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80" activeTab="1"/>
  </bookViews>
  <sheets>
    <sheet name="Summary" sheetId="1" r:id="rId1"/>
    <sheet name="Maine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<sst xmlns="http://schemas.openxmlformats.org/spreadsheetml/2006/main" count="260" uniqueCount="125">
  <si>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</si>
  <si>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</si>
  <si>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</si>
  <si>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</si>
  <si>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</si>
  <si>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</si>
  <si>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</si>
  <si>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</si>
  <si>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</si>
  <si>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</si>
  <si>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</si>
  <si>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</si>
  <si>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</si>
  <si>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</si>
  <si>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</si>
  <si>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</si>
  <si>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</si>
  <si>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</si>
  <si>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</si>
  <si>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</si>
  <si>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</si>
  <si>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</si>
  <si>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</si>
  <si>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</si>
  <si>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</si>
  <si>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</si>
  <si>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</si>
  <si>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</si>
  <si>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</si>
  <si>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</si>
  <si>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</si>
  <si>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</si>
  <si>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</si>
  <si>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</si>
  <si>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</si>
  <si>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</si>
  <si>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</si>
  <si>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</si>
  <si>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</si>
  <si>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</si>
  <si>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</si>
  <si>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</si>
  <si>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</si>
  <si>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</si>
  <si>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</si>
  <si>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</si>
  <si>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</si>
  <si>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</si>
  <si>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</si>
  <si>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</si>
  <si>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</si>
  <si>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</si>
  <si>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</si>
  <si>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</si>
  <si>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</si>
  <si>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</si>
  <si>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</si>
  <si>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</si>
  <si>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</si>
  <si>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</si>
  <si>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</si>
  <si>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</si>
  <si>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</si>
  <si>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</si>
  <si>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</si>
  <si>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</si>
  <si>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</si>
  <si>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</si>
  <si>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</si>
  <si>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</si>
  <si>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</si>
  <si>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</si>
  <si>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</si>
  <si>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</si>
  <si>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</si>
  <si>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</si>
  <si>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</si>
  <si>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</si>
  <si>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</si>
  <si>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</si>
  <si>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</si>
  <si>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</si>
  <si>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</si>
  <si>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</si>
  <si>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</si>
  <si>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</si>
  <si>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</si>
  <si>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</si>
  <si>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</si>
  <si>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</si>
  <si>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</si>
  <si>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</si>
  <si>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</si>
  <si>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</si>
  <si>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</si>
  <si>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</si>
  <si>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</si>
  <si>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</si>
  <si>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</si>
  <si>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</si>
  <si>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</si>
  <si>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</si>
  <si>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</si>
  <si>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</si>
  <si>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</si>
  <si>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</si>
  <si>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</si>
  <si>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</si>
  <si>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</si>
  <si>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</si>
  <si>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</si>
  <si>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</si>
  <si>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</si>
  <si>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</si>
  <si>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</si>
  <si>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</si>
  <si>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</si>
  <si>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</si>
  <si>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</si>
  <si>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</si>
  <si>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Maine Values</t>
  </si>
  <si>
    <t>Maine Shares</t>
  </si>
  <si>
    <t>Maine</t>
  </si>
  <si>
    <t>Maine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</si>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</sst>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(Maine!F82/10^6)</f>
        <v>0.27816149113395505</v>
      </c>
      <c r="C4" s="69">
        <f>(Maine!G82/10^6)</f>
        <v>0.291099285201051</v>
      </c>
      <c r="D4" s="69">
        <f>(Maine!H82/10^6)</f>
        <v>0.6465372002246987</v>
      </c>
      <c r="E4" s="69">
        <f>(Maine!I82/10^6)</f>
        <v>0.5490442585964936</v>
      </c>
      <c r="F4" s="69">
        <f>(Maine!J82/10^6)</f>
        <v>0.46126266121799553</v>
      </c>
      <c r="G4" s="69">
        <f>(Maine!K82/10^6)</f>
        <v>0.4754644057921965</v>
      </c>
      <c r="H4" s="69">
        <f>(Maine!L82/10^6)</f>
        <v>0.8694355948298252</v>
      </c>
      <c r="I4" s="69">
        <f>(Maine!M82/10^6)</f>
        <v>0.6400221540168661</v>
      </c>
      <c r="J4" s="69">
        <f>(Maine!N82/10^6)</f>
        <v>0.6455694877870125</v>
      </c>
      <c r="K4" s="69">
        <f>(Maine!O82/10^6)</f>
        <v>0.6323335426609814</v>
      </c>
      <c r="L4" s="69">
        <f>(Maine!P82/10^6)</f>
        <v>0.9773938274274117</v>
      </c>
      <c r="M4" s="69">
        <f>(Maine!Q82/10^6)</f>
        <v>1.4475517981856636</v>
      </c>
      <c r="N4" s="69">
        <f>(Maine!R82/10^6)</f>
        <v>2.583323534446699</v>
      </c>
      <c r="O4" s="69">
        <f>(Maine!S82/10^6)</f>
        <v>1.6326113323538718</v>
      </c>
      <c r="P4" s="69">
        <f>(Maine!T82/10^6)</f>
        <v>1.6578406854931038</v>
      </c>
      <c r="Q4" s="69">
        <f>(Maine!U82/10^6)</f>
        <v>1.0337211987071355</v>
      </c>
      <c r="R4" s="69">
        <f>(Maine!V82/10^6)</f>
        <v>0.9235458692348972</v>
      </c>
      <c r="S4" s="69">
        <f>(Maine!W82/10^6)</f>
        <v>0.8434375244628181</v>
      </c>
      <c r="T4" s="69">
        <f>(Maine!X82/10^6)</f>
        <v>0.6862387969346503</v>
      </c>
      <c r="U4" s="69">
        <f>(Maine!Y82/10^6)</f>
        <v>0.6459104409072521</v>
      </c>
      <c r="V4" s="69">
        <f>(Maine!Z82/10^6)</f>
        <v>0.9391205686659848</v>
      </c>
      <c r="W4" s="69">
        <f>(Maine!AA82/10^6)</f>
        <v>0.7422161807005897</v>
      </c>
      <c r="X4" s="69">
        <f>(Maine!AB82/10^6)</f>
        <v>0.7547804374777578</v>
      </c>
      <c r="Y4" s="69">
        <f>(Maine!AC82/10^6)</f>
        <v>0.7051187307453634</v>
      </c>
      <c r="Z4" s="69">
        <f>(Maine!AD82/10^6)</f>
        <v>0.6916686947431963</v>
      </c>
      <c r="AA4" s="69">
        <f>(Maine!AE82/10^6)</f>
        <v>0.6652997890442023</v>
      </c>
    </row>
    <row r="5" spans="1:27" ht="12.75">
      <c r="A5" s="68" t="s">
        <v>118</v>
      </c>
      <c r="B5" s="69">
        <f>((Maine!F83+Maine!F84)/10^6)</f>
        <v>14.32633811762459</v>
      </c>
      <c r="C5" s="69">
        <f>((Maine!G83+Maine!G84)/10^6)</f>
        <v>14.104239519924498</v>
      </c>
      <c r="D5" s="69">
        <f>((Maine!H83+Maine!H84)/10^6)</f>
        <v>16.925311681507555</v>
      </c>
      <c r="E5" s="69">
        <f>((Maine!I83+Maine!I84)/10^6)</f>
        <v>12.765353161960794</v>
      </c>
      <c r="F5" s="69">
        <f>((Maine!J83+Maine!J84)/10^6)</f>
        <v>14.437095445818802</v>
      </c>
      <c r="G5" s="69">
        <f>((Maine!K83+Maine!K84)/10^6)</f>
        <v>14.25199861826837</v>
      </c>
      <c r="H5" s="69">
        <f>((Maine!L83+Maine!L84)/10^6)</f>
        <v>17.784038917555428</v>
      </c>
      <c r="I5" s="69">
        <f>((Maine!M83+Maine!M84)/10^6)</f>
        <v>16.772187524591665</v>
      </c>
      <c r="J5" s="69">
        <f>((Maine!N83+Maine!N84)/10^6)</f>
        <v>19.80024797698046</v>
      </c>
      <c r="K5" s="69">
        <f>((Maine!O83+Maine!O84)/10^6)</f>
        <v>18.4846333611714</v>
      </c>
      <c r="L5" s="69">
        <f>((Maine!P83+Maine!P84)/10^6)</f>
        <v>17.835316907965726</v>
      </c>
      <c r="M5" s="69">
        <f>((Maine!Q83+Maine!Q84)/10^6)</f>
        <v>16.889982048827253</v>
      </c>
      <c r="N5" s="69">
        <f>((Maine!R83+Maine!R84)/10^6)</f>
        <v>16.536022119656586</v>
      </c>
      <c r="O5" s="69">
        <f>((Maine!S83+Maine!S84)/10^6)</f>
        <v>17.07412253187937</v>
      </c>
      <c r="P5" s="69">
        <f>((Maine!T83+Maine!T84)/10^6)</f>
        <v>18.474042904924683</v>
      </c>
      <c r="Q5" s="69">
        <f>((Maine!U83+Maine!U84)/10^6)</f>
        <v>17.70953738266717</v>
      </c>
      <c r="R5" s="69">
        <f>((Maine!V83+Maine!V84)/10^6)</f>
        <v>18.665618385695367</v>
      </c>
      <c r="S5" s="69">
        <f>((Maine!W83+Maine!W84)/10^6)</f>
        <v>18.98497767195369</v>
      </c>
      <c r="T5" s="69">
        <f>((Maine!X83+Maine!X84)/10^6)</f>
        <v>18.81725710920991</v>
      </c>
      <c r="U5" s="69">
        <f>((Maine!Y83+Maine!Y84)/10^6)</f>
        <v>19.840812902817174</v>
      </c>
      <c r="V5" s="69">
        <f>((Maine!Z83+Maine!Z84)/10^6)</f>
        <v>19.248342030662805</v>
      </c>
      <c r="W5" s="69">
        <f>((Maine!AA83+Maine!AA84)/10^6)</f>
        <v>16.30614637013745</v>
      </c>
      <c r="X5" s="69">
        <f>((Maine!AB83+Maine!AB84)/10^6)</f>
        <v>16.48738914020704</v>
      </c>
      <c r="Y5" s="69">
        <f>((Maine!AC83+Maine!AC84)/10^6)</f>
        <v>18.739225474725075</v>
      </c>
      <c r="Z5" s="69">
        <f>((Maine!AD83+Maine!AD84)/10^6)</f>
        <v>18.505332208457272</v>
      </c>
      <c r="AA5" s="69">
        <f>((Maine!AE83+Maine!AE84)/10^6)</f>
        <v>18.99542940737973</v>
      </c>
    </row>
    <row r="6" spans="1:27" ht="12.75">
      <c r="A6" s="67" t="s">
        <v>69</v>
      </c>
      <c r="B6" s="69">
        <f>(Maine!F85/10^6)</f>
        <v>0.11757010636548969</v>
      </c>
      <c r="C6" s="69">
        <f>(Maine!G85/10^6)</f>
        <v>0.12037958592979126</v>
      </c>
      <c r="D6" s="69">
        <f>(Maine!H85/10^6)</f>
        <v>0.1408505242511641</v>
      </c>
      <c r="E6" s="69">
        <f>(Maine!I85/10^6)</f>
        <v>0.12548482739350098</v>
      </c>
      <c r="F6" s="69">
        <f>(Maine!J85/10^6)</f>
        <v>0.12730754676055786</v>
      </c>
      <c r="G6" s="69">
        <f>(Maine!K85/10^6)</f>
        <v>0.13225127660307445</v>
      </c>
      <c r="H6" s="69">
        <f>(Maine!L85/10^6)</f>
        <v>0.1279707036665339</v>
      </c>
      <c r="I6" s="69">
        <f>(Maine!M85/10^6)</f>
        <v>0.13759373332020497</v>
      </c>
      <c r="J6" s="69">
        <f>(Maine!N85/10^6)</f>
        <v>0.16551922484518522</v>
      </c>
      <c r="K6" s="69">
        <f>(Maine!O85/10^6)</f>
        <v>0.1993275571408327</v>
      </c>
      <c r="L6" s="69">
        <f>(Maine!P85/10^6)</f>
        <v>0.23445193229793493</v>
      </c>
      <c r="M6" s="69">
        <f>(Maine!Q85/10^6)</f>
        <v>0.2572099489427955</v>
      </c>
      <c r="N6" s="69">
        <f>(Maine!R85/10^6)</f>
        <v>0.27575261022317427</v>
      </c>
      <c r="O6" s="69">
        <f>(Maine!S85/10^6)</f>
        <v>0.2669751027506485</v>
      </c>
      <c r="P6" s="69">
        <f>(Maine!T85/10^6)</f>
        <v>0.26907148588861246</v>
      </c>
      <c r="Q6" s="69">
        <f>(Maine!U85/10^6)</f>
        <v>0.28844471211424333</v>
      </c>
      <c r="R6" s="69">
        <f>(Maine!V85/10^6)</f>
        <v>0.30156068298078464</v>
      </c>
      <c r="S6" s="69">
        <f>(Maine!W85/10^6)</f>
        <v>0.3336246386096194</v>
      </c>
      <c r="T6" s="69">
        <f>(Maine!X85/10^6)</f>
        <v>0.29596023116057424</v>
      </c>
      <c r="U6" s="69">
        <f>(Maine!Y85/10^6)</f>
        <v>0.34214434127006055</v>
      </c>
      <c r="V6" s="69">
        <f>(Maine!Z85/10^6)</f>
        <v>2.5363509210046127</v>
      </c>
      <c r="W6" s="69">
        <f>(Maine!AA85/10^6)</f>
        <v>5.356760195633945</v>
      </c>
      <c r="X6" s="69">
        <f>(Maine!AB85/10^6)</f>
        <v>5.711073800029242</v>
      </c>
      <c r="Y6" s="69">
        <f>(Maine!AC85/10^6)</f>
        <v>3.9734047407326574</v>
      </c>
      <c r="Z6" s="69">
        <f>(Maine!AD85/10^6)</f>
        <v>4.035690332815028</v>
      </c>
      <c r="AA6" s="69">
        <f>(Maine!AE85/10^6)</f>
        <v>3.229512410113751</v>
      </c>
    </row>
    <row r="7" spans="1:27" ht="12.75">
      <c r="A7" s="66" t="s">
        <v>79</v>
      </c>
      <c r="B7" s="70">
        <f>(Maine!F86/10^6)</f>
        <v>14.722069715124034</v>
      </c>
      <c r="C7" s="70">
        <f>(Maine!G86/10^6)</f>
        <v>14.515718391055339</v>
      </c>
      <c r="D7" s="70">
        <f>(Maine!H86/10^6)</f>
        <v>17.712699405983415</v>
      </c>
      <c r="E7" s="70">
        <f>(Maine!I86/10^6)</f>
        <v>13.439882247950786</v>
      </c>
      <c r="F7" s="70">
        <f>(Maine!J86/10^6)</f>
        <v>15.025665653797354</v>
      </c>
      <c r="G7" s="70">
        <f>(Maine!K86/10^6)</f>
        <v>14.859714300663642</v>
      </c>
      <c r="H7" s="70">
        <f>(Maine!L86/10^6)</f>
        <v>18.781445216051786</v>
      </c>
      <c r="I7" s="70">
        <f>(Maine!M86/10^6)</f>
        <v>17.549803411928735</v>
      </c>
      <c r="J7" s="70">
        <f>(Maine!N86/10^6)</f>
        <v>20.61133668961266</v>
      </c>
      <c r="K7" s="70">
        <f>(Maine!O86/10^6)</f>
        <v>19.316294460973214</v>
      </c>
      <c r="L7" s="70">
        <f>(Maine!P86/10^6)</f>
        <v>19.047162667691076</v>
      </c>
      <c r="M7" s="70">
        <f>(Maine!Q86/10^6)</f>
        <v>18.594743795955715</v>
      </c>
      <c r="N7" s="70">
        <f>(Maine!R86/10^6)</f>
        <v>19.395098264326457</v>
      </c>
      <c r="O7" s="70">
        <f>(Maine!S86/10^6)</f>
        <v>18.973708966983892</v>
      </c>
      <c r="P7" s="70">
        <f>(Maine!T86/10^6)</f>
        <v>20.4009550763064</v>
      </c>
      <c r="Q7" s="70">
        <f>(Maine!U86/10^6)</f>
        <v>19.03170329348855</v>
      </c>
      <c r="R7" s="70">
        <f>(Maine!V86/10^6)</f>
        <v>19.89072493791105</v>
      </c>
      <c r="S7" s="70">
        <f>(Maine!W86/10^6)</f>
        <v>20.162039835026125</v>
      </c>
      <c r="T7" s="70">
        <f>(Maine!X86/10^6)</f>
        <v>19.799456137305132</v>
      </c>
      <c r="U7" s="70">
        <f>(Maine!Y86/10^6)</f>
        <v>20.828867684994485</v>
      </c>
      <c r="V7" s="70">
        <f>(Maine!Z86/10^6)</f>
        <v>22.7238135203334</v>
      </c>
      <c r="W7" s="70">
        <f>(Maine!AA86/10^6)</f>
        <v>22.405122746471985</v>
      </c>
      <c r="X7" s="70">
        <f>(Maine!AB86/10^6)</f>
        <v>22.95324337771404</v>
      </c>
      <c r="Y7" s="70">
        <f>(Maine!AC86/10^6)</f>
        <v>23.417748946203098</v>
      </c>
      <c r="Z7" s="70">
        <f>(Maine!AD86/10^6)</f>
        <v>23.232691236015498</v>
      </c>
      <c r="AA7" s="70">
        <f>(Maine!AE86/10^6)</f>
        <v>22.890241606537685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(Maine!F90/10^6)</f>
        <v>3.0139002069962753</v>
      </c>
      <c r="C11" s="69">
        <f>(Maine!G90/10^6)</f>
        <v>2.4457079699041167</v>
      </c>
      <c r="D11" s="69">
        <f>(Maine!H90/10^6)</f>
        <v>2.3613413219689767</v>
      </c>
      <c r="E11" s="69">
        <f>(Maine!I90/10^6)</f>
        <v>1.6436036085952164</v>
      </c>
      <c r="F11" s="69">
        <f>(Maine!J90/10^6)</f>
        <v>1.839886537460216</v>
      </c>
      <c r="G11" s="69">
        <f>(Maine!K90/10^6)</f>
        <v>2.8273080894345015</v>
      </c>
      <c r="H11" s="69">
        <f>(Maine!L90/10^6)</f>
        <v>3.1352033089543263</v>
      </c>
      <c r="I11" s="69">
        <f>(Maine!M90/10^6)</f>
        <v>3.1575039263211413</v>
      </c>
      <c r="J11" s="69">
        <f>(Maine!N90/10^6)</f>
        <v>3.4911859380008847</v>
      </c>
      <c r="K11" s="69">
        <f>(Maine!O90/10^6)</f>
        <v>3.2779629594707034</v>
      </c>
      <c r="L11" s="69">
        <f>(Maine!P90/10^6)</f>
        <v>3.0313308595325617</v>
      </c>
      <c r="M11" s="69">
        <f>(Maine!Q90/10^6)</f>
        <v>3.0419878076686544</v>
      </c>
      <c r="N11" s="69">
        <f>(Maine!R90/10^6)</f>
        <v>3.0464343737837174</v>
      </c>
      <c r="O11" s="69">
        <f>(Maine!S90/10^6)</f>
        <v>3.1770182222956556</v>
      </c>
      <c r="P11" s="69">
        <f>(Maine!T90/10^6)</f>
        <v>3.258821774993159</v>
      </c>
      <c r="Q11" s="69">
        <f>(Maine!U90/10^6)</f>
        <v>3.999286397956647</v>
      </c>
      <c r="R11" s="69">
        <f>(Maine!V90/10^6)</f>
        <v>4.127526383519656</v>
      </c>
      <c r="S11" s="69">
        <f>(Maine!W90/10^6)</f>
        <v>3.967346046729462</v>
      </c>
      <c r="T11" s="69">
        <f>(Maine!X90/10^6)</f>
        <v>4.2808290723246</v>
      </c>
      <c r="U11" s="69">
        <f>(Maine!Y90/10^6)</f>
        <v>4.068761574587302</v>
      </c>
      <c r="V11" s="69">
        <f>(Maine!Z90/10^6)</f>
        <v>3.952732919315821</v>
      </c>
      <c r="W11" s="69">
        <f>(Maine!AA90/10^6)</f>
        <v>3.9548732873212815</v>
      </c>
      <c r="X11" s="69">
        <f>(Maine!AB90/10^6)</f>
        <v>3.5352509959787937</v>
      </c>
      <c r="Y11" s="69">
        <f>(Maine!AC90/10^6)</f>
        <v>4.743283601810491</v>
      </c>
      <c r="Z11" s="69">
        <f>(Maine!AD90/10^6)</f>
        <v>5.225988640360591</v>
      </c>
      <c r="AA11" s="69">
        <f>(Maine!AE90/10^6)</f>
        <v>4.75016362880565</v>
      </c>
    </row>
    <row r="12" spans="1:27" ht="12.75">
      <c r="A12" s="68" t="s">
        <v>82</v>
      </c>
      <c r="B12" s="69">
        <f>(Maine!F91/10^6)</f>
        <v>1.275001957050627</v>
      </c>
      <c r="C12" s="69">
        <f>(Maine!G91/10^6)</f>
        <v>1.0985861473567688</v>
      </c>
      <c r="D12" s="69">
        <f>(Maine!H91/10^6)</f>
        <v>1.1343476542737314</v>
      </c>
      <c r="E12" s="69">
        <f>(Maine!I91/10^6)</f>
        <v>1.190382592816199</v>
      </c>
      <c r="F12" s="69">
        <f>(Maine!J91/10^6)</f>
        <v>1.4287182010185686</v>
      </c>
      <c r="G12" s="69">
        <f>(Maine!K91/10^6)</f>
        <v>1.218196224625603</v>
      </c>
      <c r="H12" s="69">
        <f>(Maine!L91/10^6)</f>
        <v>1.7146633747914266</v>
      </c>
      <c r="I12" s="69">
        <f>(Maine!M91/10^6)</f>
        <v>1.3150864944589453</v>
      </c>
      <c r="J12" s="69">
        <f>(Maine!N91/10^6)</f>
        <v>2.09375864900343</v>
      </c>
      <c r="K12" s="69">
        <f>(Maine!O91/10^6)</f>
        <v>1.9628550063683372</v>
      </c>
      <c r="L12" s="69">
        <f>(Maine!P91/10^6)</f>
        <v>2.1826878884725924</v>
      </c>
      <c r="M12" s="69">
        <f>(Maine!Q91/10^6)</f>
        <v>2.1585571876312994</v>
      </c>
      <c r="N12" s="69">
        <f>(Maine!R91/10^6)</f>
        <v>1.7294591865504338</v>
      </c>
      <c r="O12" s="69">
        <f>(Maine!S91/10^6)</f>
        <v>1.676312322187683</v>
      </c>
      <c r="P12" s="69">
        <f>(Maine!T91/10^6)</f>
        <v>1.7093245210964108</v>
      </c>
      <c r="Q12" s="69">
        <f>(Maine!U91/10^6)</f>
        <v>1.4085483100792453</v>
      </c>
      <c r="R12" s="69">
        <f>(Maine!V91/10^6)</f>
        <v>1.5480006571593583</v>
      </c>
      <c r="S12" s="69">
        <f>(Maine!W91/10^6)</f>
        <v>1.5538026256976847</v>
      </c>
      <c r="T12" s="69">
        <f>(Maine!X91/10^6)</f>
        <v>1.5957089964653755</v>
      </c>
      <c r="U12" s="69">
        <f>(Maine!Y91/10^6)</f>
        <v>1.48487237922589</v>
      </c>
      <c r="V12" s="69">
        <f>(Maine!Z91/10^6)</f>
        <v>1.7764002096532383</v>
      </c>
      <c r="W12" s="69">
        <f>(Maine!AA91/10^6)</f>
        <v>1.4540554496750133</v>
      </c>
      <c r="X12" s="69">
        <f>(Maine!AB91/10^6)</f>
        <v>1.7880861307347875</v>
      </c>
      <c r="Y12" s="69">
        <f>(Maine!AC91/10^6)</f>
        <v>2.161636089204244</v>
      </c>
      <c r="Z12" s="69">
        <f>(Maine!AD91/10^6)</f>
        <v>2.100024172073922</v>
      </c>
      <c r="AA12" s="69">
        <f>(Maine!AE91/10^6)</f>
        <v>1.9160869263603018</v>
      </c>
    </row>
    <row r="13" spans="1:27" ht="12.75">
      <c r="A13" s="68" t="s">
        <v>83</v>
      </c>
      <c r="B13" s="69">
        <f>(Maine!F92/10^6)</f>
        <v>2.682627925289269</v>
      </c>
      <c r="C13" s="69">
        <f>(Maine!G92/10^6)</f>
        <v>3.2186179526853955</v>
      </c>
      <c r="D13" s="69">
        <f>(Maine!H92/10^6)</f>
        <v>6.502854197550793</v>
      </c>
      <c r="E13" s="69">
        <f>(Maine!I92/10^6)</f>
        <v>2.905505641246621</v>
      </c>
      <c r="F13" s="69">
        <f>(Maine!J92/10^6)</f>
        <v>3.6354833240389826</v>
      </c>
      <c r="G13" s="69">
        <f>(Maine!K92/10^6)</f>
        <v>2.4073598401457525</v>
      </c>
      <c r="H13" s="69">
        <f>(Maine!L92/10^6)</f>
        <v>4.576280378823722</v>
      </c>
      <c r="I13" s="69">
        <f>(Maine!M92/10^6)</f>
        <v>3.2012225952262816</v>
      </c>
      <c r="J13" s="69">
        <f>(Maine!N92/10^6)</f>
        <v>3.84435670637784</v>
      </c>
      <c r="K13" s="69">
        <f>(Maine!O92/10^6)</f>
        <v>3.6350751516043767</v>
      </c>
      <c r="L13" s="69">
        <f>(Maine!P92/10^6)</f>
        <v>3.451068816861586</v>
      </c>
      <c r="M13" s="69">
        <f>(Maine!Q92/10^6)</f>
        <v>4.12247519552098</v>
      </c>
      <c r="N13" s="69">
        <f>(Maine!R92/10^6)</f>
        <v>5.499826030150103</v>
      </c>
      <c r="O13" s="69">
        <f>(Maine!S92/10^6)</f>
        <v>5.211005483330262</v>
      </c>
      <c r="P13" s="69">
        <f>(Maine!T92/10^6)</f>
        <v>6.491390385286601</v>
      </c>
      <c r="Q13" s="69">
        <f>(Maine!U92/10^6)</f>
        <v>5.078126528167183</v>
      </c>
      <c r="R13" s="69">
        <f>(Maine!V92/10^6)</f>
        <v>5.587726970323057</v>
      </c>
      <c r="S13" s="69">
        <f>(Maine!W92/10^6)</f>
        <v>4.966197258920023</v>
      </c>
      <c r="T13" s="69">
        <f>(Maine!X92/10^6)</f>
        <v>4.2359735380694366</v>
      </c>
      <c r="U13" s="69">
        <f>(Maine!Y92/10^6)</f>
        <v>3.9328387134784046</v>
      </c>
      <c r="V13" s="69">
        <f>(Maine!Z92/10^6)</f>
        <v>4.864812930549072</v>
      </c>
      <c r="W13" s="69">
        <f>(Maine!AA92/10^6)</f>
        <v>3.6147053091061108</v>
      </c>
      <c r="X13" s="69">
        <f>(Maine!AB92/10^6)</f>
        <v>2.992466216936691</v>
      </c>
      <c r="Y13" s="69">
        <f>(Maine!AC92/10^6)</f>
        <v>2.4578175380173555</v>
      </c>
      <c r="Z13" s="69">
        <f>(Maine!AD92/10^6)</f>
        <v>2.713535282608567</v>
      </c>
      <c r="AA13" s="69">
        <f>(Maine!AE92/10^6)</f>
        <v>3.0172204553540833</v>
      </c>
    </row>
    <row r="14" spans="1:27" ht="12.75">
      <c r="A14" s="68" t="s">
        <v>84</v>
      </c>
      <c r="B14" s="69">
        <f>(Maine!F93/10^6)</f>
        <v>5.931465375024863</v>
      </c>
      <c r="C14" s="69">
        <f>(Maine!G93/10^6)</f>
        <v>5.890928328796259</v>
      </c>
      <c r="D14" s="69">
        <f>(Maine!H93/10^6)</f>
        <v>6.133820663416414</v>
      </c>
      <c r="E14" s="69">
        <f>(Maine!I93/10^6)</f>
        <v>5.962892156234385</v>
      </c>
      <c r="F14" s="69">
        <f>(Maine!J93/10^6)</f>
        <v>6.341702961933956</v>
      </c>
      <c r="G14" s="69">
        <f>(Maine!K93/10^6)</f>
        <v>6.694403091626449</v>
      </c>
      <c r="H14" s="69">
        <f>(Maine!L93/10^6)</f>
        <v>7.181642723407975</v>
      </c>
      <c r="I14" s="69">
        <f>(Maine!M93/10^6)</f>
        <v>7.722844621889264</v>
      </c>
      <c r="J14" s="69">
        <f>(Maine!N93/10^6)</f>
        <v>8.755189334611043</v>
      </c>
      <c r="K14" s="69">
        <f>(Maine!O93/10^6)</f>
        <v>7.860997793073829</v>
      </c>
      <c r="L14" s="69">
        <f>(Maine!P93/10^6)</f>
        <v>8.24077268719382</v>
      </c>
      <c r="M14" s="69">
        <f>(Maine!Q93/10^6)</f>
        <v>7.544944161039754</v>
      </c>
      <c r="N14" s="69">
        <f>(Maine!R93/10^6)</f>
        <v>7.424432372186574</v>
      </c>
      <c r="O14" s="69">
        <f>(Maine!S93/10^6)</f>
        <v>7.5724536613026325</v>
      </c>
      <c r="P14" s="69">
        <f>(Maine!T93/10^6)</f>
        <v>7.70136099518799</v>
      </c>
      <c r="Q14" s="69">
        <f>(Maine!U93/10^6)</f>
        <v>7.278612756113455</v>
      </c>
      <c r="R14" s="69">
        <f>(Maine!V93/10^6)</f>
        <v>7.511782688712667</v>
      </c>
      <c r="S14" s="69">
        <f>(Maine!W93/10^6)</f>
        <v>7.879141756019454</v>
      </c>
      <c r="T14" s="69">
        <f>(Maine!X93/10^6)</f>
        <v>7.68699354407824</v>
      </c>
      <c r="U14" s="69">
        <f>(Maine!Y93/10^6)</f>
        <v>7.957485866671701</v>
      </c>
      <c r="V14" s="69">
        <f>(Maine!Z93/10^6)</f>
        <v>8.553161011616481</v>
      </c>
      <c r="W14" s="69">
        <f>(Maine!AA93/10^6)</f>
        <v>7.631222840073651</v>
      </c>
      <c r="X14" s="69">
        <f>(Maine!AB93/10^6)</f>
        <v>8.728669533065874</v>
      </c>
      <c r="Y14" s="69">
        <f>(Maine!AC93/10^6)</f>
        <v>9.254801307670496</v>
      </c>
      <c r="Z14" s="69">
        <f>(Maine!AD93/10^6)</f>
        <v>8.64737459080938</v>
      </c>
      <c r="AA14" s="69">
        <f>(Maine!AE93/10^6)</f>
        <v>9.370957567233129</v>
      </c>
    </row>
    <row r="15" spans="1:27" ht="12.75">
      <c r="A15" s="68" t="s">
        <v>85</v>
      </c>
      <c r="B15" s="69">
        <f>(Maine!F94/10^6)</f>
        <v>1.8190742507629998</v>
      </c>
      <c r="C15" s="69">
        <f>(Maine!G94/10^6)</f>
        <v>1.8618779923127997</v>
      </c>
      <c r="D15" s="69">
        <f>(Maine!H94/10^6)</f>
        <v>1.5803355687734997</v>
      </c>
      <c r="E15" s="69">
        <f>(Maine!I94/10^6)</f>
        <v>1.7374982490583668</v>
      </c>
      <c r="F15" s="69">
        <f>(Maine!J94/10^6)</f>
        <v>1.7798746293456333</v>
      </c>
      <c r="G15" s="69">
        <f>(Maine!K94/10^6)</f>
        <v>1.712447054831333</v>
      </c>
      <c r="H15" s="69">
        <f>(Maine!L94/10^6)</f>
        <v>2.173655430074333</v>
      </c>
      <c r="I15" s="69">
        <f>(Maine!M94/10^6)</f>
        <v>2.1531457740330997</v>
      </c>
      <c r="J15" s="69">
        <f>(Maine!N94/10^6)</f>
        <v>2.4268460616194667</v>
      </c>
      <c r="K15" s="69">
        <f>(Maine!O94/10^6)</f>
        <v>2.579404355856166</v>
      </c>
      <c r="L15" s="69">
        <f>(Maine!P94/10^6)</f>
        <v>2.1413026549160783</v>
      </c>
      <c r="M15" s="69">
        <f>(Maine!Q94/10^6)</f>
        <v>1.726778353249953</v>
      </c>
      <c r="N15" s="69">
        <f>(Maine!R94/10^6)</f>
        <v>1.694946790307532</v>
      </c>
      <c r="O15" s="69">
        <f>(Maine!S94/10^6)</f>
        <v>1.336919550578926</v>
      </c>
      <c r="P15" s="69">
        <f>(Maine!T94/10^6)</f>
        <v>1.240057526017108</v>
      </c>
      <c r="Q15" s="69">
        <f>(Maine!U94/10^6)</f>
        <v>1.2671297102389165</v>
      </c>
      <c r="R15" s="69">
        <f>(Maine!V94/10^6)</f>
        <v>1.115687890675148</v>
      </c>
      <c r="S15" s="69">
        <f>(Maine!W94/10^6)</f>
        <v>1.7955529328981639</v>
      </c>
      <c r="T15" s="69">
        <f>(Maine!X94/10^6)</f>
        <v>1.9999507974857464</v>
      </c>
      <c r="U15" s="69">
        <f>(Maine!Y94/10^6)</f>
        <v>3.3849081811553217</v>
      </c>
      <c r="V15" s="69">
        <f>(Maine!Z94/10^6)</f>
        <v>3.5767029925569553</v>
      </c>
      <c r="W15" s="69">
        <f>(Maine!AA94/10^6)</f>
        <v>5.750265711737262</v>
      </c>
      <c r="X15" s="69">
        <f>(Maine!AB94/10^6)</f>
        <v>5.908772482664394</v>
      </c>
      <c r="Y15" s="69">
        <f>(Maine!AC94/10^6)</f>
        <v>4.800213096820676</v>
      </c>
      <c r="Z15" s="69">
        <f>(Maine!AD94/10^6)</f>
        <v>4.545767354265772</v>
      </c>
      <c r="AA15" s="69">
        <f>(Maine!AE94/10^6)</f>
        <v>3.83581513035909</v>
      </c>
    </row>
    <row r="16" spans="1:27" ht="12.75">
      <c r="A16" s="66" t="s">
        <v>79</v>
      </c>
      <c r="B16" s="70">
        <f>(Maine!F95/10^6)</f>
        <v>14.722069715124034</v>
      </c>
      <c r="C16" s="70">
        <f>(Maine!G95/10^6)</f>
        <v>14.515718391055342</v>
      </c>
      <c r="D16" s="70">
        <f>(Maine!H95/10^6)</f>
        <v>17.712699405983418</v>
      </c>
      <c r="E16" s="70">
        <f>(Maine!I95/10^6)</f>
        <v>13.439882247950788</v>
      </c>
      <c r="F16" s="70">
        <f>(Maine!J95/10^6)</f>
        <v>15.025665653797356</v>
      </c>
      <c r="G16" s="70">
        <f>(Maine!K95/10^6)</f>
        <v>14.859714300663638</v>
      </c>
      <c r="H16" s="70">
        <f>(Maine!L95/10^6)</f>
        <v>18.781445216051786</v>
      </c>
      <c r="I16" s="70">
        <f>(Maine!M95/10^6)</f>
        <v>17.549803411928732</v>
      </c>
      <c r="J16" s="70">
        <f>(Maine!N95/10^6)</f>
        <v>20.611336689612664</v>
      </c>
      <c r="K16" s="70">
        <f>(Maine!O95/10^6)</f>
        <v>19.316295266373412</v>
      </c>
      <c r="L16" s="70">
        <f>(Maine!P95/10^6)</f>
        <v>19.04716290697664</v>
      </c>
      <c r="M16" s="70">
        <f>(Maine!Q95/10^6)</f>
        <v>18.59474270511064</v>
      </c>
      <c r="N16" s="70">
        <f>(Maine!R95/10^6)</f>
        <v>19.395098752978363</v>
      </c>
      <c r="O16" s="70">
        <f>(Maine!S95/10^6)</f>
        <v>18.973709239695157</v>
      </c>
      <c r="P16" s="70">
        <f>(Maine!T95/10^6)</f>
        <v>20.40095520258127</v>
      </c>
      <c r="Q16" s="70">
        <f>(Maine!U95/10^6)</f>
        <v>19.031703702555443</v>
      </c>
      <c r="R16" s="70">
        <f>(Maine!V95/10^6)</f>
        <v>19.890724590389883</v>
      </c>
      <c r="S16" s="70">
        <f>(Maine!W95/10^6)</f>
        <v>20.162040620264786</v>
      </c>
      <c r="T16" s="70">
        <f>(Maine!X95/10^6)</f>
        <v>19.7994559484234</v>
      </c>
      <c r="U16" s="70">
        <f>(Maine!Y95/10^6)</f>
        <v>20.828866715118618</v>
      </c>
      <c r="V16" s="70">
        <f>(Maine!Z95/10^6)</f>
        <v>22.723810063691566</v>
      </c>
      <c r="W16" s="70">
        <f>(Maine!AA95/10^6)</f>
        <v>22.405122597913316</v>
      </c>
      <c r="X16" s="70">
        <f>(Maine!AB95/10^6)</f>
        <v>22.953245359380535</v>
      </c>
      <c r="Y16" s="70">
        <f>(Maine!AC95/10^6)</f>
        <v>23.417751633523263</v>
      </c>
      <c r="Z16" s="70">
        <f>(Maine!AD95/10^6)</f>
        <v>23.232690040118232</v>
      </c>
      <c r="AA16" s="70">
        <f>(Maine!AE95/10^6)</f>
        <v>22.890243708112255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122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43405.2016825273</v>
      </c>
      <c r="G8" s="27">
        <v>69312.94237858074</v>
      </c>
      <c r="H8" s="27">
        <v>102621.5590010977</v>
      </c>
      <c r="I8" s="27">
        <v>81073.34244223495</v>
      </c>
      <c r="J8" s="27">
        <v>94077.31960700711</v>
      </c>
      <c r="K8" s="27">
        <v>86536.26707187635</v>
      </c>
      <c r="L8" s="27">
        <v>112831.78436465241</v>
      </c>
      <c r="M8" s="27">
        <v>89785.3408841433</v>
      </c>
      <c r="N8" s="27">
        <v>70025.48032994349</v>
      </c>
      <c r="O8" s="27">
        <v>47529.534152824526</v>
      </c>
      <c r="P8" s="27">
        <v>80233.86954123613</v>
      </c>
      <c r="Q8" s="27">
        <v>25166.399384020835</v>
      </c>
      <c r="R8" s="27">
        <v>68900.450217271</v>
      </c>
      <c r="S8" s="27">
        <v>49205.96611570248</v>
      </c>
      <c r="T8" s="27">
        <v>11948.625527301758</v>
      </c>
      <c r="U8" s="27">
        <v>6034.524763451298</v>
      </c>
      <c r="V8" s="27">
        <v>8125.089639030763</v>
      </c>
      <c r="W8" s="27">
        <v>8174.422291369942</v>
      </c>
      <c r="X8" s="27">
        <v>6592.7546089575535</v>
      </c>
      <c r="Y8" s="27">
        <v>6452.567575364463</v>
      </c>
      <c r="Z8" s="27">
        <v>6486.744449383568</v>
      </c>
      <c r="AA8" s="27">
        <v>6306.281745606954</v>
      </c>
      <c r="AB8" s="27">
        <v>4154.508756157524</v>
      </c>
      <c r="AC8" s="27">
        <v>4110.173469350728</v>
      </c>
      <c r="AD8" s="27">
        <v>4204.97470130907</v>
      </c>
      <c r="AE8" s="27">
        <v>6451.458958913555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358583.70149957814</v>
      </c>
      <c r="Q9" s="27">
        <v>570166.3772128529</v>
      </c>
      <c r="R9" s="27">
        <v>569412.7852142319</v>
      </c>
      <c r="S9" s="27">
        <v>581657.5192096597</v>
      </c>
      <c r="T9" s="27">
        <v>569961.0883295081</v>
      </c>
      <c r="U9" s="27">
        <v>370680.0718491169</v>
      </c>
      <c r="V9" s="27">
        <v>375494.0987562483</v>
      </c>
      <c r="W9" s="27">
        <v>390406.8728397638</v>
      </c>
      <c r="X9" s="27">
        <v>361225.5173227132</v>
      </c>
      <c r="Y9" s="27">
        <v>370386.0047327885</v>
      </c>
      <c r="Z9" s="27">
        <v>398405.11924742226</v>
      </c>
      <c r="AA9" s="27">
        <v>435082.65273642883</v>
      </c>
      <c r="AB9" s="27">
        <v>536083.6460327938</v>
      </c>
      <c r="AC9" s="27">
        <v>408455.01872684277</v>
      </c>
      <c r="AD9" s="27">
        <v>408358.83693027176</v>
      </c>
      <c r="AE9" s="27">
        <v>356466.0509921232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225973.30178488814</v>
      </c>
      <c r="G10" s="27">
        <v>208741.809829812</v>
      </c>
      <c r="H10" s="27">
        <v>524180.20028848515</v>
      </c>
      <c r="I10" s="27">
        <v>453831.73984722997</v>
      </c>
      <c r="J10" s="27">
        <v>346609.82493218785</v>
      </c>
      <c r="K10" s="27">
        <v>365425.0406364816</v>
      </c>
      <c r="L10" s="27">
        <v>723219.2188948663</v>
      </c>
      <c r="M10" s="27">
        <v>523921.6146238355</v>
      </c>
      <c r="N10" s="27">
        <v>556333.3135978082</v>
      </c>
      <c r="O10" s="27">
        <v>572710.3364099029</v>
      </c>
      <c r="P10" s="27">
        <v>519018.8753617404</v>
      </c>
      <c r="Q10" s="27">
        <v>847326.1180852029</v>
      </c>
      <c r="R10" s="27">
        <v>1931120.3714925929</v>
      </c>
      <c r="S10" s="27">
        <v>991913.8310048898</v>
      </c>
      <c r="T10" s="27">
        <v>1074924.0512886576</v>
      </c>
      <c r="U10" s="27">
        <v>657279.0210194956</v>
      </c>
      <c r="V10" s="27">
        <v>539958.4474512615</v>
      </c>
      <c r="W10" s="27">
        <v>444937.1552104218</v>
      </c>
      <c r="X10" s="27">
        <v>318596.30342825525</v>
      </c>
      <c r="Y10" s="27">
        <v>269180.20586586354</v>
      </c>
      <c r="Z10" s="27">
        <v>534460.6632217797</v>
      </c>
      <c r="AA10" s="27">
        <v>300988.3128049279</v>
      </c>
      <c r="AB10" s="27">
        <v>214810.64654407566</v>
      </c>
      <c r="AC10" s="27">
        <v>292793.33015576383</v>
      </c>
      <c r="AD10" s="27">
        <v>279427.4752764649</v>
      </c>
      <c r="AE10" s="27">
        <v>302574.89533434337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11808.47636780942</v>
      </c>
      <c r="G11" s="27">
        <v>15675.102793225136</v>
      </c>
      <c r="H11" s="27">
        <v>21499.139483448398</v>
      </c>
      <c r="I11" s="27">
        <v>15720.584523409932</v>
      </c>
      <c r="J11" s="27">
        <v>22486.126806433764</v>
      </c>
      <c r="K11" s="27">
        <v>24846.922920503308</v>
      </c>
      <c r="L11" s="27">
        <v>34326.52196206149</v>
      </c>
      <c r="M11" s="27">
        <v>27367.92424181945</v>
      </c>
      <c r="N11" s="27">
        <v>20116.35385644692</v>
      </c>
      <c r="O11" s="27">
        <v>12905.215289256199</v>
      </c>
      <c r="P11" s="27">
        <v>20379.48116001851</v>
      </c>
      <c r="Q11" s="27">
        <v>5631.496382142955</v>
      </c>
      <c r="R11" s="27">
        <v>15491.231932940826</v>
      </c>
      <c r="S11" s="27">
        <v>10995.12510500676</v>
      </c>
      <c r="T11" s="27">
        <v>2144.354283277844</v>
      </c>
      <c r="U11" s="27">
        <v>918.3118578258385</v>
      </c>
      <c r="V11" s="27">
        <v>1124.0543268227632</v>
      </c>
      <c r="W11" s="27">
        <v>1027.9293148025508</v>
      </c>
      <c r="X11" s="27">
        <v>829.0401193856538</v>
      </c>
      <c r="Y11" s="27">
        <v>895.2278242962506</v>
      </c>
      <c r="Z11" s="27">
        <v>815.707042483512</v>
      </c>
      <c r="AA11" s="27">
        <v>792.9996226106994</v>
      </c>
      <c r="AB11" s="27">
        <v>576.3943300886322</v>
      </c>
      <c r="AC11" s="27">
        <v>624.8544964665113</v>
      </c>
      <c r="AD11" s="27">
        <v>528.761760303363</v>
      </c>
      <c r="AE11" s="27">
        <v>649.1713438143536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281186.9798352248</v>
      </c>
      <c r="G12" s="27">
        <v>293729.85500161786</v>
      </c>
      <c r="H12" s="27">
        <v>648300.8987730313</v>
      </c>
      <c r="I12" s="27">
        <v>550625.6668128748</v>
      </c>
      <c r="J12" s="27">
        <v>463173.2713456287</v>
      </c>
      <c r="K12" s="27">
        <v>476808.23062886123</v>
      </c>
      <c r="L12" s="27">
        <v>870377.5252215802</v>
      </c>
      <c r="M12" s="27">
        <v>641074.8797497982</v>
      </c>
      <c r="N12" s="27">
        <v>646475.1477841988</v>
      </c>
      <c r="O12" s="27">
        <v>633145.0858519837</v>
      </c>
      <c r="P12" s="27">
        <v>978215.9275625732</v>
      </c>
      <c r="Q12" s="27">
        <v>1448290.3910642194</v>
      </c>
      <c r="R12" s="27">
        <v>2584924.8388570365</v>
      </c>
      <c r="S12" s="27">
        <v>1633772.4414352586</v>
      </c>
      <c r="T12" s="27">
        <v>1658978.1194287455</v>
      </c>
      <c r="U12" s="27">
        <v>1034911.9294898893</v>
      </c>
      <c r="V12" s="27">
        <v>924701.6901733632</v>
      </c>
      <c r="W12" s="27">
        <v>844546.379656358</v>
      </c>
      <c r="X12" s="27">
        <v>687243.6154793118</v>
      </c>
      <c r="Y12" s="27">
        <v>646914.0059983127</v>
      </c>
      <c r="Z12" s="27">
        <v>940168.2339610691</v>
      </c>
      <c r="AA12" s="27">
        <v>743170.2469095744</v>
      </c>
      <c r="AB12" s="27">
        <v>755625.1956631156</v>
      </c>
      <c r="AC12" s="27">
        <v>705983.3768484239</v>
      </c>
      <c r="AD12" s="27">
        <v>692520.048668349</v>
      </c>
      <c r="AE12" s="27">
        <v>666141.5766291943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218194.41192120002</v>
      </c>
      <c r="G13" s="27">
        <v>239955.90680306667</v>
      </c>
      <c r="H13" s="27">
        <v>233987.8431572</v>
      </c>
      <c r="I13" s="27">
        <v>293674.4631274666</v>
      </c>
      <c r="J13" s="27">
        <v>558876.3666486</v>
      </c>
      <c r="K13" s="27">
        <v>1096346.8059837334</v>
      </c>
      <c r="L13" s="27">
        <v>368280.1277701333</v>
      </c>
      <c r="M13" s="27">
        <v>427290.2109703333</v>
      </c>
      <c r="N13" s="27">
        <v>795895.6069372001</v>
      </c>
      <c r="O13" s="27">
        <v>501670.439215</v>
      </c>
      <c r="P13" s="27">
        <v>323710.77727486665</v>
      </c>
      <c r="Q13" s="27">
        <v>495808.78666000004</v>
      </c>
      <c r="R13" s="27">
        <v>533965.558478</v>
      </c>
      <c r="S13" s="27">
        <v>543343.2106065333</v>
      </c>
      <c r="T13" s="27">
        <v>240977.43603706665</v>
      </c>
      <c r="U13" s="27">
        <v>241843.07868966664</v>
      </c>
      <c r="V13" s="27">
        <v>190324.5493460667</v>
      </c>
      <c r="W13" s="27">
        <v>279555.51693226665</v>
      </c>
      <c r="X13" s="27">
        <v>149031.9713703333</v>
      </c>
      <c r="Y13" s="27">
        <v>162544.50673486668</v>
      </c>
      <c r="Z13" s="27">
        <v>167961.81588560002</v>
      </c>
      <c r="AA13" s="27">
        <v>278233.19337953336</v>
      </c>
      <c r="AB13" s="27">
        <v>233056.57467399997</v>
      </c>
      <c r="AC13" s="27">
        <v>247646.58140126665</v>
      </c>
      <c r="AD13" s="27">
        <v>368050.4120348</v>
      </c>
      <c r="AE13" s="27">
        <v>186215.31491566668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218194.41192120002</v>
      </c>
      <c r="G14" s="27">
        <v>239955.90680306667</v>
      </c>
      <c r="H14" s="27">
        <v>233987.8431572</v>
      </c>
      <c r="I14" s="27">
        <v>293674.4631274666</v>
      </c>
      <c r="J14" s="27">
        <v>558876.3666486</v>
      </c>
      <c r="K14" s="27">
        <v>1096346.8059837334</v>
      </c>
      <c r="L14" s="27">
        <v>368280.1277701333</v>
      </c>
      <c r="M14" s="27">
        <v>427290.2109703333</v>
      </c>
      <c r="N14" s="27">
        <v>795895.6069372001</v>
      </c>
      <c r="O14" s="27">
        <v>501670.439215</v>
      </c>
      <c r="P14" s="27">
        <v>323710.77727486665</v>
      </c>
      <c r="Q14" s="27">
        <v>495808.78666000004</v>
      </c>
      <c r="R14" s="27">
        <v>533965.558478</v>
      </c>
      <c r="S14" s="27">
        <v>543343.2106065333</v>
      </c>
      <c r="T14" s="27">
        <v>240977.43603706665</v>
      </c>
      <c r="U14" s="27">
        <v>241843.07868966664</v>
      </c>
      <c r="V14" s="27">
        <v>190324.5493460667</v>
      </c>
      <c r="W14" s="27">
        <v>279555.51693226665</v>
      </c>
      <c r="X14" s="27">
        <v>149031.9713703333</v>
      </c>
      <c r="Y14" s="27">
        <v>162544.50673486668</v>
      </c>
      <c r="Z14" s="27">
        <v>167961.81588560002</v>
      </c>
      <c r="AA14" s="27">
        <v>278233.19337953336</v>
      </c>
      <c r="AB14" s="27">
        <v>233056.57467399997</v>
      </c>
      <c r="AC14" s="27">
        <v>247646.58140126665</v>
      </c>
      <c r="AD14" s="27">
        <v>368050.4120348</v>
      </c>
      <c r="AE14" s="27">
        <v>186215.31491566668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28553.165219700004</v>
      </c>
      <c r="G15" s="27">
        <v>16590.021871499997</v>
      </c>
      <c r="H15" s="27">
        <v>12988.4360551</v>
      </c>
      <c r="I15" s="27">
        <v>15775.259804700001</v>
      </c>
      <c r="J15" s="27">
        <v>15188.9243715</v>
      </c>
      <c r="K15" s="27">
        <v>14457.9520866</v>
      </c>
      <c r="L15" s="27">
        <v>20102.313149600002</v>
      </c>
      <c r="M15" s="27">
        <v>18573.602305499997</v>
      </c>
      <c r="N15" s="27">
        <v>23065.752677</v>
      </c>
      <c r="O15" s="27">
        <v>23834.2086444</v>
      </c>
      <c r="P15" s="27">
        <v>21566.6779856</v>
      </c>
      <c r="Q15" s="27">
        <v>14792.931320200001</v>
      </c>
      <c r="R15" s="27">
        <v>14380.2849278</v>
      </c>
      <c r="S15" s="27">
        <v>12969.9388005</v>
      </c>
      <c r="T15" s="27">
        <v>12283.348441099999</v>
      </c>
      <c r="U15" s="27">
        <v>12093.491773</v>
      </c>
      <c r="V15" s="27">
        <v>9865.847073500001</v>
      </c>
      <c r="W15" s="27">
        <v>12684.388211</v>
      </c>
      <c r="X15" s="27">
        <v>8841.850987200001</v>
      </c>
      <c r="Y15" s="27">
        <v>11972.668043599999</v>
      </c>
      <c r="Z15" s="27">
        <v>8828.4385057</v>
      </c>
      <c r="AA15" s="27">
        <v>20210.2204898</v>
      </c>
      <c r="AB15" s="27">
        <v>12776.903543800001</v>
      </c>
      <c r="AC15" s="27">
        <v>13281.526970800001</v>
      </c>
      <c r="AD15" s="27">
        <v>11484.893765399998</v>
      </c>
      <c r="AE15" s="27">
        <v>14018.412233100002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28553.165219700004</v>
      </c>
      <c r="G16" s="27">
        <v>16590.021871499997</v>
      </c>
      <c r="H16" s="27">
        <v>12988.4360551</v>
      </c>
      <c r="I16" s="27">
        <v>15775.259804700001</v>
      </c>
      <c r="J16" s="27">
        <v>15188.9243715</v>
      </c>
      <c r="K16" s="27">
        <v>14457.9520866</v>
      </c>
      <c r="L16" s="27">
        <v>20102.313149600002</v>
      </c>
      <c r="M16" s="27">
        <v>18573.602305499997</v>
      </c>
      <c r="N16" s="27">
        <v>23065.752677</v>
      </c>
      <c r="O16" s="27">
        <v>23834.2086444</v>
      </c>
      <c r="P16" s="27">
        <v>21566.6779856</v>
      </c>
      <c r="Q16" s="27">
        <v>14792.931320200001</v>
      </c>
      <c r="R16" s="27">
        <v>14380.2849278</v>
      </c>
      <c r="S16" s="27">
        <v>12969.9388005</v>
      </c>
      <c r="T16" s="27">
        <v>12283.348441099999</v>
      </c>
      <c r="U16" s="27">
        <v>12093.491773</v>
      </c>
      <c r="V16" s="27">
        <v>9865.847073500001</v>
      </c>
      <c r="W16" s="27">
        <v>12684.388211</v>
      </c>
      <c r="X16" s="27">
        <v>8841.850987200001</v>
      </c>
      <c r="Y16" s="27">
        <v>11972.668043599999</v>
      </c>
      <c r="Z16" s="27">
        <v>8828.4385057</v>
      </c>
      <c r="AA16" s="27">
        <v>20210.2204898</v>
      </c>
      <c r="AB16" s="27">
        <v>12776.903543800001</v>
      </c>
      <c r="AC16" s="27">
        <v>13281.526970800001</v>
      </c>
      <c r="AD16" s="27">
        <v>11484.893765399998</v>
      </c>
      <c r="AE16" s="27">
        <v>14018.412233100002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678919.5685965</v>
      </c>
      <c r="G17" s="27">
        <v>639329.1997784999</v>
      </c>
      <c r="H17" s="27">
        <v>781726.3400485</v>
      </c>
      <c r="I17" s="27">
        <v>856994.9542385</v>
      </c>
      <c r="J17" s="27">
        <v>1189490.1500789998</v>
      </c>
      <c r="K17" s="27">
        <v>1405943.8799945002</v>
      </c>
      <c r="L17" s="27">
        <v>1539467.74751</v>
      </c>
      <c r="M17" s="27">
        <v>1760387.2351835</v>
      </c>
      <c r="N17" s="27">
        <v>2015047.6197389998</v>
      </c>
      <c r="O17" s="27">
        <v>1607322.252228</v>
      </c>
      <c r="P17" s="27">
        <v>1906432.1977085</v>
      </c>
      <c r="Q17" s="27">
        <v>1282622.967164</v>
      </c>
      <c r="R17" s="27">
        <v>1326542.9345244998</v>
      </c>
      <c r="S17" s="27">
        <v>1474507.902406</v>
      </c>
      <c r="T17" s="27">
        <v>1793408.3967799998</v>
      </c>
      <c r="U17" s="27">
        <v>1533102.7955704997</v>
      </c>
      <c r="V17" s="27">
        <v>1544098.5762894999</v>
      </c>
      <c r="W17" s="27">
        <v>1548456.2710155002</v>
      </c>
      <c r="X17" s="27">
        <v>1521874.6589969997</v>
      </c>
      <c r="Y17" s="27">
        <v>1541333.9751809998</v>
      </c>
      <c r="Z17" s="27">
        <v>1757931.0183819996</v>
      </c>
      <c r="AA17" s="27">
        <v>1758939.82418</v>
      </c>
      <c r="AB17" s="27">
        <v>1801749.1009594998</v>
      </c>
      <c r="AC17" s="27">
        <v>2139897.979835</v>
      </c>
      <c r="AD17" s="27">
        <v>1945372.3829925</v>
      </c>
      <c r="AE17" s="27">
        <v>1949707.8562115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784224.872662</v>
      </c>
      <c r="G18" s="27">
        <v>741774.9035619999</v>
      </c>
      <c r="H18" s="27">
        <v>603713.659318</v>
      </c>
      <c r="I18" s="27">
        <v>596807.2891165</v>
      </c>
      <c r="J18" s="27">
        <v>701930.383847</v>
      </c>
      <c r="K18" s="27">
        <v>461005.79101499997</v>
      </c>
      <c r="L18" s="27">
        <v>741823.905284</v>
      </c>
      <c r="M18" s="27">
        <v>722077.8411</v>
      </c>
      <c r="N18" s="27">
        <v>872322.0291169999</v>
      </c>
      <c r="O18" s="27">
        <v>767703.8390944999</v>
      </c>
      <c r="P18" s="27">
        <v>854635.5302484999</v>
      </c>
      <c r="Q18" s="27">
        <v>712283.3435795</v>
      </c>
      <c r="R18" s="27">
        <v>849811.2701924999</v>
      </c>
      <c r="S18" s="27">
        <v>1027910.6753684998</v>
      </c>
      <c r="T18" s="27">
        <v>1086600.0980834998</v>
      </c>
      <c r="U18" s="27">
        <v>973522.1354319999</v>
      </c>
      <c r="V18" s="27">
        <v>1032650.8619349998</v>
      </c>
      <c r="W18" s="27">
        <v>1001689.7725835</v>
      </c>
      <c r="X18" s="27">
        <v>1171060.0331815</v>
      </c>
      <c r="Y18" s="27">
        <v>1189656.060131</v>
      </c>
      <c r="Z18" s="27">
        <v>1373526.6791785</v>
      </c>
      <c r="AA18" s="27">
        <v>1072215.5280374999</v>
      </c>
      <c r="AB18" s="27">
        <v>1159550.1132985</v>
      </c>
      <c r="AC18" s="27">
        <v>1563711.5820864998</v>
      </c>
      <c r="AD18" s="27">
        <v>1482021.318855</v>
      </c>
      <c r="AE18" s="27">
        <v>1228133.224934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324477.32162999996</v>
      </c>
      <c r="G19" s="27">
        <v>317539.1684849999</v>
      </c>
      <c r="H19" s="27">
        <v>390013.4694995</v>
      </c>
      <c r="I19" s="27">
        <v>270999.78959899995</v>
      </c>
      <c r="J19" s="27">
        <v>318746.91960649996</v>
      </c>
      <c r="K19" s="27">
        <v>216827.6990495</v>
      </c>
      <c r="L19" s="27">
        <v>263742.6753885</v>
      </c>
      <c r="M19" s="27">
        <v>446707.9278585</v>
      </c>
      <c r="N19" s="27">
        <v>602718.4074835</v>
      </c>
      <c r="O19" s="27">
        <v>509915.04556299996</v>
      </c>
      <c r="P19" s="27">
        <v>358478.0626735</v>
      </c>
      <c r="Q19" s="27">
        <v>383924.97408649995</v>
      </c>
      <c r="R19" s="27">
        <v>372624.0130305</v>
      </c>
      <c r="S19" s="27">
        <v>571854.5922704999</v>
      </c>
      <c r="T19" s="27">
        <v>670839.9097015</v>
      </c>
      <c r="U19" s="27">
        <v>511833.28727299994</v>
      </c>
      <c r="V19" s="27">
        <v>569062.473595</v>
      </c>
      <c r="W19" s="27">
        <v>533734.268529</v>
      </c>
      <c r="X19" s="27">
        <v>576210.9790745</v>
      </c>
      <c r="Y19" s="27">
        <v>440193.31687099993</v>
      </c>
      <c r="Z19" s="27">
        <v>413099.712641</v>
      </c>
      <c r="AA19" s="27">
        <v>339889.952017</v>
      </c>
      <c r="AB19" s="27">
        <v>348709.56558899995</v>
      </c>
      <c r="AC19" s="27">
        <v>536185.5594095</v>
      </c>
      <c r="AD19" s="27">
        <v>632531.7916224999</v>
      </c>
      <c r="AE19" s="27">
        <v>451191.16846649995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25901.690814999998</v>
      </c>
      <c r="G20" s="27">
        <v>16868.8237795</v>
      </c>
      <c r="H20" s="27">
        <v>23855.1388845</v>
      </c>
      <c r="I20" s="27">
        <v>26330.346157499996</v>
      </c>
      <c r="J20" s="27">
        <v>18265.1490175</v>
      </c>
      <c r="K20" s="27">
        <v>12117.3962525</v>
      </c>
      <c r="L20" s="27">
        <v>14140.513117499999</v>
      </c>
      <c r="M20" s="27">
        <v>14702.963467499998</v>
      </c>
      <c r="N20" s="27">
        <v>21589.145732</v>
      </c>
      <c r="O20" s="27">
        <v>78165.68555949998</v>
      </c>
      <c r="P20" s="27">
        <v>9985.624571999999</v>
      </c>
      <c r="Q20" s="27">
        <v>11636.331129499998</v>
      </c>
      <c r="R20" s="27">
        <v>12294.653332499998</v>
      </c>
      <c r="S20" s="27">
        <v>64201.15086</v>
      </c>
      <c r="T20" s="27">
        <v>8152.547749499999</v>
      </c>
      <c r="U20" s="27">
        <v>14057.424227</v>
      </c>
      <c r="V20" s="27">
        <v>7786.1028245</v>
      </c>
      <c r="W20" s="27">
        <v>9069.9379925</v>
      </c>
      <c r="X20" s="27">
        <v>7260.296966999999</v>
      </c>
      <c r="Y20" s="27">
        <v>11523.841059499999</v>
      </c>
      <c r="Z20" s="27">
        <v>17589.356399999997</v>
      </c>
      <c r="AA20" s="27">
        <v>3332.0922249999994</v>
      </c>
      <c r="AB20" s="27">
        <v>21140.889847</v>
      </c>
      <c r="AC20" s="27">
        <v>55759.70888949999</v>
      </c>
      <c r="AD20" s="27">
        <v>55488.710084499995</v>
      </c>
      <c r="AE20" s="27">
        <v>12021.5243995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2715250.2035119995</v>
      </c>
      <c r="G21" s="27">
        <v>2224899.6221374995</v>
      </c>
      <c r="H21" s="27">
        <v>2105562.9037904995</v>
      </c>
      <c r="I21" s="27">
        <v>1381075.2778514998</v>
      </c>
      <c r="J21" s="27">
        <v>1624334.4156269997</v>
      </c>
      <c r="K21" s="27">
        <v>2322610.6658369997</v>
      </c>
      <c r="L21" s="27">
        <v>2699394.548928</v>
      </c>
      <c r="M21" s="27">
        <v>2658531.393518</v>
      </c>
      <c r="N21" s="27">
        <v>2912108.7250254992</v>
      </c>
      <c r="O21" s="27">
        <v>2689520.886283</v>
      </c>
      <c r="P21" s="27">
        <v>2550862.2216</v>
      </c>
      <c r="Q21" s="27">
        <v>2543619.0461219996</v>
      </c>
      <c r="R21" s="27">
        <v>2616794.6376495</v>
      </c>
      <c r="S21" s="27">
        <v>2600285.8120855</v>
      </c>
      <c r="T21" s="27">
        <v>2674430.2921875</v>
      </c>
      <c r="U21" s="27">
        <v>3249809.3180244993</v>
      </c>
      <c r="V21" s="27">
        <v>3216623.8183695</v>
      </c>
      <c r="W21" s="27">
        <v>3156275.9681144995</v>
      </c>
      <c r="X21" s="27">
        <v>3218137.683222</v>
      </c>
      <c r="Y21" s="27">
        <v>3171554.974665</v>
      </c>
      <c r="Z21" s="27">
        <v>2964398.1489045</v>
      </c>
      <c r="AA21" s="27">
        <v>2918859.4883524994</v>
      </c>
      <c r="AB21" s="27">
        <v>2875661.818722</v>
      </c>
      <c r="AC21" s="27">
        <v>3762605.881804</v>
      </c>
      <c r="AD21" s="27">
        <v>4210087.844193</v>
      </c>
      <c r="AE21" s="27">
        <v>3591334.850642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4528773.657215499</v>
      </c>
      <c r="G22" s="27">
        <v>3940411.7177424994</v>
      </c>
      <c r="H22" s="27">
        <v>3904871.511541</v>
      </c>
      <c r="I22" s="27">
        <v>3132207.6569629996</v>
      </c>
      <c r="J22" s="27">
        <v>3852767.0181769994</v>
      </c>
      <c r="K22" s="27">
        <v>4418505.432148499</v>
      </c>
      <c r="L22" s="27">
        <v>5258569.390228</v>
      </c>
      <c r="M22" s="27">
        <v>5602407.3611274995</v>
      </c>
      <c r="N22" s="27">
        <v>6423785.927096999</v>
      </c>
      <c r="O22" s="27">
        <v>5652627.708727999</v>
      </c>
      <c r="P22" s="27">
        <v>5680393.636802499</v>
      </c>
      <c r="Q22" s="27">
        <v>4934086.6620815005</v>
      </c>
      <c r="R22" s="27">
        <v>5178067.508729499</v>
      </c>
      <c r="S22" s="27">
        <v>5738760.132990499</v>
      </c>
      <c r="T22" s="27">
        <v>6233431.244502</v>
      </c>
      <c r="U22" s="27">
        <v>6282324.960526999</v>
      </c>
      <c r="V22" s="27">
        <v>6370221.833013499</v>
      </c>
      <c r="W22" s="27">
        <v>6249226.218235</v>
      </c>
      <c r="X22" s="27">
        <v>6494543.651442</v>
      </c>
      <c r="Y22" s="27">
        <v>6354262.1679075</v>
      </c>
      <c r="Z22" s="27">
        <v>6526544.915506</v>
      </c>
      <c r="AA22" s="27">
        <v>6093236.884812</v>
      </c>
      <c r="AB22" s="27">
        <v>6206811.488415999</v>
      </c>
      <c r="AC22" s="27">
        <v>8058160.712024499</v>
      </c>
      <c r="AD22" s="27">
        <v>8325502.047747498</v>
      </c>
      <c r="AE22" s="27">
        <v>7232388.6246535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730210.7772013289</v>
      </c>
      <c r="G23" s="27">
        <v>600888.7613392243</v>
      </c>
      <c r="H23" s="27">
        <v>618953.8929578617</v>
      </c>
      <c r="I23" s="27">
        <v>583571.9519043502</v>
      </c>
      <c r="J23" s="27">
        <v>589232.1898386809</v>
      </c>
      <c r="K23" s="27">
        <v>636440.4749208507</v>
      </c>
      <c r="L23" s="27">
        <v>626750.2676752149</v>
      </c>
      <c r="M23" s="27">
        <v>704458.429141712</v>
      </c>
      <c r="N23" s="27">
        <v>822406.7460767756</v>
      </c>
      <c r="O23" s="27">
        <v>884206.6135157723</v>
      </c>
      <c r="P23" s="27">
        <v>996977.5104437029</v>
      </c>
      <c r="Q23" s="27">
        <v>936105.4837595065</v>
      </c>
      <c r="R23" s="27">
        <v>749500.0112534388</v>
      </c>
      <c r="S23" s="27">
        <v>587368.6101856357</v>
      </c>
      <c r="T23" s="27">
        <v>397488.26506006066</v>
      </c>
      <c r="U23" s="27">
        <v>337634.56634240167</v>
      </c>
      <c r="V23" s="27">
        <v>358032.31532438484</v>
      </c>
      <c r="W23" s="27">
        <v>383228.7758308383</v>
      </c>
      <c r="X23" s="27">
        <v>373451.05016675196</v>
      </c>
      <c r="Y23" s="27">
        <v>347270.05554766546</v>
      </c>
      <c r="Z23" s="27">
        <v>364876.16410867864</v>
      </c>
      <c r="AA23" s="27">
        <v>286206.0163033858</v>
      </c>
      <c r="AB23" s="27">
        <v>269776.512186553</v>
      </c>
      <c r="AC23" s="27">
        <v>370533.46172750887</v>
      </c>
      <c r="AD23" s="27">
        <v>437291.4922349528</v>
      </c>
      <c r="AE23" s="27">
        <v>572800.7217013838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730210.7772013289</v>
      </c>
      <c r="G24" s="27">
        <v>600888.7613392243</v>
      </c>
      <c r="H24" s="27">
        <v>618953.8929578617</v>
      </c>
      <c r="I24" s="27">
        <v>583571.9519043502</v>
      </c>
      <c r="J24" s="27">
        <v>589232.1898386809</v>
      </c>
      <c r="K24" s="27">
        <v>636440.4749208507</v>
      </c>
      <c r="L24" s="27">
        <v>626750.2676752149</v>
      </c>
      <c r="M24" s="27">
        <v>704458.429141712</v>
      </c>
      <c r="N24" s="27">
        <v>822406.7460767756</v>
      </c>
      <c r="O24" s="27">
        <v>884206.6135157723</v>
      </c>
      <c r="P24" s="27">
        <v>996977.5104437029</v>
      </c>
      <c r="Q24" s="27">
        <v>936105.4837595065</v>
      </c>
      <c r="R24" s="27">
        <v>749500.0112534388</v>
      </c>
      <c r="S24" s="27">
        <v>587368.6101856357</v>
      </c>
      <c r="T24" s="27">
        <v>397488.26506006066</v>
      </c>
      <c r="U24" s="27">
        <v>337634.56634240167</v>
      </c>
      <c r="V24" s="27">
        <v>358032.31532438484</v>
      </c>
      <c r="W24" s="27">
        <v>383228.7758308383</v>
      </c>
      <c r="X24" s="27">
        <v>373451.05016675196</v>
      </c>
      <c r="Y24" s="27">
        <v>347270.05554766546</v>
      </c>
      <c r="Z24" s="27">
        <v>364876.16410867864</v>
      </c>
      <c r="AA24" s="27">
        <v>286206.0163033858</v>
      </c>
      <c r="AB24" s="27">
        <v>269776.512186553</v>
      </c>
      <c r="AC24" s="27">
        <v>370533.46172750887</v>
      </c>
      <c r="AD24" s="27">
        <v>437291.4922349528</v>
      </c>
      <c r="AE24" s="27">
        <v>572800.7217013838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28698.515999999996</v>
      </c>
      <c r="G25" s="27">
        <v>18449.046</v>
      </c>
      <c r="H25" s="27">
        <v>9020.493109466666</v>
      </c>
      <c r="I25" s="27">
        <v>27761.296509466665</v>
      </c>
      <c r="J25" s="27">
        <v>17726.753737733332</v>
      </c>
      <c r="K25" s="27">
        <v>40440.579258933336</v>
      </c>
      <c r="L25" s="27">
        <v>10464.499903733333</v>
      </c>
      <c r="M25" s="27">
        <v>16936.609622533335</v>
      </c>
      <c r="N25" s="27">
        <v>65325.09935893332</v>
      </c>
      <c r="O25" s="27">
        <v>38458.811877199994</v>
      </c>
      <c r="P25" s="27">
        <v>27800.765103466667</v>
      </c>
      <c r="Q25" s="27">
        <v>51119.92829973332</v>
      </c>
      <c r="R25" s="27">
        <v>26911.685222399996</v>
      </c>
      <c r="S25" s="27">
        <v>71202.2155944</v>
      </c>
      <c r="T25" s="27">
        <v>62181.84974466666</v>
      </c>
      <c r="U25" s="27">
        <v>66208.8126392</v>
      </c>
      <c r="V25" s="27">
        <v>60734.41922973333</v>
      </c>
      <c r="W25" s="27">
        <v>64240.988152</v>
      </c>
      <c r="X25" s="27">
        <v>99079.51079693333</v>
      </c>
      <c r="Y25" s="27">
        <v>55161.171760933335</v>
      </c>
      <c r="Z25" s="27">
        <v>55822.9021284</v>
      </c>
      <c r="AA25" s="27">
        <v>62496.03667266667</v>
      </c>
      <c r="AB25" s="27">
        <v>46082.85501013333</v>
      </c>
      <c r="AC25" s="27">
        <v>65896.66765146666</v>
      </c>
      <c r="AD25" s="27">
        <v>102887.37798386665</v>
      </c>
      <c r="AE25" s="27">
        <v>88825.38352453333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11889.385199999999</v>
      </c>
      <c r="G26" s="27">
        <v>4919.7456</v>
      </c>
      <c r="H26" s="27">
        <v>9020.493109466666</v>
      </c>
      <c r="I26" s="27">
        <v>7965.264800533332</v>
      </c>
      <c r="J26" s="27">
        <v>4607.395261333333</v>
      </c>
      <c r="K26" s="27">
        <v>13792.5480044</v>
      </c>
      <c r="L26" s="27">
        <v>7604.331612533331</v>
      </c>
      <c r="M26" s="27">
        <v>15853.0559</v>
      </c>
      <c r="N26" s="27">
        <v>22725.17405253333</v>
      </c>
      <c r="O26" s="27">
        <v>19902.924823466663</v>
      </c>
      <c r="P26" s="27">
        <v>10942.645813733332</v>
      </c>
      <c r="Q26" s="27">
        <v>10476.721176533332</v>
      </c>
      <c r="R26" s="27">
        <v>5692.6048065333325</v>
      </c>
      <c r="S26" s="27">
        <v>21470.68375466667</v>
      </c>
      <c r="T26" s="27">
        <v>29692.444163066662</v>
      </c>
      <c r="U26" s="27">
        <v>12676.028226399998</v>
      </c>
      <c r="V26" s="27">
        <v>7145.004235599999</v>
      </c>
      <c r="W26" s="27">
        <v>16134.482123466667</v>
      </c>
      <c r="X26" s="27">
        <v>24976.2035072</v>
      </c>
      <c r="Y26" s="27">
        <v>10068.784316799998</v>
      </c>
      <c r="Z26" s="27">
        <v>9118.801976533332</v>
      </c>
      <c r="AA26" s="27">
        <v>13573.934582266666</v>
      </c>
      <c r="AB26" s="27">
        <v>7210.289201866666</v>
      </c>
      <c r="AC26" s="27">
        <v>7877.3652012</v>
      </c>
      <c r="AD26" s="27">
        <v>15380.805875599997</v>
      </c>
      <c r="AE26" s="27">
        <v>26605.898159866665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166041.414</v>
      </c>
      <c r="G27" s="27">
        <v>95525.06039999997</v>
      </c>
      <c r="H27" s="27">
        <v>111526.10635466666</v>
      </c>
      <c r="I27" s="27">
        <v>109249.08409946665</v>
      </c>
      <c r="J27" s="27">
        <v>111729.30038013331</v>
      </c>
      <c r="K27" s="27">
        <v>372916.19587199995</v>
      </c>
      <c r="L27" s="27">
        <v>256058.0852881333</v>
      </c>
      <c r="M27" s="27">
        <v>258471.26171973333</v>
      </c>
      <c r="N27" s="27">
        <v>321656.8089811999</v>
      </c>
      <c r="O27" s="27">
        <v>329467.0974569333</v>
      </c>
      <c r="P27" s="27">
        <v>230644.8357033333</v>
      </c>
      <c r="Q27" s="27">
        <v>242982.13105759994</v>
      </c>
      <c r="R27" s="27">
        <v>194123.61328066664</v>
      </c>
      <c r="S27" s="27">
        <v>303625.9290650666</v>
      </c>
      <c r="T27" s="27">
        <v>310862.94425706664</v>
      </c>
      <c r="U27" s="27">
        <v>446340.93474079994</v>
      </c>
      <c r="V27" s="27">
        <v>561752.8208849332</v>
      </c>
      <c r="W27" s="27">
        <v>536908.4288157333</v>
      </c>
      <c r="X27" s="27">
        <v>770849.9373109333</v>
      </c>
      <c r="Y27" s="27">
        <v>630902.4360408</v>
      </c>
      <c r="Z27" s="27">
        <v>689117.3099477333</v>
      </c>
      <c r="AA27" s="27">
        <v>686495.3436777332</v>
      </c>
      <c r="AB27" s="27">
        <v>410678.0025744</v>
      </c>
      <c r="AC27" s="27">
        <v>570614.2870501332</v>
      </c>
      <c r="AD27" s="27">
        <v>713553.6740508</v>
      </c>
      <c r="AE27" s="27">
        <v>701271.6152053333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206629.31519999995</v>
      </c>
      <c r="G28" s="27">
        <v>118893.85199999998</v>
      </c>
      <c r="H28" s="27">
        <v>129567.09257359998</v>
      </c>
      <c r="I28" s="27">
        <v>144975.64540946667</v>
      </c>
      <c r="J28" s="27">
        <v>134063.4493792</v>
      </c>
      <c r="K28" s="27">
        <v>427149.3231353333</v>
      </c>
      <c r="L28" s="27">
        <v>274126.9168044</v>
      </c>
      <c r="M28" s="27">
        <v>291260.92724226665</v>
      </c>
      <c r="N28" s="27">
        <v>409707.0823926666</v>
      </c>
      <c r="O28" s="27">
        <v>387828.83415759995</v>
      </c>
      <c r="P28" s="27">
        <v>269388.2466205333</v>
      </c>
      <c r="Q28" s="27">
        <v>304578.7805338666</v>
      </c>
      <c r="R28" s="27">
        <v>226727.9033096</v>
      </c>
      <c r="S28" s="27">
        <v>396298.82841413334</v>
      </c>
      <c r="T28" s="27">
        <v>402737.2381648</v>
      </c>
      <c r="U28" s="27">
        <v>525225.7756064</v>
      </c>
      <c r="V28" s="27">
        <v>629632.2443502666</v>
      </c>
      <c r="W28" s="27">
        <v>617283.8990911999</v>
      </c>
      <c r="X28" s="27">
        <v>894905.6516150666</v>
      </c>
      <c r="Y28" s="27">
        <v>696132.3921185333</v>
      </c>
      <c r="Z28" s="27">
        <v>754059.0140526666</v>
      </c>
      <c r="AA28" s="27">
        <v>762565.3149326665</v>
      </c>
      <c r="AB28" s="27">
        <v>463971.1467864</v>
      </c>
      <c r="AC28" s="27">
        <v>644388.3199027999</v>
      </c>
      <c r="AD28" s="27">
        <v>831821.8579102666</v>
      </c>
      <c r="AE28" s="27">
        <v>816702.8968897333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2101.425303266667</v>
      </c>
      <c r="G29" s="27">
        <v>1013.4064435686621</v>
      </c>
      <c r="H29" s="27">
        <v>2794.815766320159</v>
      </c>
      <c r="I29" s="27">
        <v>3322.5223190338447</v>
      </c>
      <c r="J29" s="27">
        <v>4689.99731050903</v>
      </c>
      <c r="K29" s="27">
        <v>3428.1164374964305</v>
      </c>
      <c r="L29" s="27">
        <v>5207.508991561483</v>
      </c>
      <c r="M29" s="27">
        <v>3536.931968119375</v>
      </c>
      <c r="N29" s="27">
        <v>6766.927304670179</v>
      </c>
      <c r="O29" s="27">
        <v>7011.933620858218</v>
      </c>
      <c r="P29" s="27">
        <v>3869.2263314173533</v>
      </c>
      <c r="Q29" s="27">
        <v>3806.8947262828274</v>
      </c>
      <c r="R29" s="27">
        <v>3463.5558621024234</v>
      </c>
      <c r="S29" s="27">
        <v>2916.2724641638724</v>
      </c>
      <c r="T29" s="27">
        <v>5064.288326862652</v>
      </c>
      <c r="U29" s="27">
        <v>2388.4695495535843</v>
      </c>
      <c r="V29" s="27">
        <v>1661.3094615151426</v>
      </c>
      <c r="W29" s="27">
        <v>2846.9824592141726</v>
      </c>
      <c r="X29" s="27">
        <v>1291.7483919898048</v>
      </c>
      <c r="Y29" s="27">
        <v>1034.891476036688</v>
      </c>
      <c r="Z29" s="27">
        <v>128.78469800393276</v>
      </c>
      <c r="AA29" s="27">
        <v>100.61487003121411</v>
      </c>
      <c r="AB29" s="27">
        <v>146.26587865471646</v>
      </c>
      <c r="AC29" s="27">
        <v>2537.202438956517</v>
      </c>
      <c r="AD29" s="27">
        <v>1766.3645357616595</v>
      </c>
      <c r="AE29" s="27">
        <v>2037.8394126119072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15996.521135466666</v>
      </c>
      <c r="G30" s="27">
        <v>13843.532335088375</v>
      </c>
      <c r="H30" s="27">
        <v>16048.071844067092</v>
      </c>
      <c r="I30" s="27">
        <v>19078.008484064114</v>
      </c>
      <c r="J30" s="27">
        <v>9135.754673461486</v>
      </c>
      <c r="K30" s="27">
        <v>13783.172021993632</v>
      </c>
      <c r="L30" s="27">
        <v>20431.056703140723</v>
      </c>
      <c r="M30" s="27">
        <v>32470.388830868607</v>
      </c>
      <c r="N30" s="27">
        <v>36415.44591315336</v>
      </c>
      <c r="O30" s="27">
        <v>37431.12538151284</v>
      </c>
      <c r="P30" s="27">
        <v>34393.78571582321</v>
      </c>
      <c r="Q30" s="27">
        <v>37279.6118517786</v>
      </c>
      <c r="R30" s="27">
        <v>30552.715813362942</v>
      </c>
      <c r="S30" s="27">
        <v>37697.060977847534</v>
      </c>
      <c r="T30" s="27">
        <v>39406.94532124252</v>
      </c>
      <c r="U30" s="27">
        <v>44641.86715992772</v>
      </c>
      <c r="V30" s="27">
        <v>52217.64017866114</v>
      </c>
      <c r="W30" s="27">
        <v>38622.51390638129</v>
      </c>
      <c r="X30" s="27">
        <v>42695.41128898464</v>
      </c>
      <c r="Y30" s="27">
        <v>37698.03927822602</v>
      </c>
      <c r="Z30" s="27">
        <v>41468.3532865213</v>
      </c>
      <c r="AA30" s="27">
        <v>51034.92547693971</v>
      </c>
      <c r="AB30" s="27">
        <v>31338.67074606385</v>
      </c>
      <c r="AC30" s="27">
        <v>58659.6981673608</v>
      </c>
      <c r="AD30" s="27">
        <v>40673.92345791315</v>
      </c>
      <c r="AE30" s="27">
        <v>69040.0015706545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91611.21743766667</v>
      </c>
      <c r="G31" s="27">
        <v>69102.93219035649</v>
      </c>
      <c r="H31" s="27">
        <v>78828.47153549739</v>
      </c>
      <c r="I31" s="27">
        <v>59120.28929705092</v>
      </c>
      <c r="J31" s="27">
        <v>69764.48278797271</v>
      </c>
      <c r="K31" s="27">
        <v>55838.1782304949</v>
      </c>
      <c r="L31" s="27">
        <v>94403.87821052891</v>
      </c>
      <c r="M31" s="27">
        <v>77817.46168336352</v>
      </c>
      <c r="N31" s="27">
        <v>117253.9147571538</v>
      </c>
      <c r="O31" s="27">
        <v>105107.84397582112</v>
      </c>
      <c r="P31" s="27">
        <v>80882.05740258201</v>
      </c>
      <c r="Q31" s="27">
        <v>79459.93282096753</v>
      </c>
      <c r="R31" s="27">
        <v>71398.25797614931</v>
      </c>
      <c r="S31" s="27">
        <v>52830.89083630777</v>
      </c>
      <c r="T31" s="27">
        <v>45818.73428043838</v>
      </c>
      <c r="U31" s="27">
        <v>48753.92170990511</v>
      </c>
      <c r="V31" s="27">
        <v>62607.187180442364</v>
      </c>
      <c r="W31" s="27">
        <v>19503.379890454155</v>
      </c>
      <c r="X31" s="27">
        <v>29999.505864544382</v>
      </c>
      <c r="Y31" s="27">
        <v>2528.241144533794</v>
      </c>
      <c r="Z31" s="27">
        <v>20071.500594156634</v>
      </c>
      <c r="AA31" s="27">
        <v>44652.66375438621</v>
      </c>
      <c r="AB31" s="27">
        <v>69161.24944134789</v>
      </c>
      <c r="AC31" s="27">
        <v>19634.362343630637</v>
      </c>
      <c r="AD31" s="27">
        <v>6377.934709342898</v>
      </c>
      <c r="AE31" s="27">
        <v>62765.90570119676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90646.94831646666</v>
      </c>
      <c r="G32" s="27">
        <v>78446.67782339218</v>
      </c>
      <c r="H32" s="27">
        <v>90939.06859036202</v>
      </c>
      <c r="I32" s="27">
        <v>108108.71038084014</v>
      </c>
      <c r="J32" s="27">
        <v>51769.275446649306</v>
      </c>
      <c r="K32" s="27">
        <v>78104.63855499901</v>
      </c>
      <c r="L32" s="27">
        <v>115775.98132946492</v>
      </c>
      <c r="M32" s="27">
        <v>183998.8700415888</v>
      </c>
      <c r="N32" s="27">
        <v>206354.18643107213</v>
      </c>
      <c r="O32" s="27">
        <v>212109.70340658043</v>
      </c>
      <c r="P32" s="27">
        <v>194898.11573417665</v>
      </c>
      <c r="Q32" s="27">
        <v>211251.1338267454</v>
      </c>
      <c r="R32" s="27">
        <v>173132.05544504328</v>
      </c>
      <c r="S32" s="27">
        <v>213616.6782521159</v>
      </c>
      <c r="T32" s="27">
        <v>223306.01828881472</v>
      </c>
      <c r="U32" s="27">
        <v>252970.5753794886</v>
      </c>
      <c r="V32" s="27">
        <v>295899.9587284666</v>
      </c>
      <c r="W32" s="27">
        <v>218860.90694369376</v>
      </c>
      <c r="X32" s="27">
        <v>241940.66729384792</v>
      </c>
      <c r="Y32" s="27">
        <v>213622.22049970482</v>
      </c>
      <c r="Z32" s="27">
        <v>234987.3292703708</v>
      </c>
      <c r="AA32" s="27">
        <v>289197.9162278382</v>
      </c>
      <c r="AB32" s="27">
        <v>177585.79570420526</v>
      </c>
      <c r="AC32" s="27">
        <v>332404.9600186239</v>
      </c>
      <c r="AD32" s="27">
        <v>230485.56667672042</v>
      </c>
      <c r="AE32" s="27">
        <v>391226.6720377357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200356.11219286665</v>
      </c>
      <c r="G33" s="27">
        <v>162406.5487924057</v>
      </c>
      <c r="H33" s="27">
        <v>188610.42773624667</v>
      </c>
      <c r="I33" s="27">
        <v>189629.53048098902</v>
      </c>
      <c r="J33" s="27">
        <v>135359.51021859254</v>
      </c>
      <c r="K33" s="27">
        <v>151154.10524498398</v>
      </c>
      <c r="L33" s="27">
        <v>235818.42523469607</v>
      </c>
      <c r="M33" s="27">
        <v>297823.6525239403</v>
      </c>
      <c r="N33" s="27">
        <v>366790.47440604947</v>
      </c>
      <c r="O33" s="27">
        <v>361660.60638477263</v>
      </c>
      <c r="P33" s="27">
        <v>314043.18518399925</v>
      </c>
      <c r="Q33" s="27">
        <v>331797.57322577434</v>
      </c>
      <c r="R33" s="27">
        <v>278546.585096658</v>
      </c>
      <c r="S33" s="27">
        <v>307060.90253043507</v>
      </c>
      <c r="T33" s="27">
        <v>313595.9862173583</v>
      </c>
      <c r="U33" s="27">
        <v>348754.83379887504</v>
      </c>
      <c r="V33" s="27">
        <v>412386.09554908524</v>
      </c>
      <c r="W33" s="27">
        <v>279833.7831997434</v>
      </c>
      <c r="X33" s="27">
        <v>315927.3328393667</v>
      </c>
      <c r="Y33" s="27">
        <v>254883.3923985013</v>
      </c>
      <c r="Z33" s="27">
        <v>296655.9678490527</v>
      </c>
      <c r="AA33" s="27">
        <v>384986.12032919534</v>
      </c>
      <c r="AB33" s="27">
        <v>278231.98177027167</v>
      </c>
      <c r="AC33" s="27">
        <v>413236.22296857194</v>
      </c>
      <c r="AD33" s="27">
        <v>279303.78937973815</v>
      </c>
      <c r="AE33" s="27">
        <v>525070.4187221988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59311.89267519999</v>
      </c>
      <c r="G34" s="27">
        <v>56882.41159919999</v>
      </c>
      <c r="H34" s="27">
        <v>51871.985970933325</v>
      </c>
      <c r="I34" s="27">
        <v>54308.582621333335</v>
      </c>
      <c r="J34" s="27">
        <v>57913.15835946666</v>
      </c>
      <c r="K34" s="27">
        <v>53973.12944906666</v>
      </c>
      <c r="L34" s="27">
        <v>52773.638637866665</v>
      </c>
      <c r="M34" s="27">
        <v>59663.608215199994</v>
      </c>
      <c r="N34" s="27">
        <v>57536.034400533325</v>
      </c>
      <c r="O34" s="27">
        <v>59014.05453093332</v>
      </c>
      <c r="P34" s="27">
        <v>60729.93581599998</v>
      </c>
      <c r="Q34" s="27">
        <v>54329.93157093333</v>
      </c>
      <c r="R34" s="27">
        <v>55391.17704266666</v>
      </c>
      <c r="S34" s="27">
        <v>56402.61423573332</v>
      </c>
      <c r="T34" s="27">
        <v>58952.047806666655</v>
      </c>
      <c r="U34" s="27">
        <v>57939.58869599999</v>
      </c>
      <c r="V34" s="27">
        <v>56229.806262666665</v>
      </c>
      <c r="W34" s="27">
        <v>59400.328993866664</v>
      </c>
      <c r="X34" s="27">
        <v>62183.55979733332</v>
      </c>
      <c r="Y34" s="27">
        <v>62834.135399199986</v>
      </c>
      <c r="Z34" s="27">
        <v>61891.820504799995</v>
      </c>
      <c r="AA34" s="27">
        <v>56706.55197386666</v>
      </c>
      <c r="AB34" s="27">
        <v>56035.64933999999</v>
      </c>
      <c r="AC34" s="27">
        <v>51804.893406933326</v>
      </c>
      <c r="AD34" s="27">
        <v>52482.91235733333</v>
      </c>
      <c r="AE34" s="27">
        <v>52209.46962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29050.721019466662</v>
      </c>
      <c r="G35" s="27">
        <v>27860.77255866666</v>
      </c>
      <c r="H35" s="27">
        <v>25406.68456773333</v>
      </c>
      <c r="I35" s="27">
        <v>26600.121055199997</v>
      </c>
      <c r="J35" s="27">
        <v>28365.63102266666</v>
      </c>
      <c r="K35" s="27">
        <v>26435.82015653333</v>
      </c>
      <c r="L35" s="27">
        <v>25848.312529599996</v>
      </c>
      <c r="M35" s="27">
        <v>29222.993914399998</v>
      </c>
      <c r="N35" s="27">
        <v>28180.913293866663</v>
      </c>
      <c r="O35" s="27">
        <v>28904.842096533328</v>
      </c>
      <c r="P35" s="27">
        <v>29745.276184799994</v>
      </c>
      <c r="Q35" s="27">
        <v>26610.576971733328</v>
      </c>
      <c r="R35" s="27">
        <v>27130.370869066664</v>
      </c>
      <c r="S35" s="27">
        <v>27625.76861733333</v>
      </c>
      <c r="T35" s="27">
        <v>28874.468805599994</v>
      </c>
      <c r="U35" s="27">
        <v>28378.576054399997</v>
      </c>
      <c r="V35" s="27">
        <v>27541.126084266667</v>
      </c>
      <c r="W35" s="27">
        <v>29094.0386</v>
      </c>
      <c r="X35" s="27">
        <v>30457.25515653333</v>
      </c>
      <c r="Y35" s="27">
        <v>30775.901235199995</v>
      </c>
      <c r="Z35" s="27">
        <v>30314.360351733332</v>
      </c>
      <c r="AA35" s="27">
        <v>27774.640563999998</v>
      </c>
      <c r="AB35" s="27">
        <v>27446.032829599993</v>
      </c>
      <c r="AC35" s="27">
        <v>25373.826614399997</v>
      </c>
      <c r="AD35" s="27">
        <v>25705.917922666664</v>
      </c>
      <c r="AE35" s="27">
        <v>25571.985119999998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88362.61369466667</v>
      </c>
      <c r="G36" s="27">
        <v>84743.18415786666</v>
      </c>
      <c r="H36" s="27">
        <v>77278.67053866666</v>
      </c>
      <c r="I36" s="27">
        <v>80908.7036765333</v>
      </c>
      <c r="J36" s="27">
        <v>86278.78938213331</v>
      </c>
      <c r="K36" s="27">
        <v>80408.94960559999</v>
      </c>
      <c r="L36" s="27">
        <v>78621.95116746666</v>
      </c>
      <c r="M36" s="27">
        <v>88886.6021296</v>
      </c>
      <c r="N36" s="27">
        <v>85716.94769439999</v>
      </c>
      <c r="O36" s="27">
        <v>87918.89662746666</v>
      </c>
      <c r="P36" s="27">
        <v>90475.21200079999</v>
      </c>
      <c r="Q36" s="27">
        <v>80940.50854266665</v>
      </c>
      <c r="R36" s="27">
        <v>82521.54791173333</v>
      </c>
      <c r="S36" s="27">
        <v>84028.38285306665</v>
      </c>
      <c r="T36" s="27">
        <v>87826.51661226666</v>
      </c>
      <c r="U36" s="27">
        <v>86318.16475039998</v>
      </c>
      <c r="V36" s="27">
        <v>83770.93234693333</v>
      </c>
      <c r="W36" s="27">
        <v>88494.36759386666</v>
      </c>
      <c r="X36" s="27">
        <v>92640.81495386666</v>
      </c>
      <c r="Y36" s="27">
        <v>93610.03663439998</v>
      </c>
      <c r="Z36" s="27">
        <v>92206.18085653332</v>
      </c>
      <c r="AA36" s="27">
        <v>84481.19253786666</v>
      </c>
      <c r="AB36" s="27">
        <v>83481.68216959998</v>
      </c>
      <c r="AC36" s="27">
        <v>77178.72002133331</v>
      </c>
      <c r="AD36" s="27">
        <v>78188.83028</v>
      </c>
      <c r="AE36" s="27">
        <v>77781.45474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4353152.7955982005</v>
      </c>
      <c r="G37" s="27">
        <v>4290471.7489403</v>
      </c>
      <c r="H37" s="27">
        <v>4371326.623746499</v>
      </c>
      <c r="I37" s="27">
        <v>4467140.2888508</v>
      </c>
      <c r="J37" s="27">
        <v>4505158.372667333</v>
      </c>
      <c r="K37" s="27">
        <v>4596296.330769001</v>
      </c>
      <c r="L37" s="27">
        <v>4927562.390403399</v>
      </c>
      <c r="M37" s="27">
        <v>5179199.174153399</v>
      </c>
      <c r="N37" s="27">
        <v>5651542.0650227</v>
      </c>
      <c r="O37" s="27">
        <v>5211000.964228399</v>
      </c>
      <c r="P37" s="27">
        <v>5208327.261767299</v>
      </c>
      <c r="Q37" s="27">
        <v>5223177.4466454</v>
      </c>
      <c r="R37" s="27">
        <v>5225898.7808654</v>
      </c>
      <c r="S37" s="27">
        <v>5326644.874591333</v>
      </c>
      <c r="T37" s="27">
        <v>5347540.727499667</v>
      </c>
      <c r="U37" s="27">
        <v>5257540.2745206</v>
      </c>
      <c r="V37" s="27">
        <v>5469144.451126399</v>
      </c>
      <c r="W37" s="27">
        <v>5842462.0542089995</v>
      </c>
      <c r="X37" s="27">
        <v>5611299.905123733</v>
      </c>
      <c r="Y37" s="27">
        <v>5931946.704212832</v>
      </c>
      <c r="Z37" s="27">
        <v>5995932.381463199</v>
      </c>
      <c r="AA37" s="27">
        <v>5195359.162603867</v>
      </c>
      <c r="AB37" s="27">
        <v>6145377.2080965005</v>
      </c>
      <c r="AC37" s="27">
        <v>6646788.034205366</v>
      </c>
      <c r="AD37" s="27">
        <v>6172203.479132165</v>
      </c>
      <c r="AE37" s="27">
        <v>6302032.852350766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18059.084315800003</v>
      </c>
      <c r="G38" s="27">
        <v>19940.989923799996</v>
      </c>
      <c r="H38" s="27">
        <v>20616.682174</v>
      </c>
      <c r="I38" s="27">
        <v>36869.171552399996</v>
      </c>
      <c r="J38" s="27">
        <v>42444.960205266674</v>
      </c>
      <c r="K38" s="27">
        <v>38839.226311599996</v>
      </c>
      <c r="L38" s="27">
        <v>39177.0528842</v>
      </c>
      <c r="M38" s="27">
        <v>34662.4661218</v>
      </c>
      <c r="N38" s="27">
        <v>38770.790460966666</v>
      </c>
      <c r="O38" s="27">
        <v>43200.12737039999</v>
      </c>
      <c r="P38" s="27">
        <v>37746.8727306</v>
      </c>
      <c r="Q38" s="27">
        <v>20057.079581</v>
      </c>
      <c r="R38" s="27">
        <v>18832.850282400002</v>
      </c>
      <c r="S38" s="27">
        <v>4331.434369166667</v>
      </c>
      <c r="T38" s="27">
        <v>4336.8670565</v>
      </c>
      <c r="U38" s="27">
        <v>4384.9520044</v>
      </c>
      <c r="V38" s="27">
        <v>4369.9732736</v>
      </c>
      <c r="W38" s="27">
        <v>4311.825903000001</v>
      </c>
      <c r="X38" s="27">
        <v>4326.221011199999</v>
      </c>
      <c r="Y38" s="27">
        <v>4310.189417966666</v>
      </c>
      <c r="Z38" s="27">
        <v>4361.501874399999</v>
      </c>
      <c r="AA38" s="27">
        <v>4361.099086666666</v>
      </c>
      <c r="AB38" s="27">
        <v>4375.172901</v>
      </c>
      <c r="AC38" s="27">
        <v>7201.576810266665</v>
      </c>
      <c r="AD38" s="27">
        <v>9015.393635966666</v>
      </c>
      <c r="AE38" s="27">
        <v>5214.599073933333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28282.5060705</v>
      </c>
      <c r="G39" s="27">
        <v>14831.0586523</v>
      </c>
      <c r="H39" s="27">
        <v>22218.8348811</v>
      </c>
      <c r="I39" s="27">
        <v>15400.9346348</v>
      </c>
      <c r="J39" s="27">
        <v>34135.3971101</v>
      </c>
      <c r="K39" s="27">
        <v>46206.185482600005</v>
      </c>
      <c r="L39" s="27">
        <v>48730.52911759999</v>
      </c>
      <c r="M39" s="27">
        <v>51149.23386759999</v>
      </c>
      <c r="N39" s="27">
        <v>49229.107994733335</v>
      </c>
      <c r="O39" s="27">
        <v>52317.9146347</v>
      </c>
      <c r="P39" s="27">
        <v>35140.3341102</v>
      </c>
      <c r="Q39" s="27">
        <v>37379.103179</v>
      </c>
      <c r="R39" s="27">
        <v>38039.230088200005</v>
      </c>
      <c r="S39" s="27">
        <v>54604.1870957</v>
      </c>
      <c r="T39" s="27">
        <v>60777.34632016667</v>
      </c>
      <c r="U39" s="27">
        <v>62645.941732</v>
      </c>
      <c r="V39" s="27">
        <v>65156.30599573333</v>
      </c>
      <c r="W39" s="27">
        <v>66187.38901500001</v>
      </c>
      <c r="X39" s="27">
        <v>43401.759889766654</v>
      </c>
      <c r="Y39" s="27">
        <v>31590.75024856666</v>
      </c>
      <c r="Z39" s="27">
        <v>32167.163779666662</v>
      </c>
      <c r="AA39" s="27">
        <v>79683.66393166667</v>
      </c>
      <c r="AB39" s="27">
        <v>84243.90079049999</v>
      </c>
      <c r="AC39" s="27">
        <v>88810.79801073333</v>
      </c>
      <c r="AD39" s="27">
        <v>104022.41270849998</v>
      </c>
      <c r="AE39" s="27">
        <v>98174.33641583333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4399494.3859845</v>
      </c>
      <c r="G40" s="27">
        <v>4325243.7975164</v>
      </c>
      <c r="H40" s="27">
        <v>4414162.1408016</v>
      </c>
      <c r="I40" s="27">
        <v>4519410.395038</v>
      </c>
      <c r="J40" s="27">
        <v>4581738.7299827</v>
      </c>
      <c r="K40" s="27">
        <v>4681341.7425632</v>
      </c>
      <c r="L40" s="27">
        <v>5015469.972405199</v>
      </c>
      <c r="M40" s="27">
        <v>5265010.8741427995</v>
      </c>
      <c r="N40" s="27">
        <v>5739541.963478399</v>
      </c>
      <c r="O40" s="27">
        <v>5306519.006233499</v>
      </c>
      <c r="P40" s="27">
        <v>5281214.4686081</v>
      </c>
      <c r="Q40" s="27">
        <v>5280613.6294054</v>
      </c>
      <c r="R40" s="27">
        <v>5282770.861236</v>
      </c>
      <c r="S40" s="27">
        <v>5385580.4960562</v>
      </c>
      <c r="T40" s="27">
        <v>5412654.940876332</v>
      </c>
      <c r="U40" s="27">
        <v>5324571.168256999</v>
      </c>
      <c r="V40" s="27">
        <v>5538670.730395732</v>
      </c>
      <c r="W40" s="27">
        <v>5912961.269127</v>
      </c>
      <c r="X40" s="27">
        <v>5659027.8860247</v>
      </c>
      <c r="Y40" s="27">
        <v>5967847.643879366</v>
      </c>
      <c r="Z40" s="27">
        <v>6032461.047117267</v>
      </c>
      <c r="AA40" s="27">
        <v>5279403.9256222</v>
      </c>
      <c r="AB40" s="27">
        <v>6233996.281788001</v>
      </c>
      <c r="AC40" s="27">
        <v>6742800.409026366</v>
      </c>
      <c r="AD40" s="27">
        <v>6285241.285476632</v>
      </c>
      <c r="AE40" s="27">
        <v>6405421.787840533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21530.278</v>
      </c>
      <c r="U41" s="27">
        <v>150711.946</v>
      </c>
      <c r="V41" s="27">
        <v>163014.96199999997</v>
      </c>
      <c r="W41" s="27">
        <v>153787.7</v>
      </c>
      <c r="X41" s="27">
        <v>163014.96199999997</v>
      </c>
      <c r="Y41" s="27">
        <v>158493.60361999998</v>
      </c>
      <c r="Z41" s="27">
        <v>85475.20366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56706.580925925926</v>
      </c>
      <c r="R42" s="27">
        <v>58515.6456962963</v>
      </c>
      <c r="S42" s="27">
        <v>59467.99347407407</v>
      </c>
      <c r="T42" s="27">
        <v>61422.45443703704</v>
      </c>
      <c r="U42" s="27">
        <v>59234.9667037037</v>
      </c>
      <c r="V42" s="27">
        <v>438283.7721962963</v>
      </c>
      <c r="W42" s="27">
        <v>481419.64032592584</v>
      </c>
      <c r="X42" s="27">
        <v>478875.41353703703</v>
      </c>
      <c r="Y42" s="27">
        <v>471140.38098148146</v>
      </c>
      <c r="Z42" s="27">
        <v>472196.4097888888</v>
      </c>
      <c r="AA42" s="27">
        <v>6526.174911111111</v>
      </c>
      <c r="AB42" s="27">
        <v>5777.397814814814</v>
      </c>
      <c r="AC42" s="27">
        <v>5574.546237037037</v>
      </c>
      <c r="AD42" s="27">
        <v>5523.829411111111</v>
      </c>
      <c r="AE42" s="27">
        <v>5633.214662962962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56706.580925925926</v>
      </c>
      <c r="R43" s="27">
        <v>58515.6456962963</v>
      </c>
      <c r="S43" s="27">
        <v>59467.99347407407</v>
      </c>
      <c r="T43" s="27">
        <v>82952.73243703705</v>
      </c>
      <c r="U43" s="27">
        <v>209946.9127037037</v>
      </c>
      <c r="V43" s="27">
        <v>601298.7341962963</v>
      </c>
      <c r="W43" s="27">
        <v>635207.3403259258</v>
      </c>
      <c r="X43" s="27">
        <v>641890.375537037</v>
      </c>
      <c r="Y43" s="27">
        <v>629633.9846014815</v>
      </c>
      <c r="Z43" s="27">
        <v>557671.6134488888</v>
      </c>
      <c r="AA43" s="27">
        <v>6526.174911111111</v>
      </c>
      <c r="AB43" s="27">
        <v>5777.397814814814</v>
      </c>
      <c r="AC43" s="27">
        <v>5574.546237037037</v>
      </c>
      <c r="AD43" s="27">
        <v>5523.829411111111</v>
      </c>
      <c r="AE43" s="27">
        <v>5633.214662962962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103330.03404826665</v>
      </c>
      <c r="G44" s="27">
        <v>313922.06920689996</v>
      </c>
      <c r="H44" s="27">
        <v>316070.21369</v>
      </c>
      <c r="I44" s="27">
        <v>8660.707106333331</v>
      </c>
      <c r="J44" s="27">
        <v>8712.976087199999</v>
      </c>
      <c r="K44" s="27">
        <v>10245.722543466665</v>
      </c>
      <c r="L44" s="27">
        <v>35728.0649726</v>
      </c>
      <c r="M44" s="27">
        <v>26250.476762766666</v>
      </c>
      <c r="N44" s="27">
        <v>207265.27141063332</v>
      </c>
      <c r="O44" s="27">
        <v>97795.60360313334</v>
      </c>
      <c r="P44" s="27">
        <v>72968.26713329999</v>
      </c>
      <c r="Q44" s="27">
        <v>57113.478729999995</v>
      </c>
      <c r="R44" s="27">
        <v>76459.86799219999</v>
      </c>
      <c r="S44" s="27">
        <v>139254.81017139996</v>
      </c>
      <c r="T44" s="27">
        <v>115106.53549523333</v>
      </c>
      <c r="U44" s="27">
        <v>100982.09116123333</v>
      </c>
      <c r="V44" s="27">
        <v>99905.62862279998</v>
      </c>
      <c r="W44" s="27">
        <v>53214.97582426666</v>
      </c>
      <c r="X44" s="27">
        <v>139136.06911049996</v>
      </c>
      <c r="Y44" s="27">
        <v>92503.9764187</v>
      </c>
      <c r="Z44" s="27">
        <v>345085.9144835666</v>
      </c>
      <c r="AA44" s="27">
        <v>269364.30270493333</v>
      </c>
      <c r="AB44" s="27">
        <v>412037.86621689994</v>
      </c>
      <c r="AC44" s="27">
        <v>1244.1836073333332</v>
      </c>
      <c r="AD44" s="27">
        <v>13528.40034443333</v>
      </c>
      <c r="AE44" s="27">
        <v>470848.859173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337676.6182148333</v>
      </c>
      <c r="G45" s="27">
        <v>178543.17724063332</v>
      </c>
      <c r="H45" s="27">
        <v>317502.55349376664</v>
      </c>
      <c r="I45" s="27">
        <v>367607.26335153333</v>
      </c>
      <c r="J45" s="27">
        <v>501858.9934281</v>
      </c>
      <c r="K45" s="27">
        <v>515044.5415961999</v>
      </c>
      <c r="L45" s="27">
        <v>723527.5477250332</v>
      </c>
      <c r="M45" s="27">
        <v>350180.1812329333</v>
      </c>
      <c r="N45" s="27">
        <v>931291.0874934332</v>
      </c>
      <c r="O45" s="27">
        <v>940220.3226082332</v>
      </c>
      <c r="P45" s="27">
        <v>1058419.701339</v>
      </c>
      <c r="Q45" s="27">
        <v>1213439.4354672332</v>
      </c>
      <c r="R45" s="27">
        <v>615725.7744766332</v>
      </c>
      <c r="S45" s="27">
        <v>361600.50441129995</v>
      </c>
      <c r="T45" s="27">
        <v>376735.8556089333</v>
      </c>
      <c r="U45" s="27">
        <v>182940.1565273333</v>
      </c>
      <c r="V45" s="27">
        <v>251579.05585376665</v>
      </c>
      <c r="W45" s="27">
        <v>290771.29650543333</v>
      </c>
      <c r="X45" s="27">
        <v>139440.3306193333</v>
      </c>
      <c r="Y45" s="27">
        <v>53821.01123116666</v>
      </c>
      <c r="Z45" s="27">
        <v>125292.38911933331</v>
      </c>
      <c r="AA45" s="27">
        <v>92690.24464699997</v>
      </c>
      <c r="AB45" s="27">
        <v>196272.2365527</v>
      </c>
      <c r="AC45" s="27">
        <v>157896.09928143333</v>
      </c>
      <c r="AD45" s="27">
        <v>172528.62058226665</v>
      </c>
      <c r="AE45" s="27">
        <v>244550.6540040666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1793172.5599479997</v>
      </c>
      <c r="G46" s="27">
        <v>1845009.1685332996</v>
      </c>
      <c r="H46" s="27">
        <v>1556480.4298889998</v>
      </c>
      <c r="I46" s="27">
        <v>1711167.9029008667</v>
      </c>
      <c r="J46" s="27">
        <v>1761609.4803281333</v>
      </c>
      <c r="K46" s="27">
        <v>1700329.658578833</v>
      </c>
      <c r="L46" s="27">
        <v>2159514.916956833</v>
      </c>
      <c r="M46" s="27">
        <v>2138442.8105655997</v>
      </c>
      <c r="N46" s="27">
        <v>2405256.9158874666</v>
      </c>
      <c r="O46" s="27">
        <v>2488398.9988780995</v>
      </c>
      <c r="P46" s="27">
        <v>1762334.2434005</v>
      </c>
      <c r="Q46" s="27">
        <v>1135213.1731427666</v>
      </c>
      <c r="R46" s="27">
        <v>1106448.0835715998</v>
      </c>
      <c r="S46" s="27">
        <v>683420.6897363998</v>
      </c>
      <c r="T46" s="27">
        <v>633357.0975552333</v>
      </c>
      <c r="U46" s="27">
        <v>726162.3483011333</v>
      </c>
      <c r="V46" s="27">
        <v>566739.8937610665</v>
      </c>
      <c r="W46" s="27">
        <v>1240006.9742573332</v>
      </c>
      <c r="X46" s="27">
        <v>1465531.917793533</v>
      </c>
      <c r="Y46" s="27">
        <v>2817021.5121124997</v>
      </c>
      <c r="Z46" s="27">
        <v>1602482.776468933</v>
      </c>
      <c r="AA46" s="27">
        <v>922484.2732438666</v>
      </c>
      <c r="AB46" s="27">
        <v>352078.9547531666</v>
      </c>
      <c r="AC46" s="27">
        <v>999111.421043633</v>
      </c>
      <c r="AD46" s="27">
        <v>594763.8731033999</v>
      </c>
      <c r="AE46" s="27">
        <v>752052.6636237999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2004800.430083733</v>
      </c>
      <c r="G47" s="27">
        <v>2605553.1886794665</v>
      </c>
      <c r="H47" s="27">
        <v>5462953.743742367</v>
      </c>
      <c r="I47" s="27">
        <v>2083502.6376702997</v>
      </c>
      <c r="J47" s="27">
        <v>2844438.519155566</v>
      </c>
      <c r="K47" s="27">
        <v>1687995.7589674664</v>
      </c>
      <c r="L47" s="27">
        <v>3428018.273908433</v>
      </c>
      <c r="M47" s="27">
        <v>2068514.6315115332</v>
      </c>
      <c r="N47" s="27">
        <v>2464931.1539057335</v>
      </c>
      <c r="O47" s="27">
        <v>2333374.3305025995</v>
      </c>
      <c r="P47" s="27">
        <v>2372483.6423903992</v>
      </c>
      <c r="Q47" s="27">
        <v>2625262.8211193997</v>
      </c>
      <c r="R47" s="27">
        <v>2949530.573533133</v>
      </c>
      <c r="S47" s="27">
        <v>3399269.5275538997</v>
      </c>
      <c r="T47" s="27">
        <v>4490555.7952793995</v>
      </c>
      <c r="U47" s="27">
        <v>3655126.385099933</v>
      </c>
      <c r="V47" s="27">
        <v>3825656.5788056</v>
      </c>
      <c r="W47" s="27">
        <v>3310323.6185583663</v>
      </c>
      <c r="X47" s="27">
        <v>2686339.7792744334</v>
      </c>
      <c r="Y47" s="27">
        <v>2616269.3028959665</v>
      </c>
      <c r="Z47" s="27">
        <v>2633077.5033870996</v>
      </c>
      <c r="AA47" s="27">
        <v>2189391.4342992995</v>
      </c>
      <c r="AB47" s="27">
        <v>2059099.9435288333</v>
      </c>
      <c r="AC47" s="27">
        <v>1340591.0264208</v>
      </c>
      <c r="AD47" s="27">
        <v>1563049.8584906333</v>
      </c>
      <c r="AE47" s="27">
        <v>1967548.2988956666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4238979.6422948325</v>
      </c>
      <c r="G48" s="27">
        <v>4943027.603660299</v>
      </c>
      <c r="H48" s="27">
        <v>7653006.940815133</v>
      </c>
      <c r="I48" s="27">
        <v>4170938.511029033</v>
      </c>
      <c r="J48" s="27">
        <v>5116619.968998999</v>
      </c>
      <c r="K48" s="27">
        <v>3913615.6816859664</v>
      </c>
      <c r="L48" s="27">
        <v>6346788.8035629</v>
      </c>
      <c r="M48" s="27">
        <v>4583388.100072833</v>
      </c>
      <c r="N48" s="27">
        <v>6008744.428697266</v>
      </c>
      <c r="O48" s="27">
        <v>5859789.255592067</v>
      </c>
      <c r="P48" s="27">
        <v>5266205.8542631995</v>
      </c>
      <c r="Q48" s="27">
        <v>5031028.908459399</v>
      </c>
      <c r="R48" s="27">
        <v>4748164.299573566</v>
      </c>
      <c r="S48" s="27">
        <v>4583545.531873</v>
      </c>
      <c r="T48" s="27">
        <v>5615755.283938799</v>
      </c>
      <c r="U48" s="27">
        <v>4665210.981089632</v>
      </c>
      <c r="V48" s="27">
        <v>4743881.1570432335</v>
      </c>
      <c r="W48" s="27">
        <v>4894316.8651454</v>
      </c>
      <c r="X48" s="27">
        <v>4430448.0967978</v>
      </c>
      <c r="Y48" s="27">
        <v>5579615.802658333</v>
      </c>
      <c r="Z48" s="27">
        <v>4705938.583458933</v>
      </c>
      <c r="AA48" s="27">
        <v>3473930.2548951</v>
      </c>
      <c r="AB48" s="27">
        <v>3019489.001051599</v>
      </c>
      <c r="AC48" s="27">
        <v>2498842.7303531994</v>
      </c>
      <c r="AD48" s="27">
        <v>2343870.752520733</v>
      </c>
      <c r="AE48" s="27">
        <v>3435000.475696533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14639554.080924595</v>
      </c>
      <c r="G49" s="27">
        <v>14432161.393883262</v>
      </c>
      <c r="H49" s="27">
        <v>17233426.956176408</v>
      </c>
      <c r="I49" s="27">
        <v>13131092.117433539</v>
      </c>
      <c r="J49" s="27">
        <v>15070124.946997404</v>
      </c>
      <c r="K49" s="27">
        <v>15419420.46737477</v>
      </c>
      <c r="L49" s="27">
        <v>18224528.167997614</v>
      </c>
      <c r="M49" s="27">
        <v>17279099.759656485</v>
      </c>
      <c r="N49" s="27">
        <v>20675654.92945675</v>
      </c>
      <c r="O49" s="27">
        <v>19066055.56909858</v>
      </c>
      <c r="P49" s="27">
        <v>18243975.5691833</v>
      </c>
      <c r="Q49" s="27">
        <v>17466459.844914243</v>
      </c>
      <c r="R49" s="27">
        <v>17153160.20621259</v>
      </c>
      <c r="S49" s="27">
        <v>17698424.02778408</v>
      </c>
      <c r="T49" s="27">
        <v>18799702.99228682</v>
      </c>
      <c r="U49" s="27">
        <v>18033923.93353808</v>
      </c>
      <c r="V49" s="27">
        <v>18938084.438638996</v>
      </c>
      <c r="W49" s="27">
        <v>19352792.423692245</v>
      </c>
      <c r="X49" s="27">
        <v>19060708.681734122</v>
      </c>
      <c r="Y49" s="27">
        <v>20097772.650524247</v>
      </c>
      <c r="Z49" s="27">
        <v>19507203.74078932</v>
      </c>
      <c r="AA49" s="27">
        <v>16669779.298212862</v>
      </c>
      <c r="AB49" s="27">
        <v>16807368.970201038</v>
      </c>
      <c r="AC49" s="27">
        <v>19071643.23063338</v>
      </c>
      <c r="AD49" s="27">
        <v>18966279.19076113</v>
      </c>
      <c r="AE49" s="27">
        <v>19271033.32205561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5541.66272</v>
      </c>
      <c r="G50" s="27">
        <v>271.91541666666666</v>
      </c>
      <c r="H50" s="27">
        <v>4024.3481666666657</v>
      </c>
      <c r="I50" s="27">
        <v>272.1807</v>
      </c>
      <c r="J50" s="27">
        <v>273.7724</v>
      </c>
      <c r="K50" s="27">
        <v>604.0501499999999</v>
      </c>
      <c r="L50" s="27">
        <v>437.61138666666665</v>
      </c>
      <c r="M50" s="27">
        <v>606.9682666666666</v>
      </c>
      <c r="N50" s="27">
        <v>326.93518</v>
      </c>
      <c r="O50" s="27">
        <v>319.18996780000003</v>
      </c>
      <c r="P50" s="27">
        <v>266.577916</v>
      </c>
      <c r="Q50" s="27">
        <v>159.99290889999997</v>
      </c>
      <c r="R50" s="27">
        <v>491.3482398000001</v>
      </c>
      <c r="S50" s="27">
        <v>589.9455657333334</v>
      </c>
      <c r="T50" s="27">
        <v>993.4096817333333</v>
      </c>
      <c r="U50" s="27">
        <v>5901.272848166666</v>
      </c>
      <c r="V50" s="27">
        <v>959.6576832333333</v>
      </c>
      <c r="W50" s="27">
        <v>6548.1439727</v>
      </c>
      <c r="X50" s="27">
        <v>6.4814024</v>
      </c>
      <c r="Y50" s="27">
        <v>6.5280922666666665</v>
      </c>
      <c r="Z50" s="27">
        <v>49432.39972293333</v>
      </c>
      <c r="AA50" s="27">
        <v>72689.42293470001</v>
      </c>
      <c r="AB50" s="27">
        <v>58787.85151396667</v>
      </c>
      <c r="AC50" s="27">
        <v>54616.47218206667</v>
      </c>
      <c r="AD50" s="27">
        <v>39486.121625499996</v>
      </c>
      <c r="AE50" s="27">
        <v>33406.291340766664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46941.14304</v>
      </c>
      <c r="G51" s="27">
        <v>56721.55591666667</v>
      </c>
      <c r="H51" s="27">
        <v>64824.63533333333</v>
      </c>
      <c r="I51" s="27">
        <v>61186.22135999999</v>
      </c>
      <c r="J51" s="27">
        <v>61544.035520000005</v>
      </c>
      <c r="K51" s="27">
        <v>62546.64735</v>
      </c>
      <c r="L51" s="27">
        <v>66407.52792666666</v>
      </c>
      <c r="M51" s="27">
        <v>68973.66666666666</v>
      </c>
      <c r="N51" s="27">
        <v>79608.71633</v>
      </c>
      <c r="O51" s="27">
        <v>88311.24588366666</v>
      </c>
      <c r="P51" s="27">
        <v>89457.36379396667</v>
      </c>
      <c r="Q51" s="27">
        <v>99211.38946803333</v>
      </c>
      <c r="R51" s="27">
        <v>118724.44034586666</v>
      </c>
      <c r="S51" s="27">
        <v>124364.46535076667</v>
      </c>
      <c r="T51" s="27">
        <v>128114.27975426664</v>
      </c>
      <c r="U51" s="27">
        <v>130815.86155293335</v>
      </c>
      <c r="V51" s="27">
        <v>138323.61704956667</v>
      </c>
      <c r="W51" s="27">
        <v>145991.806356</v>
      </c>
      <c r="X51" s="27">
        <v>132514.73495846667</v>
      </c>
      <c r="Y51" s="27">
        <v>137773.33983123332</v>
      </c>
      <c r="Z51" s="27">
        <v>169441.6396167</v>
      </c>
      <c r="AA51" s="27">
        <v>164951.33400863336</v>
      </c>
      <c r="AB51" s="27">
        <v>346312.5734702333</v>
      </c>
      <c r="AC51" s="27">
        <v>304160.2917378667</v>
      </c>
      <c r="AD51" s="27">
        <v>288692.5628576</v>
      </c>
      <c r="AE51" s="27">
        <v>273871.6042942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12839.671418566668</v>
      </c>
      <c r="P52" s="27">
        <v>10399.085444</v>
      </c>
      <c r="Q52" s="27">
        <v>9762.471764833334</v>
      </c>
      <c r="R52" s="27">
        <v>6791.268189200001</v>
      </c>
      <c r="S52" s="27">
        <v>7640.190772866668</v>
      </c>
      <c r="T52" s="27">
        <v>7056.514382866667</v>
      </c>
      <c r="U52" s="27">
        <v>5517.919861666667</v>
      </c>
      <c r="V52" s="27">
        <v>2652.833333333333</v>
      </c>
      <c r="W52" s="27">
        <v>2281.447808566667</v>
      </c>
      <c r="X52" s="27">
        <v>2918.1034025</v>
      </c>
      <c r="Y52" s="27">
        <v>27483.21963053333</v>
      </c>
      <c r="Z52" s="27">
        <v>1472750.5367806</v>
      </c>
      <c r="AA52" s="27">
        <v>4389366.693531967</v>
      </c>
      <c r="AB52" s="27">
        <v>4999468.992031433</v>
      </c>
      <c r="AC52" s="27">
        <v>3336886.9481607</v>
      </c>
      <c r="AD52" s="27">
        <v>3487155.9341476</v>
      </c>
      <c r="AE52" s="27">
        <v>2715274.8913436667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40584.52992</v>
      </c>
      <c r="G53" s="27">
        <v>38340.07375</v>
      </c>
      <c r="H53" s="27">
        <v>45681.79</v>
      </c>
      <c r="I53" s="27">
        <v>41044.84956</v>
      </c>
      <c r="J53" s="27">
        <v>42763.24887999999</v>
      </c>
      <c r="K53" s="27">
        <v>47006.0844</v>
      </c>
      <c r="L53" s="27">
        <v>38728.60772</v>
      </c>
      <c r="M53" s="27">
        <v>47012.4512</v>
      </c>
      <c r="N53" s="27">
        <v>63316.44652666667</v>
      </c>
      <c r="O53" s="27">
        <v>73094.5026262</v>
      </c>
      <c r="P53" s="27">
        <v>107910.74039680001</v>
      </c>
      <c r="Q53" s="27">
        <v>117701.44998076667</v>
      </c>
      <c r="R53" s="27">
        <v>110074.80722773333</v>
      </c>
      <c r="S53" s="27">
        <v>94330.3766889</v>
      </c>
      <c r="T53" s="27">
        <v>95275.71968346667</v>
      </c>
      <c r="U53" s="27">
        <v>107468.41439473334</v>
      </c>
      <c r="V53" s="27">
        <v>118057.773779</v>
      </c>
      <c r="W53" s="27">
        <v>135852.24494416668</v>
      </c>
      <c r="X53" s="27">
        <v>123933.60383323333</v>
      </c>
      <c r="Y53" s="27">
        <v>137907.26334696665</v>
      </c>
      <c r="Z53" s="27">
        <v>794192.6641282333</v>
      </c>
      <c r="AA53" s="27">
        <v>682276.0732410334</v>
      </c>
      <c r="AB53" s="27">
        <v>245830.43651246664</v>
      </c>
      <c r="AC53" s="27">
        <v>210887.2489944</v>
      </c>
      <c r="AD53" s="27">
        <v>159759.04890806667</v>
      </c>
      <c r="AE53" s="27">
        <v>152119.07195356666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30153.164800000002</v>
      </c>
      <c r="G54" s="27">
        <v>31161.506750000004</v>
      </c>
      <c r="H54" s="27">
        <v>31814.10375</v>
      </c>
      <c r="I54" s="27">
        <v>29449.95174</v>
      </c>
      <c r="J54" s="27">
        <v>29567.419199999997</v>
      </c>
      <c r="K54" s="27">
        <v>28829.666250000002</v>
      </c>
      <c r="L54" s="27">
        <v>29648.171446666667</v>
      </c>
      <c r="M54" s="27">
        <v>29134.4768</v>
      </c>
      <c r="N54" s="27">
        <v>30949.86370666667</v>
      </c>
      <c r="O54" s="27">
        <v>33960.057034933336</v>
      </c>
      <c r="P54" s="27">
        <v>34546.20533503333</v>
      </c>
      <c r="Q54" s="27">
        <v>38504.00028016667</v>
      </c>
      <c r="R54" s="27">
        <v>46892.835475566666</v>
      </c>
      <c r="S54" s="27">
        <v>48494.67778796667</v>
      </c>
      <c r="T54" s="27">
        <v>48078.1659765</v>
      </c>
      <c r="U54" s="27">
        <v>49247.25795403333</v>
      </c>
      <c r="V54" s="27">
        <v>52125.731209933336</v>
      </c>
      <c r="W54" s="27">
        <v>54272.81354073333</v>
      </c>
      <c r="X54" s="27">
        <v>49071.74437843333</v>
      </c>
      <c r="Y54" s="27">
        <v>51786.7155575</v>
      </c>
      <c r="Z54" s="27">
        <v>63414.42415073333</v>
      </c>
      <c r="AA54" s="27">
        <v>59527.539440600005</v>
      </c>
      <c r="AB54" s="27">
        <v>70748.9846481</v>
      </c>
      <c r="AC54" s="27">
        <v>77033.61844126666</v>
      </c>
      <c r="AD54" s="27">
        <v>71332.79367976666</v>
      </c>
      <c r="AE54" s="27">
        <v>65681.31957676666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123220.50047999999</v>
      </c>
      <c r="G55" s="27">
        <v>126495.05183333335</v>
      </c>
      <c r="H55" s="27">
        <v>146344.87725000002</v>
      </c>
      <c r="I55" s="27">
        <v>131953.20335999998</v>
      </c>
      <c r="J55" s="27">
        <v>134148.476</v>
      </c>
      <c r="K55" s="27">
        <v>138986.44815</v>
      </c>
      <c r="L55" s="27">
        <v>135221.91848</v>
      </c>
      <c r="M55" s="27">
        <v>145727.56293333333</v>
      </c>
      <c r="N55" s="27">
        <v>174201.96174333335</v>
      </c>
      <c r="O55" s="27">
        <v>208523.86153096665</v>
      </c>
      <c r="P55" s="27">
        <v>242579.73360023333</v>
      </c>
      <c r="Q55" s="27">
        <v>265340.3952477667</v>
      </c>
      <c r="R55" s="27">
        <v>282974.2108262667</v>
      </c>
      <c r="S55" s="27">
        <v>275419.3834549667</v>
      </c>
      <c r="T55" s="27">
        <v>279517.9632039667</v>
      </c>
      <c r="U55" s="27">
        <v>298950.31754463335</v>
      </c>
      <c r="V55" s="27">
        <v>312119.96057623334</v>
      </c>
      <c r="W55" s="27">
        <v>344945.67138350004</v>
      </c>
      <c r="X55" s="27">
        <v>308444.8568567667</v>
      </c>
      <c r="Y55" s="27">
        <v>354958.03633436665</v>
      </c>
      <c r="Z55" s="27">
        <v>2549235.121041034</v>
      </c>
      <c r="AA55" s="27">
        <v>5368811.2117156</v>
      </c>
      <c r="AB55" s="27">
        <v>5721146.8565096995</v>
      </c>
      <c r="AC55" s="27">
        <v>3983581.8921961333</v>
      </c>
      <c r="AD55" s="27">
        <v>4046427.657115801</v>
      </c>
      <c r="AE55" s="27">
        <v>3240351.0769344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15043961.56123982</v>
      </c>
      <c r="G56" s="27">
        <v>14852386.300718213</v>
      </c>
      <c r="H56" s="27">
        <v>18028072.732199438</v>
      </c>
      <c r="I56" s="27">
        <v>13813670.987606414</v>
      </c>
      <c r="J56" s="27">
        <v>15667446.69434303</v>
      </c>
      <c r="K56" s="27">
        <v>16035215.14615363</v>
      </c>
      <c r="L56" s="27">
        <v>19230127.611699194</v>
      </c>
      <c r="M56" s="27">
        <v>18065902.20233962</v>
      </c>
      <c r="N56" s="27">
        <v>21496332.038984288</v>
      </c>
      <c r="O56" s="27">
        <v>19907724.516481526</v>
      </c>
      <c r="P56" s="27">
        <v>19464771.230346106</v>
      </c>
      <c r="Q56" s="27">
        <v>19180090.63122623</v>
      </c>
      <c r="R56" s="27">
        <v>20021059.255895894</v>
      </c>
      <c r="S56" s="27">
        <v>19607615.8526743</v>
      </c>
      <c r="T56" s="27">
        <v>20738199.07491953</v>
      </c>
      <c r="U56" s="27">
        <v>19367786.180572603</v>
      </c>
      <c r="V56" s="27">
        <v>20174906.089388594</v>
      </c>
      <c r="W56" s="27">
        <v>20542284.4747321</v>
      </c>
      <c r="X56" s="27">
        <v>20056397.154070202</v>
      </c>
      <c r="Y56" s="27">
        <v>21099644.692856926</v>
      </c>
      <c r="Z56" s="27">
        <v>22996607.09579142</v>
      </c>
      <c r="AA56" s="27">
        <v>22781760.756838035</v>
      </c>
      <c r="AB56" s="27">
        <v>23284141.02237385</v>
      </c>
      <c r="AC56" s="27">
        <v>23761208.499677937</v>
      </c>
      <c r="AD56" s="27">
        <v>23705226.896545276</v>
      </c>
      <c r="AE56" s="27">
        <v>23177525.975619208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281186.9798352248</v>
      </c>
      <c r="G61" s="36">
        <f t="shared" si="2"/>
        <v>293729.85500161786</v>
      </c>
      <c r="H61" s="36">
        <f t="shared" si="2"/>
        <v>648300.8987730313</v>
      </c>
      <c r="I61" s="36">
        <f t="shared" si="2"/>
        <v>550625.6668128748</v>
      </c>
      <c r="J61" s="36">
        <f t="shared" si="2"/>
        <v>463173.2713456287</v>
      </c>
      <c r="K61" s="36">
        <f t="shared" si="2"/>
        <v>476808.23062886123</v>
      </c>
      <c r="L61" s="36">
        <f t="shared" si="2"/>
        <v>870377.5252215802</v>
      </c>
      <c r="M61" s="36">
        <f t="shared" si="2"/>
        <v>641074.8797497982</v>
      </c>
      <c r="N61" s="36">
        <f t="shared" si="2"/>
        <v>646475.1477841988</v>
      </c>
      <c r="O61" s="36">
        <f t="shared" si="2"/>
        <v>633145.0858519837</v>
      </c>
      <c r="P61" s="36">
        <f t="shared" si="2"/>
        <v>978215.9275625732</v>
      </c>
      <c r="Q61" s="36">
        <f t="shared" si="2"/>
        <v>1448290.3910642194</v>
      </c>
      <c r="R61" s="36">
        <f t="shared" si="2"/>
        <v>2584924.8388570365</v>
      </c>
      <c r="S61" s="36">
        <f t="shared" si="2"/>
        <v>1633772.4414352586</v>
      </c>
      <c r="T61" s="36">
        <f t="shared" si="2"/>
        <v>1658978.1194287455</v>
      </c>
      <c r="U61" s="36">
        <f t="shared" si="2"/>
        <v>1034911.9294898893</v>
      </c>
      <c r="V61" s="36">
        <f t="shared" si="2"/>
        <v>924701.6901733632</v>
      </c>
      <c r="W61" s="36">
        <f t="shared" si="2"/>
        <v>844546.379656358</v>
      </c>
      <c r="X61" s="36">
        <f t="shared" si="2"/>
        <v>687243.6154793118</v>
      </c>
      <c r="Y61" s="36">
        <f t="shared" si="2"/>
        <v>646914.0059983127</v>
      </c>
      <c r="Z61" s="36">
        <f t="shared" si="2"/>
        <v>940168.2339610691</v>
      </c>
      <c r="AA61" s="36">
        <f t="shared" si="2"/>
        <v>743170.2469095744</v>
      </c>
      <c r="AB61" s="36">
        <f t="shared" si="2"/>
        <v>755625.1956631156</v>
      </c>
      <c r="AC61" s="36">
        <f t="shared" si="2"/>
        <v>705983.3768484239</v>
      </c>
      <c r="AD61" s="36">
        <f t="shared" si="2"/>
        <v>692520.048668349</v>
      </c>
      <c r="AE61" s="36">
        <f>AE12</f>
        <v>666141.5766291943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14439197.968731727</v>
      </c>
      <c r="G62" s="36">
        <f aca="true" t="shared" si="3" ref="G62:AD62">G49-G63</f>
        <v>14269754.845090857</v>
      </c>
      <c r="H62" s="36">
        <f t="shared" si="3"/>
        <v>17044816.528440163</v>
      </c>
      <c r="I62" s="36">
        <f t="shared" si="3"/>
        <v>12941462.58695255</v>
      </c>
      <c r="J62" s="36">
        <f t="shared" si="3"/>
        <v>14934765.436778812</v>
      </c>
      <c r="K62" s="36">
        <f t="shared" si="3"/>
        <v>15268266.362129785</v>
      </c>
      <c r="L62" s="36">
        <f t="shared" si="3"/>
        <v>17988709.742762916</v>
      </c>
      <c r="M62" s="36">
        <f t="shared" si="3"/>
        <v>16981276.107132547</v>
      </c>
      <c r="N62" s="36">
        <f t="shared" si="3"/>
        <v>20308864.455050703</v>
      </c>
      <c r="O62" s="36">
        <f t="shared" si="3"/>
        <v>18704394.962713808</v>
      </c>
      <c r="P62" s="36">
        <f t="shared" si="3"/>
        <v>17929932.383999303</v>
      </c>
      <c r="Q62" s="36">
        <f t="shared" si="3"/>
        <v>17134662.27168847</v>
      </c>
      <c r="R62" s="36">
        <f t="shared" si="3"/>
        <v>16874613.621115934</v>
      </c>
      <c r="S62" s="36">
        <f t="shared" si="3"/>
        <v>17391363.125253644</v>
      </c>
      <c r="T62" s="36">
        <f t="shared" si="3"/>
        <v>18486107.006069463</v>
      </c>
      <c r="U62" s="36">
        <f t="shared" si="3"/>
        <v>17685169.099739205</v>
      </c>
      <c r="V62" s="36">
        <f t="shared" si="3"/>
        <v>18525698.343089912</v>
      </c>
      <c r="W62" s="36">
        <f t="shared" si="3"/>
        <v>19072958.640492503</v>
      </c>
      <c r="X62" s="36">
        <f t="shared" si="3"/>
        <v>18744781.348894756</v>
      </c>
      <c r="Y62" s="36">
        <f t="shared" si="3"/>
        <v>19842889.258125745</v>
      </c>
      <c r="Z62" s="36">
        <f t="shared" si="3"/>
        <v>19210547.772940267</v>
      </c>
      <c r="AA62" s="36">
        <f t="shared" si="3"/>
        <v>16284793.177883666</v>
      </c>
      <c r="AB62" s="36">
        <f t="shared" si="3"/>
        <v>16529136.988430766</v>
      </c>
      <c r="AC62" s="36">
        <f t="shared" si="3"/>
        <v>18658407.00766481</v>
      </c>
      <c r="AD62" s="36">
        <f t="shared" si="3"/>
        <v>18686975.401381392</v>
      </c>
      <c r="AE62" s="36">
        <f>AE49-AE63</f>
        <v>18745962.903333414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200356.11219286665</v>
      </c>
      <c r="G63" s="36">
        <f aca="true" t="shared" si="4" ref="G63:AD63">G33</f>
        <v>162406.5487924057</v>
      </c>
      <c r="H63" s="36">
        <f t="shared" si="4"/>
        <v>188610.42773624667</v>
      </c>
      <c r="I63" s="36">
        <f t="shared" si="4"/>
        <v>189629.53048098902</v>
      </c>
      <c r="J63" s="36">
        <f t="shared" si="4"/>
        <v>135359.51021859254</v>
      </c>
      <c r="K63" s="36">
        <f t="shared" si="4"/>
        <v>151154.10524498398</v>
      </c>
      <c r="L63" s="36">
        <f t="shared" si="4"/>
        <v>235818.42523469607</v>
      </c>
      <c r="M63" s="36">
        <f t="shared" si="4"/>
        <v>297823.6525239403</v>
      </c>
      <c r="N63" s="36">
        <f t="shared" si="4"/>
        <v>366790.47440604947</v>
      </c>
      <c r="O63" s="36">
        <f t="shared" si="4"/>
        <v>361660.60638477263</v>
      </c>
      <c r="P63" s="36">
        <f t="shared" si="4"/>
        <v>314043.18518399925</v>
      </c>
      <c r="Q63" s="36">
        <f t="shared" si="4"/>
        <v>331797.57322577434</v>
      </c>
      <c r="R63" s="36">
        <f t="shared" si="4"/>
        <v>278546.585096658</v>
      </c>
      <c r="S63" s="36">
        <f t="shared" si="4"/>
        <v>307060.90253043507</v>
      </c>
      <c r="T63" s="36">
        <f t="shared" si="4"/>
        <v>313595.9862173583</v>
      </c>
      <c r="U63" s="36">
        <f t="shared" si="4"/>
        <v>348754.83379887504</v>
      </c>
      <c r="V63" s="36">
        <f t="shared" si="4"/>
        <v>412386.09554908524</v>
      </c>
      <c r="W63" s="36">
        <f t="shared" si="4"/>
        <v>279833.7831997434</v>
      </c>
      <c r="X63" s="36">
        <f t="shared" si="4"/>
        <v>315927.3328393667</v>
      </c>
      <c r="Y63" s="36">
        <f t="shared" si="4"/>
        <v>254883.3923985013</v>
      </c>
      <c r="Z63" s="36">
        <f t="shared" si="4"/>
        <v>296655.9678490527</v>
      </c>
      <c r="AA63" s="36">
        <f t="shared" si="4"/>
        <v>384986.12032919534</v>
      </c>
      <c r="AB63" s="36">
        <f t="shared" si="4"/>
        <v>278231.98177027167</v>
      </c>
      <c r="AC63" s="36">
        <f t="shared" si="4"/>
        <v>413236.22296857194</v>
      </c>
      <c r="AD63" s="36">
        <f t="shared" si="4"/>
        <v>279303.78937973815</v>
      </c>
      <c r="AE63" s="36">
        <f>AE33</f>
        <v>525070.4187221988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123220.50047999999</v>
      </c>
      <c r="G64" s="36">
        <f t="shared" si="5"/>
        <v>126495.05183333335</v>
      </c>
      <c r="H64" s="36">
        <f t="shared" si="5"/>
        <v>146344.87725000002</v>
      </c>
      <c r="I64" s="36">
        <f t="shared" si="5"/>
        <v>131953.20335999998</v>
      </c>
      <c r="J64" s="36">
        <f t="shared" si="5"/>
        <v>134148.476</v>
      </c>
      <c r="K64" s="36">
        <f t="shared" si="5"/>
        <v>138986.44815</v>
      </c>
      <c r="L64" s="36">
        <f t="shared" si="5"/>
        <v>135221.91848</v>
      </c>
      <c r="M64" s="36">
        <f t="shared" si="5"/>
        <v>145727.56293333333</v>
      </c>
      <c r="N64" s="36">
        <f t="shared" si="5"/>
        <v>174201.96174333335</v>
      </c>
      <c r="O64" s="36">
        <f t="shared" si="5"/>
        <v>208523.86153096665</v>
      </c>
      <c r="P64" s="36">
        <f t="shared" si="5"/>
        <v>242579.73360023333</v>
      </c>
      <c r="Q64" s="36">
        <f t="shared" si="5"/>
        <v>265340.3952477667</v>
      </c>
      <c r="R64" s="36">
        <f t="shared" si="5"/>
        <v>282974.2108262667</v>
      </c>
      <c r="S64" s="36">
        <f t="shared" si="5"/>
        <v>275419.3834549667</v>
      </c>
      <c r="T64" s="36">
        <f t="shared" si="5"/>
        <v>279517.9632039667</v>
      </c>
      <c r="U64" s="36">
        <f t="shared" si="5"/>
        <v>298950.31754463335</v>
      </c>
      <c r="V64" s="36">
        <f t="shared" si="5"/>
        <v>312119.96057623334</v>
      </c>
      <c r="W64" s="36">
        <f t="shared" si="5"/>
        <v>344945.67138350004</v>
      </c>
      <c r="X64" s="36">
        <f t="shared" si="5"/>
        <v>308444.8568567667</v>
      </c>
      <c r="Y64" s="36">
        <f t="shared" si="5"/>
        <v>354958.03633436665</v>
      </c>
      <c r="Z64" s="36">
        <f t="shared" si="5"/>
        <v>2549235.121041034</v>
      </c>
      <c r="AA64" s="36">
        <f t="shared" si="5"/>
        <v>5368811.2117156</v>
      </c>
      <c r="AB64" s="36">
        <f t="shared" si="5"/>
        <v>5721146.8565096995</v>
      </c>
      <c r="AC64" s="36">
        <f t="shared" si="5"/>
        <v>3983581.8921961333</v>
      </c>
      <c r="AD64" s="36">
        <f t="shared" si="5"/>
        <v>4046427.657115801</v>
      </c>
      <c r="AE64" s="36">
        <f>AE55</f>
        <v>3240351.0769344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15043961.56123982</v>
      </c>
      <c r="G65" s="38">
        <f t="shared" si="6"/>
        <v>14852386.300718213</v>
      </c>
      <c r="H65" s="38">
        <f t="shared" si="6"/>
        <v>18028072.732199438</v>
      </c>
      <c r="I65" s="38">
        <f t="shared" si="6"/>
        <v>13813670.987606414</v>
      </c>
      <c r="J65" s="38">
        <f t="shared" si="6"/>
        <v>15667446.694343032</v>
      </c>
      <c r="K65" s="38">
        <f t="shared" si="6"/>
        <v>16035215.14615363</v>
      </c>
      <c r="L65" s="38">
        <f t="shared" si="6"/>
        <v>19230127.611699194</v>
      </c>
      <c r="M65" s="38">
        <f t="shared" si="6"/>
        <v>18065902.202339616</v>
      </c>
      <c r="N65" s="38">
        <f t="shared" si="6"/>
        <v>21496332.038984284</v>
      </c>
      <c r="O65" s="38">
        <f t="shared" si="6"/>
        <v>19907724.51648153</v>
      </c>
      <c r="P65" s="38">
        <f t="shared" si="6"/>
        <v>19464771.230346106</v>
      </c>
      <c r="Q65" s="38">
        <f t="shared" si="6"/>
        <v>19180090.631226227</v>
      </c>
      <c r="R65" s="38">
        <f t="shared" si="6"/>
        <v>20021059.255895894</v>
      </c>
      <c r="S65" s="38">
        <f t="shared" si="6"/>
        <v>19607615.852674305</v>
      </c>
      <c r="T65" s="38">
        <f t="shared" si="6"/>
        <v>20738199.074919533</v>
      </c>
      <c r="U65" s="38">
        <f t="shared" si="6"/>
        <v>19367786.1805726</v>
      </c>
      <c r="V65" s="38">
        <f t="shared" si="6"/>
        <v>20174906.08938859</v>
      </c>
      <c r="W65" s="38">
        <f t="shared" si="6"/>
        <v>20542284.474732105</v>
      </c>
      <c r="X65" s="38">
        <f t="shared" si="6"/>
        <v>20056397.154070202</v>
      </c>
      <c r="Y65" s="38">
        <f t="shared" si="6"/>
        <v>21099644.692856926</v>
      </c>
      <c r="Z65" s="38">
        <f t="shared" si="6"/>
        <v>22996607.09579142</v>
      </c>
      <c r="AA65" s="38">
        <f t="shared" si="6"/>
        <v>22781760.756838035</v>
      </c>
      <c r="AB65" s="38">
        <f t="shared" si="6"/>
        <v>23284141.022373855</v>
      </c>
      <c r="AC65" s="38">
        <f t="shared" si="6"/>
        <v>23761208.49967794</v>
      </c>
      <c r="AD65" s="38">
        <f t="shared" si="6"/>
        <v>23705226.89654528</v>
      </c>
      <c r="AE65" s="38">
        <f t="shared" si="6"/>
        <v>23177525.975619208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3013900.206996275</v>
      </c>
      <c r="G69" s="36">
        <f t="shared" si="8"/>
        <v>2445707.969904117</v>
      </c>
      <c r="H69" s="36">
        <f t="shared" si="8"/>
        <v>2361341.321968977</v>
      </c>
      <c r="I69" s="36">
        <f t="shared" si="8"/>
        <v>1643603.6085952164</v>
      </c>
      <c r="J69" s="36">
        <f t="shared" si="8"/>
        <v>1839886.537460216</v>
      </c>
      <c r="K69" s="36">
        <f t="shared" si="8"/>
        <v>2827308.0894345017</v>
      </c>
      <c r="L69" s="36">
        <f t="shared" si="8"/>
        <v>3135203.3089543264</v>
      </c>
      <c r="M69" s="36">
        <f t="shared" si="8"/>
        <v>3157503.9263211414</v>
      </c>
      <c r="N69" s="36">
        <f t="shared" si="8"/>
        <v>3491185.938000885</v>
      </c>
      <c r="O69" s="36">
        <f t="shared" si="8"/>
        <v>3277962.9594707033</v>
      </c>
      <c r="P69" s="36">
        <f t="shared" si="8"/>
        <v>3031330.8595325616</v>
      </c>
      <c r="Q69" s="36">
        <f t="shared" si="8"/>
        <v>3041987.8076686542</v>
      </c>
      <c r="R69" s="36">
        <f t="shared" si="8"/>
        <v>3046434.3737837174</v>
      </c>
      <c r="S69" s="36">
        <f t="shared" si="8"/>
        <v>3177018.2222956554</v>
      </c>
      <c r="T69" s="36">
        <f t="shared" si="8"/>
        <v>3258821.7749931593</v>
      </c>
      <c r="U69" s="36">
        <f t="shared" si="8"/>
        <v>3999286.397956647</v>
      </c>
      <c r="V69" s="36">
        <f t="shared" si="8"/>
        <v>4127526.383519656</v>
      </c>
      <c r="W69" s="36">
        <f t="shared" si="8"/>
        <v>3967346.046729462</v>
      </c>
      <c r="X69" s="36">
        <f t="shared" si="8"/>
        <v>4280829.0723246</v>
      </c>
      <c r="Y69" s="36">
        <f t="shared" si="8"/>
        <v>4068761.5745873014</v>
      </c>
      <c r="Z69" s="36">
        <f t="shared" si="8"/>
        <v>3952732.919315821</v>
      </c>
      <c r="AA69" s="36">
        <f t="shared" si="8"/>
        <v>3954873.2873212816</v>
      </c>
      <c r="AB69" s="36">
        <f t="shared" si="8"/>
        <v>3535250.9959787936</v>
      </c>
      <c r="AC69" s="36">
        <f t="shared" si="8"/>
        <v>4743283.601810491</v>
      </c>
      <c r="AD69" s="36">
        <f t="shared" si="8"/>
        <v>5225988.640360591</v>
      </c>
      <c r="AE69" s="36">
        <f>SUM(AE11,AE21,AE27,AE32,AE54)</f>
        <v>4750163.6288056495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1275001.957050627</v>
      </c>
      <c r="G70" s="36">
        <f t="shared" si="9"/>
        <v>1098586.1473567688</v>
      </c>
      <c r="H70" s="36">
        <f t="shared" si="9"/>
        <v>1134347.6542737314</v>
      </c>
      <c r="I70" s="36">
        <f t="shared" si="9"/>
        <v>1190382.5928161992</v>
      </c>
      <c r="J70" s="36">
        <f t="shared" si="9"/>
        <v>1428718.2010185686</v>
      </c>
      <c r="K70" s="36">
        <f t="shared" si="9"/>
        <v>1218196.224625603</v>
      </c>
      <c r="L70" s="36">
        <f t="shared" si="9"/>
        <v>1714663.3747914266</v>
      </c>
      <c r="M70" s="36">
        <f t="shared" si="9"/>
        <v>1315086.4944589452</v>
      </c>
      <c r="N70" s="36">
        <f t="shared" si="9"/>
        <v>2093758.6490034298</v>
      </c>
      <c r="O70" s="36">
        <f t="shared" si="9"/>
        <v>1962855.0063683372</v>
      </c>
      <c r="P70" s="36">
        <f t="shared" si="9"/>
        <v>2182687.8884725925</v>
      </c>
      <c r="Q70" s="36">
        <f t="shared" si="9"/>
        <v>2158557.1876312993</v>
      </c>
      <c r="R70" s="36">
        <f t="shared" si="9"/>
        <v>1729459.1865504337</v>
      </c>
      <c r="S70" s="36">
        <f t="shared" si="9"/>
        <v>1676312.322187683</v>
      </c>
      <c r="T70" s="36">
        <f t="shared" si="9"/>
        <v>1709324.5210964107</v>
      </c>
      <c r="U70" s="36">
        <f t="shared" si="9"/>
        <v>1408548.3100792454</v>
      </c>
      <c r="V70" s="36">
        <f t="shared" si="9"/>
        <v>1548000.6571593583</v>
      </c>
      <c r="W70" s="36">
        <f t="shared" si="9"/>
        <v>1553802.6256976847</v>
      </c>
      <c r="X70" s="36">
        <f t="shared" si="9"/>
        <v>1595708.9964653754</v>
      </c>
      <c r="Y70" s="36">
        <f t="shared" si="9"/>
        <v>1484872.37922589</v>
      </c>
      <c r="Z70" s="36">
        <f t="shared" si="9"/>
        <v>1776400.2096532383</v>
      </c>
      <c r="AA70" s="36">
        <f t="shared" si="9"/>
        <v>1454055.4496750133</v>
      </c>
      <c r="AB70" s="36">
        <f t="shared" si="9"/>
        <v>1788086.1307347876</v>
      </c>
      <c r="AC70" s="36">
        <f t="shared" si="9"/>
        <v>2161636.0892042443</v>
      </c>
      <c r="AD70" s="36">
        <f t="shared" si="9"/>
        <v>2100024.172073922</v>
      </c>
      <c r="AE70" s="36">
        <f>SUM(AE8,AE18,AE25,AE30,AE38,AE45,AE51)</f>
        <v>1916086.9263603017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2974863.8250674545</v>
      </c>
      <c r="G71" s="36">
        <f t="shared" si="10"/>
        <v>3526844.656548668</v>
      </c>
      <c r="H71" s="36">
        <f t="shared" si="10"/>
        <v>6792291.53078135</v>
      </c>
      <c r="I71" s="36">
        <f t="shared" si="10"/>
        <v>3252140.0895915804</v>
      </c>
      <c r="J71" s="36">
        <f t="shared" si="10"/>
        <v>4248307.785404926</v>
      </c>
      <c r="K71" s="36">
        <f t="shared" si="10"/>
        <v>3555874.12091121</v>
      </c>
      <c r="L71" s="36">
        <f t="shared" si="10"/>
        <v>4998575.955152195</v>
      </c>
      <c r="M71" s="36">
        <f t="shared" si="10"/>
        <v>3687489.5815295656</v>
      </c>
      <c r="N71" s="36">
        <f t="shared" si="10"/>
        <v>4700584.038549196</v>
      </c>
      <c r="O71" s="36">
        <f t="shared" si="10"/>
        <v>4196998.179847224</v>
      </c>
      <c r="P71" s="36">
        <f t="shared" si="10"/>
        <v>3838312.4116086215</v>
      </c>
      <c r="Q71" s="36">
        <f t="shared" si="10"/>
        <v>4680657.06500603</v>
      </c>
      <c r="R71" s="36">
        <f t="shared" si="10"/>
        <v>6098091.433198205</v>
      </c>
      <c r="S71" s="36">
        <f t="shared" si="10"/>
        <v>5816711.061902805</v>
      </c>
      <c r="T71" s="36">
        <f t="shared" si="10"/>
        <v>6799158.359996399</v>
      </c>
      <c r="U71" s="36">
        <f t="shared" si="10"/>
        <v>5385239.620903238</v>
      </c>
      <c r="V71" s="36">
        <f t="shared" si="10"/>
        <v>5843793.218669266</v>
      </c>
      <c r="W71" s="36">
        <f t="shared" si="10"/>
        <v>5316741.7341290675</v>
      </c>
      <c r="X71" s="36">
        <f t="shared" si="10"/>
        <v>4461822.774935837</v>
      </c>
      <c r="Y71" s="36">
        <f t="shared" si="10"/>
        <v>4172198.6536412453</v>
      </c>
      <c r="Z71" s="36">
        <f t="shared" si="10"/>
        <v>5106660.595754691</v>
      </c>
      <c r="AA71" s="36">
        <f t="shared" si="10"/>
        <v>3962990.043485225</v>
      </c>
      <c r="AB71" s="36">
        <f t="shared" si="10"/>
        <v>3295346.036926505</v>
      </c>
      <c r="AC71" s="36">
        <f t="shared" si="10"/>
        <v>2775374.6447887314</v>
      </c>
      <c r="AD71" s="36">
        <f t="shared" si="10"/>
        <v>3159829.486959685</v>
      </c>
      <c r="AE71" s="36">
        <f>SUM(AE10,AE13,AE19,AE26,AE31,AE35,AE39,AE42,AE47,AE53)</f>
        <v>3278400.0896256035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5961121.321362463</v>
      </c>
      <c r="G72" s="36">
        <f t="shared" si="11"/>
        <v>5919369.534595859</v>
      </c>
      <c r="H72" s="36">
        <f t="shared" si="11"/>
        <v>6159756.656401881</v>
      </c>
      <c r="I72" s="36">
        <f t="shared" si="11"/>
        <v>5990046.447545052</v>
      </c>
      <c r="J72" s="36">
        <f t="shared" si="11"/>
        <v>6370659.54111369</v>
      </c>
      <c r="K72" s="36">
        <f t="shared" si="11"/>
        <v>6721389.656350981</v>
      </c>
      <c r="L72" s="36">
        <f t="shared" si="11"/>
        <v>7208029.542726909</v>
      </c>
      <c r="M72" s="36">
        <f t="shared" si="11"/>
        <v>7752676.425996864</v>
      </c>
      <c r="N72" s="36">
        <f t="shared" si="11"/>
        <v>8783957.35181131</v>
      </c>
      <c r="O72" s="36">
        <f t="shared" si="11"/>
        <v>7890504.820339296</v>
      </c>
      <c r="P72" s="36">
        <f t="shared" si="11"/>
        <v>8271137.65510182</v>
      </c>
      <c r="Q72" s="36">
        <f t="shared" si="11"/>
        <v>7572109.126825221</v>
      </c>
      <c r="R72" s="36">
        <f t="shared" si="11"/>
        <v>7452127.960707908</v>
      </c>
      <c r="S72" s="36">
        <f t="shared" si="11"/>
        <v>7600654.968420499</v>
      </c>
      <c r="T72" s="36">
        <f t="shared" si="11"/>
        <v>7730837.019091324</v>
      </c>
      <c r="U72" s="36">
        <f t="shared" si="11"/>
        <v>7307582.550461455</v>
      </c>
      <c r="V72" s="36">
        <f t="shared" si="11"/>
        <v>7539897.591844</v>
      </c>
      <c r="W72" s="36">
        <f t="shared" si="11"/>
        <v>7908841.920516387</v>
      </c>
      <c r="X72" s="36">
        <f t="shared" si="11"/>
        <v>7718085.323976907</v>
      </c>
      <c r="Y72" s="36">
        <f t="shared" si="11"/>
        <v>7988902.934371301</v>
      </c>
      <c r="Z72" s="36">
        <f t="shared" si="11"/>
        <v>8584106.921868881</v>
      </c>
      <c r="AA72" s="36">
        <f t="shared" si="11"/>
        <v>7659576.116060584</v>
      </c>
      <c r="AB72" s="36">
        <f t="shared" si="11"/>
        <v>8756687.357735874</v>
      </c>
      <c r="AC72" s="36">
        <f t="shared" si="11"/>
        <v>9280703.754373964</v>
      </c>
      <c r="AD72" s="36">
        <f t="shared" si="11"/>
        <v>8673616.046988046</v>
      </c>
      <c r="AE72" s="36">
        <f>SUM(AE7,AE15,AE17,AE23,AE29,AE34,AE37,AE44,AE50)</f>
        <v>9397062.302043129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1819074.2507629998</v>
      </c>
      <c r="G73" s="36">
        <f t="shared" si="12"/>
        <v>1861877.9923127997</v>
      </c>
      <c r="H73" s="36">
        <f t="shared" si="12"/>
        <v>1580335.5687734997</v>
      </c>
      <c r="I73" s="36">
        <f t="shared" si="12"/>
        <v>1737498.2490583668</v>
      </c>
      <c r="J73" s="36">
        <f t="shared" si="12"/>
        <v>1779874.6293456333</v>
      </c>
      <c r="K73" s="36">
        <f t="shared" si="12"/>
        <v>1712447.054831333</v>
      </c>
      <c r="L73" s="36">
        <f t="shared" si="12"/>
        <v>2173655.430074333</v>
      </c>
      <c r="M73" s="36">
        <f t="shared" si="12"/>
        <v>2153145.7740331</v>
      </c>
      <c r="N73" s="36">
        <f t="shared" si="12"/>
        <v>2426846.0616194666</v>
      </c>
      <c r="O73" s="36">
        <f t="shared" si="12"/>
        <v>2579404.355856166</v>
      </c>
      <c r="P73" s="36">
        <f t="shared" si="12"/>
        <v>2141302.6549160783</v>
      </c>
      <c r="Q73" s="36">
        <f t="shared" si="12"/>
        <v>1726778.353249953</v>
      </c>
      <c r="R73" s="36">
        <f t="shared" si="12"/>
        <v>1694946.7903075318</v>
      </c>
      <c r="S73" s="36">
        <f t="shared" si="12"/>
        <v>1336919.550578926</v>
      </c>
      <c r="T73" s="36">
        <f t="shared" si="12"/>
        <v>1240057.526017108</v>
      </c>
      <c r="U73" s="36">
        <f t="shared" si="12"/>
        <v>1267129.7102389166</v>
      </c>
      <c r="V73" s="36">
        <f t="shared" si="12"/>
        <v>1115687.890675148</v>
      </c>
      <c r="W73" s="36">
        <f t="shared" si="12"/>
        <v>1795552.9328981638</v>
      </c>
      <c r="X73" s="36">
        <f t="shared" si="12"/>
        <v>1999950.7974857464</v>
      </c>
      <c r="Y73" s="36">
        <f t="shared" si="12"/>
        <v>3384908.1811553217</v>
      </c>
      <c r="Z73" s="36">
        <f t="shared" si="12"/>
        <v>3576702.992556955</v>
      </c>
      <c r="AA73" s="36">
        <f t="shared" si="12"/>
        <v>5750265.711737262</v>
      </c>
      <c r="AB73" s="36">
        <f t="shared" si="12"/>
        <v>5908772.482664393</v>
      </c>
      <c r="AC73" s="36">
        <f t="shared" si="12"/>
        <v>4800213.096820676</v>
      </c>
      <c r="AD73" s="36">
        <f t="shared" si="12"/>
        <v>4545767.354265772</v>
      </c>
      <c r="AE73" s="36">
        <f>SUM(AE9,AE20,AE41,AE46,AE52)</f>
        <v>3835815.13035909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15043961.56123982</v>
      </c>
      <c r="G74" s="38">
        <f t="shared" si="13"/>
        <v>14852386.300718214</v>
      </c>
      <c r="H74" s="38">
        <f t="shared" si="13"/>
        <v>18028072.732199438</v>
      </c>
      <c r="I74" s="38">
        <f t="shared" si="13"/>
        <v>13813670.987606414</v>
      </c>
      <c r="J74" s="38">
        <f t="shared" si="13"/>
        <v>15667446.694343034</v>
      </c>
      <c r="K74" s="38">
        <f t="shared" si="13"/>
        <v>16035215.146153629</v>
      </c>
      <c r="L74" s="38">
        <f t="shared" si="13"/>
        <v>19230127.61169919</v>
      </c>
      <c r="M74" s="38">
        <f t="shared" si="13"/>
        <v>18065902.202339616</v>
      </c>
      <c r="N74" s="38">
        <f t="shared" si="13"/>
        <v>21496332.03898429</v>
      </c>
      <c r="O74" s="38">
        <f t="shared" si="13"/>
        <v>19907725.321881726</v>
      </c>
      <c r="P74" s="38">
        <f t="shared" si="13"/>
        <v>19464771.469631672</v>
      </c>
      <c r="Q74" s="38">
        <f t="shared" si="13"/>
        <v>19180089.540381156</v>
      </c>
      <c r="R74" s="38">
        <f t="shared" si="13"/>
        <v>20021059.744547796</v>
      </c>
      <c r="S74" s="38">
        <f t="shared" si="13"/>
        <v>19607616.125385568</v>
      </c>
      <c r="T74" s="38">
        <f t="shared" si="13"/>
        <v>20738199.201194398</v>
      </c>
      <c r="U74" s="38">
        <f t="shared" si="13"/>
        <v>19367786.5896395</v>
      </c>
      <c r="V74" s="38">
        <f t="shared" si="13"/>
        <v>20174905.74186743</v>
      </c>
      <c r="W74" s="38">
        <f t="shared" si="13"/>
        <v>20542285.259970766</v>
      </c>
      <c r="X74" s="38">
        <f t="shared" si="13"/>
        <v>20056396.965188466</v>
      </c>
      <c r="Y74" s="38">
        <f t="shared" si="13"/>
        <v>21099643.722981058</v>
      </c>
      <c r="Z74" s="38">
        <f t="shared" si="13"/>
        <v>22996603.639149588</v>
      </c>
      <c r="AA74" s="38">
        <f t="shared" si="13"/>
        <v>22781760.60827937</v>
      </c>
      <c r="AB74" s="38">
        <f t="shared" si="13"/>
        <v>23284143.004040353</v>
      </c>
      <c r="AC74" s="38">
        <f t="shared" si="13"/>
        <v>23761211.186998107</v>
      </c>
      <c r="AD74" s="38">
        <f t="shared" si="13"/>
        <v>23705225.700648017</v>
      </c>
      <c r="AE74" s="38">
        <f t="shared" si="13"/>
        <v>23177528.077193774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" customHeight="1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278161.4911339551</v>
      </c>
      <c r="G82" s="16">
        <f aca="true" t="shared" si="15" ref="G82:AD82">(G61-G100)</f>
        <v>291099.285201051</v>
      </c>
      <c r="H82" s="16">
        <f t="shared" si="15"/>
        <v>646537.2002246988</v>
      </c>
      <c r="I82" s="16">
        <f t="shared" si="15"/>
        <v>549044.2585964936</v>
      </c>
      <c r="J82" s="16">
        <f t="shared" si="15"/>
        <v>461262.6612179955</v>
      </c>
      <c r="K82" s="16">
        <f t="shared" si="15"/>
        <v>475464.4057921965</v>
      </c>
      <c r="L82" s="16">
        <f t="shared" si="15"/>
        <v>869435.5948298252</v>
      </c>
      <c r="M82" s="16">
        <f t="shared" si="15"/>
        <v>640022.1540168661</v>
      </c>
      <c r="N82" s="16">
        <f t="shared" si="15"/>
        <v>645569.4877870125</v>
      </c>
      <c r="O82" s="16">
        <f t="shared" si="15"/>
        <v>632333.5426609814</v>
      </c>
      <c r="P82" s="16">
        <f t="shared" si="15"/>
        <v>977393.8274274117</v>
      </c>
      <c r="Q82" s="16">
        <f t="shared" si="15"/>
        <v>1447551.7981856635</v>
      </c>
      <c r="R82" s="16">
        <f t="shared" si="15"/>
        <v>2583323.534446699</v>
      </c>
      <c r="S82" s="16">
        <f t="shared" si="15"/>
        <v>1632611.3323538718</v>
      </c>
      <c r="T82" s="16">
        <f t="shared" si="15"/>
        <v>1657840.685493104</v>
      </c>
      <c r="U82" s="16">
        <f t="shared" si="15"/>
        <v>1033721.1987071356</v>
      </c>
      <c r="V82" s="16">
        <f t="shared" si="15"/>
        <v>923545.8692348972</v>
      </c>
      <c r="W82" s="16">
        <f t="shared" si="15"/>
        <v>843437.524462818</v>
      </c>
      <c r="X82" s="16">
        <f t="shared" si="15"/>
        <v>686238.7969346503</v>
      </c>
      <c r="Y82" s="16">
        <f t="shared" si="15"/>
        <v>645910.4409072521</v>
      </c>
      <c r="Z82" s="16">
        <f t="shared" si="15"/>
        <v>939120.5686659848</v>
      </c>
      <c r="AA82" s="16">
        <f t="shared" si="15"/>
        <v>742216.1807005897</v>
      </c>
      <c r="AB82" s="16">
        <f t="shared" si="15"/>
        <v>754780.4374777578</v>
      </c>
      <c r="AC82" s="16">
        <f t="shared" si="15"/>
        <v>705118.7307453634</v>
      </c>
      <c r="AD82" s="16">
        <f t="shared" si="15"/>
        <v>691668.6947431962</v>
      </c>
      <c r="AE82" s="16">
        <f>(AE61-AE100)</f>
        <v>665299.7890442023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14125982.005431723</v>
      </c>
      <c r="G83" s="18">
        <f aca="true" t="shared" si="16" ref="G83:AD83">(G62-G101)</f>
        <v>13941832.971132092</v>
      </c>
      <c r="H83" s="18">
        <f t="shared" si="16"/>
        <v>16736701.253771307</v>
      </c>
      <c r="I83" s="18">
        <f t="shared" si="16"/>
        <v>12575723.631479805</v>
      </c>
      <c r="J83" s="18">
        <f t="shared" si="16"/>
        <v>14301735.93560021</v>
      </c>
      <c r="K83" s="18">
        <f t="shared" si="16"/>
        <v>14100844.513023386</v>
      </c>
      <c r="L83" s="18">
        <f t="shared" si="16"/>
        <v>17548220.49232073</v>
      </c>
      <c r="M83" s="18">
        <f t="shared" si="16"/>
        <v>16474363.872067723</v>
      </c>
      <c r="N83" s="18">
        <f t="shared" si="16"/>
        <v>19433457.502574414</v>
      </c>
      <c r="O83" s="18">
        <f t="shared" si="16"/>
        <v>18122972.75478663</v>
      </c>
      <c r="P83" s="18">
        <f t="shared" si="16"/>
        <v>17521273.72278173</v>
      </c>
      <c r="Q83" s="18">
        <f t="shared" si="16"/>
        <v>16558184.47560148</v>
      </c>
      <c r="R83" s="18">
        <f t="shared" si="16"/>
        <v>16257475.534559928</v>
      </c>
      <c r="S83" s="18">
        <f t="shared" si="16"/>
        <v>16767061.629348937</v>
      </c>
      <c r="T83" s="18">
        <f t="shared" si="16"/>
        <v>18160446.918707326</v>
      </c>
      <c r="U83" s="18">
        <f t="shared" si="16"/>
        <v>17360782.548868295</v>
      </c>
      <c r="V83" s="18">
        <f t="shared" si="16"/>
        <v>18253232.290146284</v>
      </c>
      <c r="W83" s="18">
        <f t="shared" si="16"/>
        <v>18705143.888753947</v>
      </c>
      <c r="X83" s="18">
        <f t="shared" si="16"/>
        <v>18501329.776370544</v>
      </c>
      <c r="Y83" s="18">
        <f t="shared" si="16"/>
        <v>19585929.510418672</v>
      </c>
      <c r="Z83" s="18">
        <f t="shared" si="16"/>
        <v>18951686.06281375</v>
      </c>
      <c r="AA83" s="18">
        <f t="shared" si="16"/>
        <v>15921160.249808257</v>
      </c>
      <c r="AB83" s="18">
        <f t="shared" si="16"/>
        <v>16209157.158436768</v>
      </c>
      <c r="AC83" s="18">
        <f t="shared" si="16"/>
        <v>18325989.251756504</v>
      </c>
      <c r="AD83" s="18">
        <f t="shared" si="16"/>
        <v>18226028.419077534</v>
      </c>
      <c r="AE83" s="18">
        <f>(AE62-AE101)</f>
        <v>18470358.988657534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200356.11219286665</v>
      </c>
      <c r="G84" s="18">
        <f aca="true" t="shared" si="17" ref="G84:AD84">(G63-G102)</f>
        <v>162406.5487924057</v>
      </c>
      <c r="H84" s="18">
        <f t="shared" si="17"/>
        <v>188610.42773624667</v>
      </c>
      <c r="I84" s="18">
        <f t="shared" si="17"/>
        <v>189629.53048098902</v>
      </c>
      <c r="J84" s="18">
        <f t="shared" si="17"/>
        <v>135359.51021859254</v>
      </c>
      <c r="K84" s="18">
        <f t="shared" si="17"/>
        <v>151154.10524498398</v>
      </c>
      <c r="L84" s="18">
        <f t="shared" si="17"/>
        <v>235818.42523469607</v>
      </c>
      <c r="M84" s="18">
        <f t="shared" si="17"/>
        <v>297823.6525239403</v>
      </c>
      <c r="N84" s="18">
        <f t="shared" si="17"/>
        <v>366790.47440604947</v>
      </c>
      <c r="O84" s="18">
        <f t="shared" si="17"/>
        <v>361660.60638477263</v>
      </c>
      <c r="P84" s="18">
        <f t="shared" si="17"/>
        <v>314043.18518399925</v>
      </c>
      <c r="Q84" s="18">
        <f t="shared" si="17"/>
        <v>331797.57322577434</v>
      </c>
      <c r="R84" s="18">
        <f t="shared" si="17"/>
        <v>278546.585096658</v>
      </c>
      <c r="S84" s="18">
        <f t="shared" si="17"/>
        <v>307060.90253043507</v>
      </c>
      <c r="T84" s="18">
        <f t="shared" si="17"/>
        <v>313595.9862173583</v>
      </c>
      <c r="U84" s="18">
        <f t="shared" si="17"/>
        <v>348754.83379887504</v>
      </c>
      <c r="V84" s="18">
        <f t="shared" si="17"/>
        <v>412386.09554908524</v>
      </c>
      <c r="W84" s="18">
        <f t="shared" si="17"/>
        <v>279833.7831997434</v>
      </c>
      <c r="X84" s="18">
        <f t="shared" si="17"/>
        <v>315927.3328393667</v>
      </c>
      <c r="Y84" s="18">
        <f t="shared" si="17"/>
        <v>254883.3923985013</v>
      </c>
      <c r="Z84" s="18">
        <f t="shared" si="17"/>
        <v>296655.9678490527</v>
      </c>
      <c r="AA84" s="18">
        <f t="shared" si="17"/>
        <v>384986.12032919534</v>
      </c>
      <c r="AB84" s="18">
        <f t="shared" si="17"/>
        <v>278231.98177027167</v>
      </c>
      <c r="AC84" s="18">
        <f t="shared" si="17"/>
        <v>413236.22296857194</v>
      </c>
      <c r="AD84" s="18">
        <f t="shared" si="17"/>
        <v>279303.78937973815</v>
      </c>
      <c r="AE84" s="18">
        <f>(AE63-AE102)</f>
        <v>525070.4187221988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117570.10636548969</v>
      </c>
      <c r="G85" s="18">
        <f aca="true" t="shared" si="18" ref="G85:AD85">(G64-G103)</f>
        <v>120379.58592979125</v>
      </c>
      <c r="H85" s="18">
        <f t="shared" si="18"/>
        <v>140850.52425116408</v>
      </c>
      <c r="I85" s="18">
        <f t="shared" si="18"/>
        <v>125484.82739350098</v>
      </c>
      <c r="J85" s="18">
        <f t="shared" si="18"/>
        <v>127307.54676055786</v>
      </c>
      <c r="K85" s="18">
        <f t="shared" si="18"/>
        <v>132251.27660307445</v>
      </c>
      <c r="L85" s="18">
        <f t="shared" si="18"/>
        <v>127970.70366653391</v>
      </c>
      <c r="M85" s="18">
        <f t="shared" si="18"/>
        <v>137593.73332020498</v>
      </c>
      <c r="N85" s="18">
        <f t="shared" si="18"/>
        <v>165519.2248451852</v>
      </c>
      <c r="O85" s="18">
        <f t="shared" si="18"/>
        <v>199327.5571408327</v>
      </c>
      <c r="P85" s="18">
        <f t="shared" si="18"/>
        <v>234451.93229793492</v>
      </c>
      <c r="Q85" s="18">
        <f t="shared" si="18"/>
        <v>257209.94894279545</v>
      </c>
      <c r="R85" s="18">
        <f t="shared" si="18"/>
        <v>275752.61022317427</v>
      </c>
      <c r="S85" s="18">
        <f t="shared" si="18"/>
        <v>266975.1027506485</v>
      </c>
      <c r="T85" s="18">
        <f t="shared" si="18"/>
        <v>269071.48588861246</v>
      </c>
      <c r="U85" s="18">
        <f t="shared" si="18"/>
        <v>288444.7121142433</v>
      </c>
      <c r="V85" s="18">
        <f t="shared" si="18"/>
        <v>301560.6829807846</v>
      </c>
      <c r="W85" s="18">
        <f t="shared" si="18"/>
        <v>333624.6386096194</v>
      </c>
      <c r="X85" s="18">
        <f t="shared" si="18"/>
        <v>295960.23116057424</v>
      </c>
      <c r="Y85" s="18">
        <f t="shared" si="18"/>
        <v>342144.34127006057</v>
      </c>
      <c r="Z85" s="18">
        <f t="shared" si="18"/>
        <v>2536350.9210046125</v>
      </c>
      <c r="AA85" s="18">
        <f t="shared" si="18"/>
        <v>5356760.195633945</v>
      </c>
      <c r="AB85" s="18">
        <f t="shared" si="18"/>
        <v>5711073.8000292415</v>
      </c>
      <c r="AC85" s="18">
        <f t="shared" si="18"/>
        <v>3973404.7407326573</v>
      </c>
      <c r="AD85" s="18">
        <f t="shared" si="18"/>
        <v>4035690.332815028</v>
      </c>
      <c r="AE85" s="18">
        <f>(AE64-AE103)</f>
        <v>3229512.410113751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14722069.715124033</v>
      </c>
      <c r="G86" s="19">
        <f aca="true" t="shared" si="19" ref="G86:AE86">SUM(G82:G85)</f>
        <v>14515718.391055338</v>
      </c>
      <c r="H86" s="19">
        <f t="shared" si="19"/>
        <v>17712699.405983415</v>
      </c>
      <c r="I86" s="19">
        <f t="shared" si="19"/>
        <v>13439882.247950787</v>
      </c>
      <c r="J86" s="19">
        <f t="shared" si="19"/>
        <v>15025665.653797355</v>
      </c>
      <c r="K86" s="19">
        <f t="shared" si="19"/>
        <v>14859714.300663643</v>
      </c>
      <c r="L86" s="19">
        <f t="shared" si="19"/>
        <v>18781445.216051787</v>
      </c>
      <c r="M86" s="19">
        <f t="shared" si="19"/>
        <v>17549803.411928736</v>
      </c>
      <c r="N86" s="19">
        <f t="shared" si="19"/>
        <v>20611336.68961266</v>
      </c>
      <c r="O86" s="19">
        <f t="shared" si="19"/>
        <v>19316294.460973214</v>
      </c>
      <c r="P86" s="19">
        <f t="shared" si="19"/>
        <v>19047162.667691074</v>
      </c>
      <c r="Q86" s="19">
        <f t="shared" si="19"/>
        <v>18594743.795955714</v>
      </c>
      <c r="R86" s="19">
        <f t="shared" si="19"/>
        <v>19395098.264326457</v>
      </c>
      <c r="S86" s="19">
        <f t="shared" si="19"/>
        <v>18973708.966983892</v>
      </c>
      <c r="T86" s="19">
        <f t="shared" si="19"/>
        <v>20400955.0763064</v>
      </c>
      <c r="U86" s="19">
        <f t="shared" si="19"/>
        <v>19031703.29348855</v>
      </c>
      <c r="V86" s="19">
        <f t="shared" si="19"/>
        <v>19890724.93791105</v>
      </c>
      <c r="W86" s="19">
        <f t="shared" si="19"/>
        <v>20162039.835026126</v>
      </c>
      <c r="X86" s="19">
        <f t="shared" si="19"/>
        <v>19799456.137305133</v>
      </c>
      <c r="Y86" s="19">
        <f t="shared" si="19"/>
        <v>20828867.684994485</v>
      </c>
      <c r="Z86" s="19">
        <f t="shared" si="19"/>
        <v>22723813.5203334</v>
      </c>
      <c r="AA86" s="19">
        <f t="shared" si="19"/>
        <v>22405122.746471986</v>
      </c>
      <c r="AB86" s="19">
        <f t="shared" si="19"/>
        <v>22953243.377714038</v>
      </c>
      <c r="AC86" s="19">
        <f t="shared" si="19"/>
        <v>23417748.946203098</v>
      </c>
      <c r="AD86" s="19">
        <f t="shared" si="19"/>
        <v>23232691.2360155</v>
      </c>
      <c r="AE86" s="19">
        <f t="shared" si="19"/>
        <v>22890241.606537685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3013900.206996275</v>
      </c>
      <c r="G90" s="18">
        <f aca="true" t="shared" si="21" ref="G90:AD90">(G69-G108)</f>
        <v>2445707.969904117</v>
      </c>
      <c r="H90" s="18">
        <f t="shared" si="21"/>
        <v>2361341.321968977</v>
      </c>
      <c r="I90" s="18">
        <f t="shared" si="21"/>
        <v>1643603.6085952164</v>
      </c>
      <c r="J90" s="18">
        <f t="shared" si="21"/>
        <v>1839886.537460216</v>
      </c>
      <c r="K90" s="18">
        <f t="shared" si="21"/>
        <v>2827308.0894345017</v>
      </c>
      <c r="L90" s="18">
        <f t="shared" si="21"/>
        <v>3135203.3089543264</v>
      </c>
      <c r="M90" s="18">
        <f t="shared" si="21"/>
        <v>3157503.9263211414</v>
      </c>
      <c r="N90" s="18">
        <f t="shared" si="21"/>
        <v>3491185.938000885</v>
      </c>
      <c r="O90" s="18">
        <f t="shared" si="21"/>
        <v>3277962.9594707033</v>
      </c>
      <c r="P90" s="18">
        <f t="shared" si="21"/>
        <v>3031330.8595325616</v>
      </c>
      <c r="Q90" s="18">
        <f t="shared" si="21"/>
        <v>3041987.8076686542</v>
      </c>
      <c r="R90" s="18">
        <f t="shared" si="21"/>
        <v>3046434.3737837174</v>
      </c>
      <c r="S90" s="18">
        <f t="shared" si="21"/>
        <v>3177018.2222956554</v>
      </c>
      <c r="T90" s="18">
        <f t="shared" si="21"/>
        <v>3258821.7749931593</v>
      </c>
      <c r="U90" s="18">
        <f t="shared" si="21"/>
        <v>3999286.397956647</v>
      </c>
      <c r="V90" s="18">
        <f t="shared" si="21"/>
        <v>4127526.383519656</v>
      </c>
      <c r="W90" s="18">
        <f t="shared" si="21"/>
        <v>3967346.046729462</v>
      </c>
      <c r="X90" s="18">
        <f t="shared" si="21"/>
        <v>4280829.0723246</v>
      </c>
      <c r="Y90" s="18">
        <f t="shared" si="21"/>
        <v>4068761.5745873014</v>
      </c>
      <c r="Z90" s="18">
        <f t="shared" si="21"/>
        <v>3952732.919315821</v>
      </c>
      <c r="AA90" s="18">
        <f t="shared" si="21"/>
        <v>3954873.2873212816</v>
      </c>
      <c r="AB90" s="18">
        <f t="shared" si="21"/>
        <v>3535250.9959787936</v>
      </c>
      <c r="AC90" s="18">
        <f t="shared" si="21"/>
        <v>4743283.601810491</v>
      </c>
      <c r="AD90" s="18">
        <f t="shared" si="21"/>
        <v>5225988.640360591</v>
      </c>
      <c r="AE90" s="18">
        <f>(AE69-AE108)</f>
        <v>4750163.6288056495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1275001.957050627</v>
      </c>
      <c r="G91" s="18">
        <f aca="true" t="shared" si="22" ref="G91:AD91">(G70-G109)</f>
        <v>1098586.1473567688</v>
      </c>
      <c r="H91" s="18">
        <f t="shared" si="22"/>
        <v>1134347.6542737314</v>
      </c>
      <c r="I91" s="18">
        <f t="shared" si="22"/>
        <v>1190382.5928161992</v>
      </c>
      <c r="J91" s="18">
        <f t="shared" si="22"/>
        <v>1428718.2010185686</v>
      </c>
      <c r="K91" s="18">
        <f t="shared" si="22"/>
        <v>1218196.224625603</v>
      </c>
      <c r="L91" s="18">
        <f t="shared" si="22"/>
        <v>1714663.3747914266</v>
      </c>
      <c r="M91" s="18">
        <f t="shared" si="22"/>
        <v>1315086.4944589452</v>
      </c>
      <c r="N91" s="18">
        <f t="shared" si="22"/>
        <v>2093758.6490034298</v>
      </c>
      <c r="O91" s="18">
        <f t="shared" si="22"/>
        <v>1962855.0063683372</v>
      </c>
      <c r="P91" s="18">
        <f t="shared" si="22"/>
        <v>2182687.8884725925</v>
      </c>
      <c r="Q91" s="18">
        <f t="shared" si="22"/>
        <v>2158557.1876312993</v>
      </c>
      <c r="R91" s="18">
        <f t="shared" si="22"/>
        <v>1729459.1865504337</v>
      </c>
      <c r="S91" s="18">
        <f t="shared" si="22"/>
        <v>1676312.322187683</v>
      </c>
      <c r="T91" s="18">
        <f t="shared" si="22"/>
        <v>1709324.5210964107</v>
      </c>
      <c r="U91" s="18">
        <f t="shared" si="22"/>
        <v>1408548.3100792454</v>
      </c>
      <c r="V91" s="18">
        <f t="shared" si="22"/>
        <v>1548000.6571593583</v>
      </c>
      <c r="W91" s="18">
        <f t="shared" si="22"/>
        <v>1553802.6256976847</v>
      </c>
      <c r="X91" s="18">
        <f t="shared" si="22"/>
        <v>1595708.9964653754</v>
      </c>
      <c r="Y91" s="18">
        <f t="shared" si="22"/>
        <v>1484872.37922589</v>
      </c>
      <c r="Z91" s="18">
        <f t="shared" si="22"/>
        <v>1776400.2096532383</v>
      </c>
      <c r="AA91" s="18">
        <f t="shared" si="22"/>
        <v>1454055.4496750133</v>
      </c>
      <c r="AB91" s="18">
        <f t="shared" si="22"/>
        <v>1788086.1307347876</v>
      </c>
      <c r="AC91" s="18">
        <f t="shared" si="22"/>
        <v>2161636.0892042443</v>
      </c>
      <c r="AD91" s="18">
        <f t="shared" si="22"/>
        <v>2100024.172073922</v>
      </c>
      <c r="AE91" s="18">
        <f>(AE70-AE109)</f>
        <v>1916086.9263603017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2682627.925289269</v>
      </c>
      <c r="G92" s="18">
        <f aca="true" t="shared" si="23" ref="G92:AD92">(G71-G110)</f>
        <v>3218617.9526853957</v>
      </c>
      <c r="H92" s="18">
        <f t="shared" si="23"/>
        <v>6502854.197550793</v>
      </c>
      <c r="I92" s="18">
        <f t="shared" si="23"/>
        <v>2905505.641246621</v>
      </c>
      <c r="J92" s="18">
        <f t="shared" si="23"/>
        <v>3635483.3240389824</v>
      </c>
      <c r="K92" s="18">
        <f t="shared" si="23"/>
        <v>2407359.8401457528</v>
      </c>
      <c r="L92" s="18">
        <f t="shared" si="23"/>
        <v>4576280.378823723</v>
      </c>
      <c r="M92" s="18">
        <f t="shared" si="23"/>
        <v>3201222.595226282</v>
      </c>
      <c r="N92" s="18">
        <f t="shared" si="23"/>
        <v>3844356.70637784</v>
      </c>
      <c r="O92" s="18">
        <f t="shared" si="23"/>
        <v>3635075.1516043767</v>
      </c>
      <c r="P92" s="18">
        <f t="shared" si="23"/>
        <v>3451068.816861586</v>
      </c>
      <c r="Q92" s="18">
        <f t="shared" si="23"/>
        <v>4122475.1955209807</v>
      </c>
      <c r="R92" s="18">
        <f t="shared" si="23"/>
        <v>5499826.030150103</v>
      </c>
      <c r="S92" s="18">
        <f t="shared" si="23"/>
        <v>5211005.483330262</v>
      </c>
      <c r="T92" s="18">
        <f t="shared" si="23"/>
        <v>6491390.385286601</v>
      </c>
      <c r="U92" s="18">
        <f t="shared" si="23"/>
        <v>5078126.528167183</v>
      </c>
      <c r="V92" s="18">
        <f t="shared" si="23"/>
        <v>5587726.970323058</v>
      </c>
      <c r="W92" s="18">
        <f t="shared" si="23"/>
        <v>4966197.258920023</v>
      </c>
      <c r="X92" s="18">
        <f t="shared" si="23"/>
        <v>4235973.538069436</v>
      </c>
      <c r="Y92" s="18">
        <f t="shared" si="23"/>
        <v>3932838.7134784046</v>
      </c>
      <c r="Z92" s="18">
        <f t="shared" si="23"/>
        <v>4864812.930549072</v>
      </c>
      <c r="AA92" s="18">
        <f t="shared" si="23"/>
        <v>3614705.3091061106</v>
      </c>
      <c r="AB92" s="18">
        <f t="shared" si="23"/>
        <v>2992466.216936691</v>
      </c>
      <c r="AC92" s="18">
        <f t="shared" si="23"/>
        <v>2457817.5380173554</v>
      </c>
      <c r="AD92" s="18">
        <f t="shared" si="23"/>
        <v>2713535.282608567</v>
      </c>
      <c r="AE92" s="18">
        <f>(AE71-AE110)</f>
        <v>3017220.4553540833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5931465.375024863</v>
      </c>
      <c r="G93" s="18">
        <f aca="true" t="shared" si="24" ref="G93:AD93">(G72-G111)</f>
        <v>5890928.328796259</v>
      </c>
      <c r="H93" s="18">
        <f t="shared" si="24"/>
        <v>6133820.6634164145</v>
      </c>
      <c r="I93" s="18">
        <f t="shared" si="24"/>
        <v>5962892.1562343845</v>
      </c>
      <c r="J93" s="18">
        <f t="shared" si="24"/>
        <v>6341702.9619339565</v>
      </c>
      <c r="K93" s="18">
        <f t="shared" si="24"/>
        <v>6694403.091626449</v>
      </c>
      <c r="L93" s="18">
        <f t="shared" si="24"/>
        <v>7181642.723407975</v>
      </c>
      <c r="M93" s="18">
        <f t="shared" si="24"/>
        <v>7722844.621889264</v>
      </c>
      <c r="N93" s="18">
        <f t="shared" si="24"/>
        <v>8755189.334611043</v>
      </c>
      <c r="O93" s="18">
        <f t="shared" si="24"/>
        <v>7860997.793073829</v>
      </c>
      <c r="P93" s="18">
        <f t="shared" si="24"/>
        <v>8240772.68719382</v>
      </c>
      <c r="Q93" s="18">
        <f t="shared" si="24"/>
        <v>7544944.161039754</v>
      </c>
      <c r="R93" s="18">
        <f t="shared" si="24"/>
        <v>7424432.372186574</v>
      </c>
      <c r="S93" s="18">
        <f t="shared" si="24"/>
        <v>7572453.661302633</v>
      </c>
      <c r="T93" s="18">
        <f t="shared" si="24"/>
        <v>7701360.99518799</v>
      </c>
      <c r="U93" s="18">
        <f t="shared" si="24"/>
        <v>7278612.756113456</v>
      </c>
      <c r="V93" s="18">
        <f t="shared" si="24"/>
        <v>7511782.688712667</v>
      </c>
      <c r="W93" s="18">
        <f t="shared" si="24"/>
        <v>7879141.7560194535</v>
      </c>
      <c r="X93" s="18">
        <f t="shared" si="24"/>
        <v>7686993.54407824</v>
      </c>
      <c r="Y93" s="18">
        <f t="shared" si="24"/>
        <v>7957485.866671701</v>
      </c>
      <c r="Z93" s="18">
        <f t="shared" si="24"/>
        <v>8553161.011616481</v>
      </c>
      <c r="AA93" s="18">
        <f t="shared" si="24"/>
        <v>7631222.840073651</v>
      </c>
      <c r="AB93" s="18">
        <f t="shared" si="24"/>
        <v>8728669.533065874</v>
      </c>
      <c r="AC93" s="18">
        <f t="shared" si="24"/>
        <v>9254801.307670496</v>
      </c>
      <c r="AD93" s="18">
        <f t="shared" si="24"/>
        <v>8647374.590809379</v>
      </c>
      <c r="AE93" s="18">
        <f>(AE72-AE111)</f>
        <v>9370957.567233128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1819074.2507629998</v>
      </c>
      <c r="G94" s="18">
        <f aca="true" t="shared" si="25" ref="G94:AD94">(G73-G112)</f>
        <v>1861877.9923127997</v>
      </c>
      <c r="H94" s="18">
        <f t="shared" si="25"/>
        <v>1580335.5687734997</v>
      </c>
      <c r="I94" s="18">
        <f t="shared" si="25"/>
        <v>1737498.2490583668</v>
      </c>
      <c r="J94" s="18">
        <f t="shared" si="25"/>
        <v>1779874.6293456333</v>
      </c>
      <c r="K94" s="18">
        <f t="shared" si="25"/>
        <v>1712447.054831333</v>
      </c>
      <c r="L94" s="18">
        <f t="shared" si="25"/>
        <v>2173655.430074333</v>
      </c>
      <c r="M94" s="18">
        <f t="shared" si="25"/>
        <v>2153145.7740331</v>
      </c>
      <c r="N94" s="18">
        <f t="shared" si="25"/>
        <v>2426846.0616194666</v>
      </c>
      <c r="O94" s="18">
        <f t="shared" si="25"/>
        <v>2579404.355856166</v>
      </c>
      <c r="P94" s="18">
        <f t="shared" si="25"/>
        <v>2141302.6549160783</v>
      </c>
      <c r="Q94" s="18">
        <f t="shared" si="25"/>
        <v>1726778.353249953</v>
      </c>
      <c r="R94" s="18">
        <f t="shared" si="25"/>
        <v>1694946.7903075318</v>
      </c>
      <c r="S94" s="18">
        <f t="shared" si="25"/>
        <v>1336919.550578926</v>
      </c>
      <c r="T94" s="18">
        <f t="shared" si="25"/>
        <v>1240057.526017108</v>
      </c>
      <c r="U94" s="18">
        <f t="shared" si="25"/>
        <v>1267129.7102389166</v>
      </c>
      <c r="V94" s="18">
        <f t="shared" si="25"/>
        <v>1115687.890675148</v>
      </c>
      <c r="W94" s="18">
        <f t="shared" si="25"/>
        <v>1795552.9328981638</v>
      </c>
      <c r="X94" s="18">
        <f t="shared" si="25"/>
        <v>1999950.7974857464</v>
      </c>
      <c r="Y94" s="18">
        <f t="shared" si="25"/>
        <v>3384908.1811553217</v>
      </c>
      <c r="Z94" s="18">
        <f t="shared" si="25"/>
        <v>3576702.992556955</v>
      </c>
      <c r="AA94" s="18">
        <f t="shared" si="25"/>
        <v>5750265.711737262</v>
      </c>
      <c r="AB94" s="18">
        <f t="shared" si="25"/>
        <v>5908772.482664393</v>
      </c>
      <c r="AC94" s="18">
        <f t="shared" si="25"/>
        <v>4800213.096820676</v>
      </c>
      <c r="AD94" s="18">
        <f t="shared" si="25"/>
        <v>4545767.354265772</v>
      </c>
      <c r="AE94" s="18">
        <f>(AE73-AE112)</f>
        <v>3835815.13035909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14722069.715124033</v>
      </c>
      <c r="G95" s="19">
        <f aca="true" t="shared" si="26" ref="G95:AE95">SUM(G90:G94)</f>
        <v>14515718.391055342</v>
      </c>
      <c r="H95" s="19">
        <f t="shared" si="26"/>
        <v>17712699.40598342</v>
      </c>
      <c r="I95" s="19">
        <f t="shared" si="26"/>
        <v>13439882.247950789</v>
      </c>
      <c r="J95" s="19">
        <f t="shared" si="26"/>
        <v>15025665.653797356</v>
      </c>
      <c r="K95" s="19">
        <f t="shared" si="26"/>
        <v>14859714.300663639</v>
      </c>
      <c r="L95" s="19">
        <f t="shared" si="26"/>
        <v>18781445.216051787</v>
      </c>
      <c r="M95" s="19">
        <f t="shared" si="26"/>
        <v>17549803.411928732</v>
      </c>
      <c r="N95" s="19">
        <f t="shared" si="26"/>
        <v>20611336.689612664</v>
      </c>
      <c r="O95" s="19">
        <f t="shared" si="26"/>
        <v>19316295.26637341</v>
      </c>
      <c r="P95" s="19">
        <f t="shared" si="26"/>
        <v>19047162.90697664</v>
      </c>
      <c r="Q95" s="19">
        <f t="shared" si="26"/>
        <v>18594742.70511064</v>
      </c>
      <c r="R95" s="19">
        <f t="shared" si="26"/>
        <v>19395098.752978362</v>
      </c>
      <c r="S95" s="19">
        <f t="shared" si="26"/>
        <v>18973709.239695158</v>
      </c>
      <c r="T95" s="19">
        <f t="shared" si="26"/>
        <v>20400955.202581268</v>
      </c>
      <c r="U95" s="19">
        <f t="shared" si="26"/>
        <v>19031703.702555444</v>
      </c>
      <c r="V95" s="19">
        <f t="shared" si="26"/>
        <v>19890724.590389885</v>
      </c>
      <c r="W95" s="19">
        <f t="shared" si="26"/>
        <v>20162040.620264787</v>
      </c>
      <c r="X95" s="19">
        <f t="shared" si="26"/>
        <v>19799455.9484234</v>
      </c>
      <c r="Y95" s="19">
        <f t="shared" si="26"/>
        <v>20828866.715118617</v>
      </c>
      <c r="Z95" s="19">
        <f t="shared" si="26"/>
        <v>22723810.063691568</v>
      </c>
      <c r="AA95" s="19">
        <f t="shared" si="26"/>
        <v>22405122.597913317</v>
      </c>
      <c r="AB95" s="19">
        <f t="shared" si="26"/>
        <v>22953245.359380536</v>
      </c>
      <c r="AC95" s="19">
        <f t="shared" si="26"/>
        <v>23417751.633523263</v>
      </c>
      <c r="AD95" s="19">
        <f t="shared" si="26"/>
        <v>23232690.040118232</v>
      </c>
      <c r="AE95" s="19">
        <f t="shared" si="26"/>
        <v>22890243.708112255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3025.4887012697327</v>
      </c>
      <c r="G100" s="45">
        <f aca="true" t="shared" si="28" ref="G100:AD100">G117</f>
        <v>2630.569800566861</v>
      </c>
      <c r="H100" s="45">
        <f t="shared" si="28"/>
        <v>1763.6985483325527</v>
      </c>
      <c r="I100" s="45">
        <f t="shared" si="28"/>
        <v>1581.4082163812363</v>
      </c>
      <c r="J100" s="45">
        <f t="shared" si="28"/>
        <v>1910.6101276332006</v>
      </c>
      <c r="K100" s="45">
        <f t="shared" si="28"/>
        <v>1343.8248366647163</v>
      </c>
      <c r="L100" s="45">
        <f t="shared" si="28"/>
        <v>941.9303917549242</v>
      </c>
      <c r="M100" s="45">
        <f t="shared" si="28"/>
        <v>1052.7257329320994</v>
      </c>
      <c r="N100" s="45">
        <f t="shared" si="28"/>
        <v>905.6599971862587</v>
      </c>
      <c r="O100" s="45">
        <f t="shared" si="28"/>
        <v>811.5431910023459</v>
      </c>
      <c r="P100" s="45">
        <f t="shared" si="28"/>
        <v>822.1001351615681</v>
      </c>
      <c r="Q100" s="45">
        <f t="shared" si="28"/>
        <v>738.5928785559777</v>
      </c>
      <c r="R100" s="45">
        <f t="shared" si="28"/>
        <v>1601.3044103375132</v>
      </c>
      <c r="S100" s="45">
        <f t="shared" si="28"/>
        <v>1161.1090813867597</v>
      </c>
      <c r="T100" s="45">
        <f t="shared" si="28"/>
        <v>1137.4339356415182</v>
      </c>
      <c r="U100" s="45">
        <f t="shared" si="28"/>
        <v>1190.7307827536995</v>
      </c>
      <c r="V100" s="45">
        <f t="shared" si="28"/>
        <v>1155.820938465975</v>
      </c>
      <c r="W100" s="45">
        <f t="shared" si="28"/>
        <v>1108.8551935399723</v>
      </c>
      <c r="X100" s="45">
        <f t="shared" si="28"/>
        <v>1004.8185446615389</v>
      </c>
      <c r="Y100" s="45">
        <f t="shared" si="28"/>
        <v>1003.5650910605939</v>
      </c>
      <c r="Z100" s="45">
        <f t="shared" si="28"/>
        <v>1047.6652950843084</v>
      </c>
      <c r="AA100" s="45">
        <f t="shared" si="28"/>
        <v>954.0662089846477</v>
      </c>
      <c r="AB100" s="45">
        <f t="shared" si="28"/>
        <v>844.7581853577719</v>
      </c>
      <c r="AC100" s="45">
        <f t="shared" si="28"/>
        <v>864.6461030604968</v>
      </c>
      <c r="AD100" s="45">
        <f t="shared" si="28"/>
        <v>851.3539251528529</v>
      </c>
      <c r="AE100" s="45">
        <f>AE117</f>
        <v>841.7875849920484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313215.96330000524</v>
      </c>
      <c r="G101" s="45">
        <f aca="true" t="shared" si="29" ref="G101:AD101">G119</f>
        <v>327921.87395876367</v>
      </c>
      <c r="H101" s="45">
        <f t="shared" si="29"/>
        <v>308115.2746688554</v>
      </c>
      <c r="I101" s="45">
        <f t="shared" si="29"/>
        <v>365738.9554727457</v>
      </c>
      <c r="J101" s="45">
        <f t="shared" si="29"/>
        <v>633029.5011786015</v>
      </c>
      <c r="K101" s="45">
        <f t="shared" si="29"/>
        <v>1167421.8491064</v>
      </c>
      <c r="L101" s="45">
        <f t="shared" si="29"/>
        <v>440489.2504421845</v>
      </c>
      <c r="M101" s="45">
        <f t="shared" si="29"/>
        <v>506912.2350648235</v>
      </c>
      <c r="N101" s="45">
        <f t="shared" si="29"/>
        <v>875406.9524762881</v>
      </c>
      <c r="O101" s="45">
        <f t="shared" si="29"/>
        <v>581422.2079271774</v>
      </c>
      <c r="P101" s="45">
        <f t="shared" si="29"/>
        <v>408658.6612175754</v>
      </c>
      <c r="Q101" s="45">
        <f t="shared" si="29"/>
        <v>576477.7960869886</v>
      </c>
      <c r="R101" s="45">
        <f t="shared" si="29"/>
        <v>617138.0865560055</v>
      </c>
      <c r="S101" s="45">
        <f t="shared" si="29"/>
        <v>624301.4959047055</v>
      </c>
      <c r="T101" s="45">
        <f t="shared" si="29"/>
        <v>325660.0873621353</v>
      </c>
      <c r="U101" s="45">
        <f t="shared" si="29"/>
        <v>324386.5508709117</v>
      </c>
      <c r="V101" s="45">
        <f t="shared" si="29"/>
        <v>272466.0529436271</v>
      </c>
      <c r="W101" s="45">
        <f t="shared" si="29"/>
        <v>367814.75173855724</v>
      </c>
      <c r="X101" s="45">
        <f t="shared" si="29"/>
        <v>243451.57252421285</v>
      </c>
      <c r="Y101" s="45">
        <f t="shared" si="29"/>
        <v>256959.74770707413</v>
      </c>
      <c r="Z101" s="45">
        <f t="shared" si="29"/>
        <v>258861.71012651373</v>
      </c>
      <c r="AA101" s="45">
        <f t="shared" si="29"/>
        <v>363632.9280754077</v>
      </c>
      <c r="AB101" s="45">
        <f t="shared" si="29"/>
        <v>319979.8299939984</v>
      </c>
      <c r="AC101" s="45">
        <f t="shared" si="29"/>
        <v>332417.7559083062</v>
      </c>
      <c r="AD101" s="45">
        <f t="shared" si="29"/>
        <v>460946.98230385914</v>
      </c>
      <c r="AE101" s="45">
        <f>AE119</f>
        <v>275603.9146758791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5650.394114510303</v>
      </c>
      <c r="G103" s="45">
        <f aca="true" t="shared" si="31" ref="G103:AD103">G134</f>
        <v>6115.465903542086</v>
      </c>
      <c r="H103" s="45">
        <f t="shared" si="31"/>
        <v>5494.35299883593</v>
      </c>
      <c r="I103" s="45">
        <f t="shared" si="31"/>
        <v>6468.375966499009</v>
      </c>
      <c r="J103" s="45">
        <f t="shared" si="31"/>
        <v>6840.929239442142</v>
      </c>
      <c r="K103" s="45">
        <f t="shared" si="31"/>
        <v>6735.171546925567</v>
      </c>
      <c r="L103" s="45">
        <f t="shared" si="31"/>
        <v>7251.214813466081</v>
      </c>
      <c r="M103" s="45">
        <f t="shared" si="31"/>
        <v>8133.82961312836</v>
      </c>
      <c r="N103" s="45">
        <f t="shared" si="31"/>
        <v>8682.73689814815</v>
      </c>
      <c r="O103" s="45">
        <f t="shared" si="31"/>
        <v>9196.304390133939</v>
      </c>
      <c r="P103" s="45">
        <f t="shared" si="31"/>
        <v>8127.80130229842</v>
      </c>
      <c r="Q103" s="45">
        <f t="shared" si="31"/>
        <v>8130.446304971234</v>
      </c>
      <c r="R103" s="45">
        <f t="shared" si="31"/>
        <v>7221.6006030924145</v>
      </c>
      <c r="S103" s="45">
        <f t="shared" si="31"/>
        <v>8444.28070431822</v>
      </c>
      <c r="T103" s="45">
        <f t="shared" si="31"/>
        <v>10446.477315354192</v>
      </c>
      <c r="U103" s="45">
        <f t="shared" si="31"/>
        <v>10505.605430390051</v>
      </c>
      <c r="V103" s="45">
        <f t="shared" si="31"/>
        <v>10559.277595448699</v>
      </c>
      <c r="W103" s="45">
        <f t="shared" si="31"/>
        <v>11321.03277388066</v>
      </c>
      <c r="X103" s="45">
        <f t="shared" si="31"/>
        <v>12484.625696192417</v>
      </c>
      <c r="Y103" s="45">
        <f t="shared" si="31"/>
        <v>12813.695064306075</v>
      </c>
      <c r="Z103" s="45">
        <f t="shared" si="31"/>
        <v>12884.200036421425</v>
      </c>
      <c r="AA103" s="45">
        <f t="shared" si="31"/>
        <v>12051.016081655725</v>
      </c>
      <c r="AB103" s="45">
        <f t="shared" si="31"/>
        <v>10073.05648045767</v>
      </c>
      <c r="AC103" s="45">
        <f t="shared" si="31"/>
        <v>10177.151463475884</v>
      </c>
      <c r="AD103" s="45">
        <f t="shared" si="31"/>
        <v>10737.324300772756</v>
      </c>
      <c r="AE103" s="45">
        <f>AE134</f>
        <v>10838.66682064894</v>
      </c>
    </row>
    <row r="104" spans="3:31" ht="12.75">
      <c r="C104" s="41" t="s">
        <v>79</v>
      </c>
      <c r="D104" s="43"/>
      <c r="E104" s="41"/>
      <c r="F104" s="47">
        <f>SUM(F100:F103)</f>
        <v>321891.8461157853</v>
      </c>
      <c r="G104" s="47">
        <f aca="true" t="shared" si="32" ref="G104:AE104">SUM(G100:G103)</f>
        <v>336667.9096628726</v>
      </c>
      <c r="H104" s="47">
        <f t="shared" si="32"/>
        <v>315373.3262160239</v>
      </c>
      <c r="I104" s="47">
        <f t="shared" si="32"/>
        <v>373788.73965562595</v>
      </c>
      <c r="J104" s="47">
        <f t="shared" si="32"/>
        <v>641781.0405456768</v>
      </c>
      <c r="K104" s="47">
        <f t="shared" si="32"/>
        <v>1175500.8454899902</v>
      </c>
      <c r="L104" s="47">
        <f t="shared" si="32"/>
        <v>448682.3956474055</v>
      </c>
      <c r="M104" s="47">
        <f t="shared" si="32"/>
        <v>516098.79041088396</v>
      </c>
      <c r="N104" s="47">
        <f t="shared" si="32"/>
        <v>884995.3493716225</v>
      </c>
      <c r="O104" s="47">
        <f t="shared" si="32"/>
        <v>591430.0555083137</v>
      </c>
      <c r="P104" s="47">
        <f t="shared" si="32"/>
        <v>417608.5626550354</v>
      </c>
      <c r="Q104" s="47">
        <f t="shared" si="32"/>
        <v>585346.8352705159</v>
      </c>
      <c r="R104" s="47">
        <f t="shared" si="32"/>
        <v>625960.9915694355</v>
      </c>
      <c r="S104" s="47">
        <f t="shared" si="32"/>
        <v>633906.8856904104</v>
      </c>
      <c r="T104" s="47">
        <f t="shared" si="32"/>
        <v>337243.99861313106</v>
      </c>
      <c r="U104" s="47">
        <f t="shared" si="32"/>
        <v>336082.8870840554</v>
      </c>
      <c r="V104" s="47">
        <f t="shared" si="32"/>
        <v>284181.15147754183</v>
      </c>
      <c r="W104" s="47">
        <f t="shared" si="32"/>
        <v>380244.63970597787</v>
      </c>
      <c r="X104" s="47">
        <f t="shared" si="32"/>
        <v>256941.0167650668</v>
      </c>
      <c r="Y104" s="47">
        <f t="shared" si="32"/>
        <v>270777.0078624408</v>
      </c>
      <c r="Z104" s="47">
        <f t="shared" si="32"/>
        <v>272793.57545801945</v>
      </c>
      <c r="AA104" s="47">
        <f t="shared" si="32"/>
        <v>376638.0103660481</v>
      </c>
      <c r="AB104" s="47">
        <f t="shared" si="32"/>
        <v>330897.64465981384</v>
      </c>
      <c r="AC104" s="47">
        <f t="shared" si="32"/>
        <v>343459.5534748426</v>
      </c>
      <c r="AD104" s="47">
        <f t="shared" si="32"/>
        <v>472535.66052978474</v>
      </c>
      <c r="AE104" s="47">
        <f t="shared" si="32"/>
        <v>287284.3690815201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292235.8997781853</v>
      </c>
      <c r="G110" s="45">
        <f aca="true" t="shared" si="33" ref="G110:AD110">(G104-G111)</f>
        <v>308226.7038632726</v>
      </c>
      <c r="H110" s="45">
        <f t="shared" si="33"/>
        <v>289437.3332305572</v>
      </c>
      <c r="I110" s="45">
        <f t="shared" si="33"/>
        <v>346634.4483449593</v>
      </c>
      <c r="J110" s="45">
        <f t="shared" si="33"/>
        <v>612824.4613659435</v>
      </c>
      <c r="K110" s="45">
        <f t="shared" si="33"/>
        <v>1148514.2807654568</v>
      </c>
      <c r="L110" s="45">
        <f t="shared" si="33"/>
        <v>422295.5763284721</v>
      </c>
      <c r="M110" s="45">
        <f t="shared" si="33"/>
        <v>486266.98630328395</v>
      </c>
      <c r="N110" s="45">
        <f t="shared" si="33"/>
        <v>856227.3321713558</v>
      </c>
      <c r="O110" s="45">
        <f t="shared" si="33"/>
        <v>561923.0282428471</v>
      </c>
      <c r="P110" s="45">
        <f t="shared" si="33"/>
        <v>387243.5947470354</v>
      </c>
      <c r="Q110" s="45">
        <f t="shared" si="33"/>
        <v>558181.8694850492</v>
      </c>
      <c r="R110" s="45">
        <f t="shared" si="33"/>
        <v>598265.4030481022</v>
      </c>
      <c r="S110" s="45">
        <f t="shared" si="33"/>
        <v>605705.5785725437</v>
      </c>
      <c r="T110" s="45">
        <f t="shared" si="33"/>
        <v>307767.9747097977</v>
      </c>
      <c r="U110" s="45">
        <f t="shared" si="33"/>
        <v>307113.0927360554</v>
      </c>
      <c r="V110" s="45">
        <f t="shared" si="33"/>
        <v>256066.2483462085</v>
      </c>
      <c r="W110" s="45">
        <f t="shared" si="33"/>
        <v>350544.4752090445</v>
      </c>
      <c r="X110" s="45">
        <f t="shared" si="33"/>
        <v>225849.23686640014</v>
      </c>
      <c r="Y110" s="45">
        <f t="shared" si="33"/>
        <v>239359.9401628408</v>
      </c>
      <c r="Z110" s="45">
        <f t="shared" si="33"/>
        <v>241847.66520561944</v>
      </c>
      <c r="AA110" s="45">
        <f t="shared" si="33"/>
        <v>348284.73437911476</v>
      </c>
      <c r="AB110" s="45">
        <f t="shared" si="33"/>
        <v>302879.81998981384</v>
      </c>
      <c r="AC110" s="45">
        <f t="shared" si="33"/>
        <v>317557.106771376</v>
      </c>
      <c r="AD110" s="45">
        <f t="shared" si="33"/>
        <v>446294.20435111807</v>
      </c>
      <c r="AE110" s="45">
        <f>(AE104-AE111)</f>
        <v>261179.63427152013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29655.946337599995</v>
      </c>
      <c r="G111" s="45">
        <f aca="true" t="shared" si="34" ref="G111:AD111">G133</f>
        <v>28441.205799599997</v>
      </c>
      <c r="H111" s="45">
        <f t="shared" si="34"/>
        <v>25935.992985466663</v>
      </c>
      <c r="I111" s="45">
        <f t="shared" si="34"/>
        <v>27154.291310666667</v>
      </c>
      <c r="J111" s="45">
        <f t="shared" si="34"/>
        <v>28956.57917973333</v>
      </c>
      <c r="K111" s="45">
        <f t="shared" si="34"/>
        <v>26986.56472453333</v>
      </c>
      <c r="L111" s="45">
        <f t="shared" si="34"/>
        <v>26386.819318933332</v>
      </c>
      <c r="M111" s="45">
        <f t="shared" si="34"/>
        <v>29831.804107599997</v>
      </c>
      <c r="N111" s="45">
        <f t="shared" si="34"/>
        <v>28768.017200266662</v>
      </c>
      <c r="O111" s="45">
        <f t="shared" si="34"/>
        <v>29507.02726546666</v>
      </c>
      <c r="P111" s="45">
        <f t="shared" si="34"/>
        <v>30364.96790799999</v>
      </c>
      <c r="Q111" s="45">
        <f t="shared" si="34"/>
        <v>27164.965785466666</v>
      </c>
      <c r="R111" s="45">
        <f t="shared" si="34"/>
        <v>27695.58852133333</v>
      </c>
      <c r="S111" s="45">
        <f t="shared" si="34"/>
        <v>28201.30711786666</v>
      </c>
      <c r="T111" s="45">
        <f t="shared" si="34"/>
        <v>29476.023903333327</v>
      </c>
      <c r="U111" s="45">
        <f t="shared" si="34"/>
        <v>28969.794347999996</v>
      </c>
      <c r="V111" s="45">
        <f t="shared" si="34"/>
        <v>28114.903131333333</v>
      </c>
      <c r="W111" s="45">
        <f t="shared" si="34"/>
        <v>29700.164496933332</v>
      </c>
      <c r="X111" s="45">
        <f t="shared" si="34"/>
        <v>31091.77989866666</v>
      </c>
      <c r="Y111" s="45">
        <f t="shared" si="34"/>
        <v>31417.067699599993</v>
      </c>
      <c r="Z111" s="45">
        <f t="shared" si="34"/>
        <v>30945.910252399997</v>
      </c>
      <c r="AA111" s="45">
        <f t="shared" si="34"/>
        <v>28353.27598693333</v>
      </c>
      <c r="AB111" s="45">
        <f t="shared" si="34"/>
        <v>28017.824669999995</v>
      </c>
      <c r="AC111" s="45">
        <f t="shared" si="34"/>
        <v>25902.446703466663</v>
      </c>
      <c r="AD111" s="45">
        <f t="shared" si="34"/>
        <v>26241.456178666664</v>
      </c>
      <c r="AE111" s="45">
        <f>AE133</f>
        <v>26104.73481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321891.8461157853</v>
      </c>
      <c r="G113" s="47">
        <f aca="true" t="shared" si="35" ref="G113:AD113">(G110+G111)</f>
        <v>336667.9096628726</v>
      </c>
      <c r="H113" s="47">
        <f t="shared" si="35"/>
        <v>315373.3262160239</v>
      </c>
      <c r="I113" s="47">
        <f t="shared" si="35"/>
        <v>373788.73965562595</v>
      </c>
      <c r="J113" s="47">
        <f t="shared" si="35"/>
        <v>641781.0405456768</v>
      </c>
      <c r="K113" s="47">
        <f t="shared" si="35"/>
        <v>1175500.8454899902</v>
      </c>
      <c r="L113" s="47">
        <f t="shared" si="35"/>
        <v>448682.3956474055</v>
      </c>
      <c r="M113" s="47">
        <f t="shared" si="35"/>
        <v>516098.79041088396</v>
      </c>
      <c r="N113" s="47">
        <f t="shared" si="35"/>
        <v>884995.3493716225</v>
      </c>
      <c r="O113" s="47">
        <f t="shared" si="35"/>
        <v>591430.0555083137</v>
      </c>
      <c r="P113" s="47">
        <f t="shared" si="35"/>
        <v>417608.5626550354</v>
      </c>
      <c r="Q113" s="47">
        <f t="shared" si="35"/>
        <v>585346.8352705159</v>
      </c>
      <c r="R113" s="47">
        <f t="shared" si="35"/>
        <v>625960.9915694355</v>
      </c>
      <c r="S113" s="47">
        <f t="shared" si="35"/>
        <v>633906.8856904104</v>
      </c>
      <c r="T113" s="47">
        <f t="shared" si="35"/>
        <v>337243.99861313106</v>
      </c>
      <c r="U113" s="47">
        <f t="shared" si="35"/>
        <v>336082.88708405534</v>
      </c>
      <c r="V113" s="47">
        <f t="shared" si="35"/>
        <v>284181.15147754183</v>
      </c>
      <c r="W113" s="47">
        <f t="shared" si="35"/>
        <v>380244.63970597787</v>
      </c>
      <c r="X113" s="47">
        <f t="shared" si="35"/>
        <v>256941.0167650668</v>
      </c>
      <c r="Y113" s="47">
        <f t="shared" si="35"/>
        <v>270777.0078624408</v>
      </c>
      <c r="Z113" s="47">
        <f t="shared" si="35"/>
        <v>272793.57545801945</v>
      </c>
      <c r="AA113" s="47">
        <f t="shared" si="35"/>
        <v>376638.0103660481</v>
      </c>
      <c r="AB113" s="47">
        <f t="shared" si="35"/>
        <v>330897.64465981384</v>
      </c>
      <c r="AC113" s="47">
        <f t="shared" si="35"/>
        <v>343459.5534748426</v>
      </c>
      <c r="AD113" s="47">
        <f t="shared" si="35"/>
        <v>472535.66052978474</v>
      </c>
      <c r="AE113" s="47">
        <f>(AE110+AE111)</f>
        <v>287284.3690815201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120</v>
      </c>
      <c r="D116" s="51" t="s">
        <v>121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0.0005694757717411439</v>
      </c>
      <c r="E117" s="52"/>
      <c r="F117" s="55">
        <f aca="true" t="shared" si="37" ref="F117:AD117">(F139*$D117)*10^6</f>
        <v>3025.4887012697327</v>
      </c>
      <c r="G117" s="55">
        <f t="shared" si="37"/>
        <v>2630.569800566861</v>
      </c>
      <c r="H117" s="55">
        <f t="shared" si="37"/>
        <v>1763.6985483325527</v>
      </c>
      <c r="I117" s="55">
        <f t="shared" si="37"/>
        <v>1581.4082163812363</v>
      </c>
      <c r="J117" s="55">
        <f t="shared" si="37"/>
        <v>1910.6101276332006</v>
      </c>
      <c r="K117" s="55">
        <f t="shared" si="37"/>
        <v>1343.8248366647163</v>
      </c>
      <c r="L117" s="55">
        <f t="shared" si="37"/>
        <v>941.9303917549242</v>
      </c>
      <c r="M117" s="55">
        <f t="shared" si="37"/>
        <v>1052.7257329320994</v>
      </c>
      <c r="N117" s="55">
        <f t="shared" si="37"/>
        <v>905.6599971862587</v>
      </c>
      <c r="O117" s="55">
        <f t="shared" si="37"/>
        <v>811.5431910023459</v>
      </c>
      <c r="P117" s="55">
        <f t="shared" si="37"/>
        <v>822.1001351615681</v>
      </c>
      <c r="Q117" s="55">
        <f t="shared" si="37"/>
        <v>738.5928785559777</v>
      </c>
      <c r="R117" s="55">
        <f t="shared" si="37"/>
        <v>1601.3044103375132</v>
      </c>
      <c r="S117" s="55">
        <f t="shared" si="37"/>
        <v>1161.1090813867597</v>
      </c>
      <c r="T117" s="55">
        <f t="shared" si="37"/>
        <v>1137.4339356415182</v>
      </c>
      <c r="U117" s="55">
        <f t="shared" si="37"/>
        <v>1190.7307827536995</v>
      </c>
      <c r="V117" s="55">
        <f t="shared" si="37"/>
        <v>1155.820938465975</v>
      </c>
      <c r="W117" s="55">
        <f t="shared" si="37"/>
        <v>1108.8551935399723</v>
      </c>
      <c r="X117" s="55">
        <f t="shared" si="37"/>
        <v>1004.8185446615389</v>
      </c>
      <c r="Y117" s="55">
        <f t="shared" si="37"/>
        <v>1003.5650910605939</v>
      </c>
      <c r="Z117" s="55">
        <f t="shared" si="37"/>
        <v>1047.6652950843084</v>
      </c>
      <c r="AA117" s="55">
        <f t="shared" si="37"/>
        <v>954.0662089846477</v>
      </c>
      <c r="AB117" s="55">
        <f t="shared" si="37"/>
        <v>844.7581853577719</v>
      </c>
      <c r="AC117" s="55">
        <f t="shared" si="37"/>
        <v>864.6461030604968</v>
      </c>
      <c r="AD117" s="55">
        <f t="shared" si="37"/>
        <v>851.3539251528529</v>
      </c>
      <c r="AE117" s="55">
        <f>(AE139*$D117)*10^6</f>
        <v>841.7875849920484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313215.96330000524</v>
      </c>
      <c r="G119" s="55">
        <f aca="true" t="shared" si="38" ref="G119:AD119">SUM(G120,G122,G123,G124,G125,G126,G127,G128,G129,G130,G131,G132,G133)</f>
        <v>327921.87395876367</v>
      </c>
      <c r="H119" s="55">
        <f t="shared" si="38"/>
        <v>308115.2746688554</v>
      </c>
      <c r="I119" s="55">
        <f t="shared" si="38"/>
        <v>365738.9554727457</v>
      </c>
      <c r="J119" s="55">
        <f t="shared" si="38"/>
        <v>633029.5011786015</v>
      </c>
      <c r="K119" s="55">
        <f t="shared" si="38"/>
        <v>1167421.8491064</v>
      </c>
      <c r="L119" s="55">
        <f t="shared" si="38"/>
        <v>440489.2504421845</v>
      </c>
      <c r="M119" s="55">
        <f t="shared" si="38"/>
        <v>506912.2350648235</v>
      </c>
      <c r="N119" s="55">
        <f t="shared" si="38"/>
        <v>875406.9524762881</v>
      </c>
      <c r="O119" s="55">
        <f t="shared" si="38"/>
        <v>581422.2079271774</v>
      </c>
      <c r="P119" s="55">
        <f t="shared" si="38"/>
        <v>408658.6612175754</v>
      </c>
      <c r="Q119" s="55">
        <f t="shared" si="38"/>
        <v>576477.7960869886</v>
      </c>
      <c r="R119" s="55">
        <f t="shared" si="38"/>
        <v>617138.0865560055</v>
      </c>
      <c r="S119" s="55">
        <f t="shared" si="38"/>
        <v>624301.4959047055</v>
      </c>
      <c r="T119" s="55">
        <f t="shared" si="38"/>
        <v>325660.0873621353</v>
      </c>
      <c r="U119" s="55">
        <f t="shared" si="38"/>
        <v>324386.5508709117</v>
      </c>
      <c r="V119" s="55">
        <f t="shared" si="38"/>
        <v>272466.0529436271</v>
      </c>
      <c r="W119" s="55">
        <f t="shared" si="38"/>
        <v>367814.75173855724</v>
      </c>
      <c r="X119" s="55">
        <f t="shared" si="38"/>
        <v>243451.57252421285</v>
      </c>
      <c r="Y119" s="55">
        <f t="shared" si="38"/>
        <v>256959.74770707413</v>
      </c>
      <c r="Z119" s="55">
        <f t="shared" si="38"/>
        <v>258861.71012651373</v>
      </c>
      <c r="AA119" s="55">
        <f t="shared" si="38"/>
        <v>363632.9280754077</v>
      </c>
      <c r="AB119" s="55">
        <f t="shared" si="38"/>
        <v>319979.8299939984</v>
      </c>
      <c r="AC119" s="55">
        <f t="shared" si="38"/>
        <v>332417.7559083062</v>
      </c>
      <c r="AD119" s="55">
        <f t="shared" si="38"/>
        <v>460946.98230385914</v>
      </c>
      <c r="AE119" s="55">
        <f>SUM(AE120,AE122,AE123,AE124,AE125,AE126,AE127,AE128,AE129,AE130,AE131,AE132,AE133)</f>
        <v>275603.9146758791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218194.41192120002</v>
      </c>
      <c r="G120" s="55">
        <f aca="true" t="shared" si="39" ref="G120:AD120">G13</f>
        <v>239955.90680306667</v>
      </c>
      <c r="H120" s="55">
        <f t="shared" si="39"/>
        <v>233987.8431572</v>
      </c>
      <c r="I120" s="55">
        <f t="shared" si="39"/>
        <v>293674.4631274666</v>
      </c>
      <c r="J120" s="55">
        <f t="shared" si="39"/>
        <v>558876.3666486</v>
      </c>
      <c r="K120" s="55">
        <f t="shared" si="39"/>
        <v>1096346.8059837334</v>
      </c>
      <c r="L120" s="55">
        <f t="shared" si="39"/>
        <v>368280.1277701333</v>
      </c>
      <c r="M120" s="55">
        <f t="shared" si="39"/>
        <v>427290.2109703333</v>
      </c>
      <c r="N120" s="55">
        <f t="shared" si="39"/>
        <v>795895.6069372001</v>
      </c>
      <c r="O120" s="55">
        <f t="shared" si="39"/>
        <v>501670.439215</v>
      </c>
      <c r="P120" s="55">
        <f t="shared" si="39"/>
        <v>323710.77727486665</v>
      </c>
      <c r="Q120" s="55">
        <f t="shared" si="39"/>
        <v>495808.78666000004</v>
      </c>
      <c r="R120" s="55">
        <f t="shared" si="39"/>
        <v>533965.558478</v>
      </c>
      <c r="S120" s="55">
        <f t="shared" si="39"/>
        <v>543343.2106065333</v>
      </c>
      <c r="T120" s="55">
        <f t="shared" si="39"/>
        <v>240977.43603706665</v>
      </c>
      <c r="U120" s="55">
        <f t="shared" si="39"/>
        <v>241843.07868966664</v>
      </c>
      <c r="V120" s="55">
        <f t="shared" si="39"/>
        <v>190324.5493460667</v>
      </c>
      <c r="W120" s="55">
        <f t="shared" si="39"/>
        <v>279555.51693226665</v>
      </c>
      <c r="X120" s="55">
        <f t="shared" si="39"/>
        <v>149031.9713703333</v>
      </c>
      <c r="Y120" s="55">
        <f t="shared" si="39"/>
        <v>162544.50673486668</v>
      </c>
      <c r="Z120" s="55">
        <f t="shared" si="39"/>
        <v>167961.81588560002</v>
      </c>
      <c r="AA120" s="55">
        <f t="shared" si="39"/>
        <v>278233.19337953336</v>
      </c>
      <c r="AB120" s="55">
        <f t="shared" si="39"/>
        <v>233056.57467399997</v>
      </c>
      <c r="AC120" s="55">
        <f t="shared" si="39"/>
        <v>247646.58140126665</v>
      </c>
      <c r="AD120" s="55">
        <f t="shared" si="39"/>
        <v>368050.4120348</v>
      </c>
      <c r="AE120" s="55">
        <f>AE13</f>
        <v>186215.31491566668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14525.360509733331</v>
      </c>
      <c r="G123" s="55">
        <f aca="true" t="shared" si="40" ref="G123:AD123">(G35*0.5)</f>
        <v>13930.38627933333</v>
      </c>
      <c r="H123" s="55">
        <f t="shared" si="40"/>
        <v>12703.342283866665</v>
      </c>
      <c r="I123" s="55">
        <f t="shared" si="40"/>
        <v>13300.060527599999</v>
      </c>
      <c r="J123" s="55">
        <f t="shared" si="40"/>
        <v>14182.81551133333</v>
      </c>
      <c r="K123" s="55">
        <f t="shared" si="40"/>
        <v>13217.910078266665</v>
      </c>
      <c r="L123" s="55">
        <f t="shared" si="40"/>
        <v>12924.156264799998</v>
      </c>
      <c r="M123" s="55">
        <f t="shared" si="40"/>
        <v>14611.496957199999</v>
      </c>
      <c r="N123" s="55">
        <f t="shared" si="40"/>
        <v>14090.456646933331</v>
      </c>
      <c r="O123" s="55">
        <f t="shared" si="40"/>
        <v>14452.421048266664</v>
      </c>
      <c r="P123" s="55">
        <f t="shared" si="40"/>
        <v>14872.638092399997</v>
      </c>
      <c r="Q123" s="55">
        <f t="shared" si="40"/>
        <v>13305.288485866664</v>
      </c>
      <c r="R123" s="55">
        <f t="shared" si="40"/>
        <v>13565.185434533332</v>
      </c>
      <c r="S123" s="55">
        <f t="shared" si="40"/>
        <v>13812.884308666666</v>
      </c>
      <c r="T123" s="55">
        <f t="shared" si="40"/>
        <v>14437.234402799997</v>
      </c>
      <c r="U123" s="55">
        <f t="shared" si="40"/>
        <v>14189.288027199998</v>
      </c>
      <c r="V123" s="55">
        <f t="shared" si="40"/>
        <v>13770.563042133334</v>
      </c>
      <c r="W123" s="55">
        <f t="shared" si="40"/>
        <v>14547.0193</v>
      </c>
      <c r="X123" s="55">
        <f t="shared" si="40"/>
        <v>15228.627578266665</v>
      </c>
      <c r="Y123" s="55">
        <f t="shared" si="40"/>
        <v>15387.950617599998</v>
      </c>
      <c r="Z123" s="55">
        <f t="shared" si="40"/>
        <v>15157.180175866666</v>
      </c>
      <c r="AA123" s="55">
        <f t="shared" si="40"/>
        <v>13887.320281999999</v>
      </c>
      <c r="AB123" s="55">
        <f t="shared" si="40"/>
        <v>13723.016414799997</v>
      </c>
      <c r="AC123" s="55">
        <f t="shared" si="40"/>
        <v>12686.913307199999</v>
      </c>
      <c r="AD123" s="55">
        <f t="shared" si="40"/>
        <v>12852.958961333332</v>
      </c>
      <c r="AE123" s="55">
        <f>(AE35*0.5)</f>
        <v>12785.992559999999</v>
      </c>
    </row>
    <row r="124" spans="1:31" ht="12.75">
      <c r="A124" s="4"/>
      <c r="B124" s="4"/>
      <c r="C124" s="57" t="s">
        <v>95</v>
      </c>
      <c r="D124" s="54">
        <v>0.0005694757717411439</v>
      </c>
      <c r="E124" s="56"/>
      <c r="F124" s="55">
        <f aca="true" t="shared" si="41" ref="F124:F132">(F146*$D124)*10^6</f>
        <v>13488.176667321184</v>
      </c>
      <c r="G124" s="55">
        <f aca="true" t="shared" si="42" ref="G124:AD124">(G146*$D124)*10^6</f>
        <v>12514.342003484346</v>
      </c>
      <c r="H124" s="55">
        <f t="shared" si="42"/>
        <v>8980.68779433025</v>
      </c>
      <c r="I124" s="55">
        <f t="shared" si="42"/>
        <v>8060.673448141261</v>
      </c>
      <c r="J124" s="55">
        <f t="shared" si="42"/>
        <v>7843.752223556588</v>
      </c>
      <c r="K124" s="55">
        <f t="shared" si="42"/>
        <v>6698.616873157732</v>
      </c>
      <c r="L124" s="55">
        <f t="shared" si="42"/>
        <v>9698.093252695824</v>
      </c>
      <c r="M124" s="55">
        <f t="shared" si="42"/>
        <v>9883.258992750913</v>
      </c>
      <c r="N124" s="55">
        <f t="shared" si="42"/>
        <v>10101.521998676131</v>
      </c>
      <c r="O124" s="55">
        <f t="shared" si="42"/>
        <v>11038.979499735526</v>
      </c>
      <c r="P124" s="55">
        <f t="shared" si="42"/>
        <v>9880.426347294488</v>
      </c>
      <c r="Q124" s="55">
        <f t="shared" si="42"/>
        <v>8492.577772369095</v>
      </c>
      <c r="R124" s="55">
        <f t="shared" si="42"/>
        <v>10713.523119340234</v>
      </c>
      <c r="S124" s="55">
        <f t="shared" si="42"/>
        <v>9959.7404984813</v>
      </c>
      <c r="T124" s="55">
        <f t="shared" si="42"/>
        <v>11316.131769484158</v>
      </c>
      <c r="U124" s="55">
        <f t="shared" si="42"/>
        <v>10595.297329163282</v>
      </c>
      <c r="V124" s="55">
        <f t="shared" si="42"/>
        <v>13616.391276164604</v>
      </c>
      <c r="W124" s="55">
        <f t="shared" si="42"/>
        <v>15237.560627822986</v>
      </c>
      <c r="X124" s="55">
        <f t="shared" si="42"/>
        <v>16590.22473001367</v>
      </c>
      <c r="Y124" s="55">
        <f t="shared" si="42"/>
        <v>14263.129610442287</v>
      </c>
      <c r="Z124" s="55">
        <f t="shared" si="42"/>
        <v>17429.434059763636</v>
      </c>
      <c r="AA124" s="55">
        <f t="shared" si="42"/>
        <v>14025.634413730315</v>
      </c>
      <c r="AB124" s="55">
        <f t="shared" si="42"/>
        <v>16549.374959832196</v>
      </c>
      <c r="AC124" s="55">
        <f t="shared" si="42"/>
        <v>17413.034516990054</v>
      </c>
      <c r="AD124" s="55">
        <f t="shared" si="42"/>
        <v>21290.035515417476</v>
      </c>
      <c r="AE124" s="55">
        <f aca="true" t="shared" si="43" ref="AE124:AE132">(AE146*$D124)*10^6</f>
        <v>19847.91935860961</v>
      </c>
    </row>
    <row r="125" spans="1:31" ht="12.75">
      <c r="A125" s="4"/>
      <c r="B125" s="4"/>
      <c r="C125" s="57" t="s">
        <v>96</v>
      </c>
      <c r="D125" s="54">
        <v>0.0005694757717411439</v>
      </c>
      <c r="E125" s="52"/>
      <c r="F125" s="55">
        <f t="shared" si="41"/>
        <v>17888.00887588999</v>
      </c>
      <c r="G125" s="55">
        <f aca="true" t="shared" si="44" ref="G125:AD125">(G147*$D125)*10^6</f>
        <v>15156.222364306148</v>
      </c>
      <c r="H125" s="55">
        <f t="shared" si="44"/>
        <v>10869.030669981432</v>
      </c>
      <c r="I125" s="55">
        <f t="shared" si="44"/>
        <v>10658.407943949616</v>
      </c>
      <c r="J125" s="55">
        <f t="shared" si="44"/>
        <v>9789.710511726717</v>
      </c>
      <c r="K125" s="55">
        <f t="shared" si="44"/>
        <v>10523.856900154877</v>
      </c>
      <c r="L125" s="55">
        <f t="shared" si="44"/>
        <v>12709.310379129058</v>
      </c>
      <c r="M125" s="55">
        <f t="shared" si="44"/>
        <v>11566.051172697984</v>
      </c>
      <c r="N125" s="55">
        <f t="shared" si="44"/>
        <v>12145.5063295941</v>
      </c>
      <c r="O125" s="55">
        <f t="shared" si="44"/>
        <v>11361.009462033251</v>
      </c>
      <c r="P125" s="55">
        <f t="shared" si="44"/>
        <v>15703.162035867192</v>
      </c>
      <c r="Q125" s="55">
        <f t="shared" si="44"/>
        <v>17231.390090935005</v>
      </c>
      <c r="R125" s="55">
        <f t="shared" si="44"/>
        <v>16965.1998435266</v>
      </c>
      <c r="S125" s="55">
        <f t="shared" si="44"/>
        <v>17580.931610306456</v>
      </c>
      <c r="T125" s="55">
        <f t="shared" si="44"/>
        <v>17467.734030693773</v>
      </c>
      <c r="U125" s="55">
        <f t="shared" si="44"/>
        <v>16683.96511791898</v>
      </c>
      <c r="V125" s="55">
        <f t="shared" si="44"/>
        <v>15197.473362269591</v>
      </c>
      <c r="W125" s="55">
        <f t="shared" si="44"/>
        <v>17938.480686895353</v>
      </c>
      <c r="X125" s="55">
        <f t="shared" si="44"/>
        <v>17051.70560733549</v>
      </c>
      <c r="Y125" s="55">
        <f t="shared" si="44"/>
        <v>16894.951824572243</v>
      </c>
      <c r="Z125" s="55">
        <f t="shared" si="44"/>
        <v>15041.4475372084</v>
      </c>
      <c r="AA125" s="55">
        <f t="shared" si="44"/>
        <v>13797.972676882937</v>
      </c>
      <c r="AB125" s="55">
        <f t="shared" si="44"/>
        <v>13165.012549424853</v>
      </c>
      <c r="AC125" s="55">
        <f t="shared" si="44"/>
        <v>14567.061089372266</v>
      </c>
      <c r="AD125" s="55">
        <f t="shared" si="44"/>
        <v>16235.663855891538</v>
      </c>
      <c r="AE125" s="55">
        <f t="shared" si="43"/>
        <v>14746.260266726222</v>
      </c>
    </row>
    <row r="126" spans="1:31" ht="12.75">
      <c r="A126" s="4"/>
      <c r="B126" s="4"/>
      <c r="C126" s="57" t="s">
        <v>97</v>
      </c>
      <c r="D126" s="54">
        <v>0.0005694757717411439</v>
      </c>
      <c r="E126" s="52"/>
      <c r="F126" s="55">
        <f t="shared" si="41"/>
        <v>2688.6410864197533</v>
      </c>
      <c r="G126" s="55">
        <f aca="true" t="shared" si="45" ref="G126:AD126">(G148*$D126)*10^6</f>
        <v>1250.604202469136</v>
      </c>
      <c r="H126" s="55">
        <f t="shared" si="45"/>
        <v>1304.6578222222222</v>
      </c>
      <c r="I126" s="55">
        <f t="shared" si="45"/>
        <v>1606.6911975308642</v>
      </c>
      <c r="J126" s="55">
        <f t="shared" si="45"/>
        <v>2029.8187209876542</v>
      </c>
      <c r="K126" s="55">
        <f t="shared" si="45"/>
        <v>2213.9169259259256</v>
      </c>
      <c r="L126" s="55">
        <f t="shared" si="45"/>
        <v>-60.372160304524236</v>
      </c>
      <c r="M126" s="55">
        <f t="shared" si="45"/>
        <v>1534.9542344234574</v>
      </c>
      <c r="N126" s="55">
        <f t="shared" si="45"/>
        <v>988.9656704979443</v>
      </c>
      <c r="O126" s="55">
        <f t="shared" si="45"/>
        <v>737.3243671999973</v>
      </c>
      <c r="P126" s="55">
        <f t="shared" si="45"/>
        <v>622.6941018308677</v>
      </c>
      <c r="Q126" s="55">
        <f t="shared" si="45"/>
        <v>644.001348442385</v>
      </c>
      <c r="R126" s="55">
        <f t="shared" si="45"/>
        <v>329.7790281283958</v>
      </c>
      <c r="S126" s="55">
        <f t="shared" si="45"/>
        <v>831.7976926156426</v>
      </c>
      <c r="T126" s="55">
        <f t="shared" si="45"/>
        <v>640.684129277776</v>
      </c>
      <c r="U126" s="55">
        <f t="shared" si="45"/>
        <v>1173.8429144559636</v>
      </c>
      <c r="V126" s="55">
        <f t="shared" si="45"/>
        <v>0</v>
      </c>
      <c r="W126" s="55">
        <f t="shared" si="45"/>
        <v>61.56666340164548</v>
      </c>
      <c r="X126" s="55">
        <f t="shared" si="45"/>
        <v>0</v>
      </c>
      <c r="Y126" s="55">
        <f t="shared" si="45"/>
        <v>469.49230829794567</v>
      </c>
      <c r="Z126" s="55">
        <f t="shared" si="45"/>
        <v>368.27749030617497</v>
      </c>
      <c r="AA126" s="55">
        <f t="shared" si="45"/>
        <v>1046.422065063785</v>
      </c>
      <c r="AB126" s="55">
        <f t="shared" si="45"/>
        <v>1690.8288566040349</v>
      </c>
      <c r="AC126" s="55">
        <f t="shared" si="45"/>
        <v>1726.2058567901208</v>
      </c>
      <c r="AD126" s="55">
        <f t="shared" si="45"/>
        <v>1858.5319259259315</v>
      </c>
      <c r="AE126" s="55">
        <f t="shared" si="43"/>
        <v>1979.2750765432136</v>
      </c>
    </row>
    <row r="127" spans="1:31" ht="12.75">
      <c r="A127" s="4"/>
      <c r="B127" s="4"/>
      <c r="C127" s="57" t="s">
        <v>98</v>
      </c>
      <c r="D127" s="54">
        <v>0.0005694757717411439</v>
      </c>
      <c r="E127" s="52"/>
      <c r="F127" s="55">
        <f t="shared" si="41"/>
        <v>4160.576552308133</v>
      </c>
      <c r="G127" s="55">
        <f aca="true" t="shared" si="46" ref="G127:AD127">(G149*$D127)*10^6</f>
        <v>5040.1656365157905</v>
      </c>
      <c r="H127" s="55">
        <f t="shared" si="46"/>
        <v>4067.256261343936</v>
      </c>
      <c r="I127" s="55">
        <f t="shared" si="46"/>
        <v>1696.7377350320824</v>
      </c>
      <c r="J127" s="55">
        <f t="shared" si="46"/>
        <v>2722.040130369092</v>
      </c>
      <c r="K127" s="55">
        <f t="shared" si="46"/>
        <v>2701.4628237481024</v>
      </c>
      <c r="L127" s="55">
        <f t="shared" si="46"/>
        <v>2423.5753303165225</v>
      </c>
      <c r="M127" s="55">
        <f t="shared" si="46"/>
        <v>4197.915127234992</v>
      </c>
      <c r="N127" s="55">
        <f t="shared" si="46"/>
        <v>4329.67316745324</v>
      </c>
      <c r="O127" s="55">
        <f t="shared" si="46"/>
        <v>3953.971769470938</v>
      </c>
      <c r="P127" s="55">
        <f t="shared" si="46"/>
        <v>5175.372375835878</v>
      </c>
      <c r="Q127" s="55">
        <f t="shared" si="46"/>
        <v>4449.175853772365</v>
      </c>
      <c r="R127" s="55">
        <f t="shared" si="46"/>
        <v>6720.115992786211</v>
      </c>
      <c r="S127" s="55">
        <f t="shared" si="46"/>
        <v>3591.0332702586884</v>
      </c>
      <c r="T127" s="55">
        <f t="shared" si="46"/>
        <v>3965.929496222023</v>
      </c>
      <c r="U127" s="55">
        <f t="shared" si="46"/>
        <v>3855.233497023486</v>
      </c>
      <c r="V127" s="55">
        <f t="shared" si="46"/>
        <v>4308.082746941264</v>
      </c>
      <c r="W127" s="55">
        <f t="shared" si="46"/>
        <v>3422.28746925936</v>
      </c>
      <c r="X127" s="55">
        <f t="shared" si="46"/>
        <v>6214.290485345349</v>
      </c>
      <c r="Y127" s="55">
        <f t="shared" si="46"/>
        <v>8251.153632520816</v>
      </c>
      <c r="Z127" s="55">
        <f t="shared" si="46"/>
        <v>4091.23090676427</v>
      </c>
      <c r="AA127" s="55">
        <f t="shared" si="46"/>
        <v>6035.423724093021</v>
      </c>
      <c r="AB127" s="55">
        <f t="shared" si="46"/>
        <v>5585.9920789172</v>
      </c>
      <c r="AC127" s="55">
        <f t="shared" si="46"/>
        <v>4681.770155004814</v>
      </c>
      <c r="AD127" s="55">
        <f t="shared" si="46"/>
        <v>7149.330232409624</v>
      </c>
      <c r="AE127" s="55">
        <f t="shared" si="43"/>
        <v>6657.178118417035</v>
      </c>
    </row>
    <row r="128" spans="1:31" ht="12.75">
      <c r="A128" s="1"/>
      <c r="B128" s="1"/>
      <c r="C128" s="57" t="s">
        <v>99</v>
      </c>
      <c r="D128" s="54">
        <v>0.0005694757717411439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0.0005694757717411439</v>
      </c>
      <c r="E129" s="56"/>
      <c r="F129" s="55">
        <f t="shared" si="41"/>
        <v>1361.3960465489884</v>
      </c>
      <c r="G129" s="55">
        <f aca="true" t="shared" si="48" ref="G129:AD129">(G151*$D129)*10^6</f>
        <v>1507.2926111016586</v>
      </c>
      <c r="H129" s="55">
        <f t="shared" si="48"/>
        <v>1178.6245001196237</v>
      </c>
      <c r="I129" s="55">
        <f t="shared" si="48"/>
        <v>1281.46211308299</v>
      </c>
      <c r="J129" s="55">
        <f t="shared" si="48"/>
        <v>1269.0941140924294</v>
      </c>
      <c r="K129" s="55">
        <f t="shared" si="48"/>
        <v>1298.6398989726786</v>
      </c>
      <c r="L129" s="55">
        <f t="shared" si="48"/>
        <v>1265.4295209716333</v>
      </c>
      <c r="M129" s="55">
        <f t="shared" si="48"/>
        <v>1353.8378174979775</v>
      </c>
      <c r="N129" s="55">
        <f t="shared" si="48"/>
        <v>1404.225963188189</v>
      </c>
      <c r="O129" s="55">
        <f t="shared" si="48"/>
        <v>1384.0707006101627</v>
      </c>
      <c r="P129" s="55">
        <f t="shared" si="48"/>
        <v>1377.4286332829186</v>
      </c>
      <c r="Q129" s="55">
        <f t="shared" si="48"/>
        <v>1453.0108336177143</v>
      </c>
      <c r="R129" s="55">
        <f t="shared" si="48"/>
        <v>1541.1900840254539</v>
      </c>
      <c r="S129" s="55">
        <f t="shared" si="48"/>
        <v>1655.7086101568916</v>
      </c>
      <c r="T129" s="55">
        <f t="shared" si="48"/>
        <v>1678.8413448731255</v>
      </c>
      <c r="U129" s="55">
        <f t="shared" si="48"/>
        <v>1679.0703785822834</v>
      </c>
      <c r="V129" s="55">
        <f t="shared" si="48"/>
        <v>2013.0063533956702</v>
      </c>
      <c r="W129" s="55">
        <f t="shared" si="48"/>
        <v>1809.392440778916</v>
      </c>
      <c r="X129" s="55">
        <f t="shared" si="48"/>
        <v>1752.5912643661554</v>
      </c>
      <c r="Y129" s="55">
        <f t="shared" si="48"/>
        <v>1548.5192810218996</v>
      </c>
      <c r="Z129" s="55">
        <f t="shared" si="48"/>
        <v>1368.4961846037347</v>
      </c>
      <c r="AA129" s="55">
        <f t="shared" si="48"/>
        <v>1503.1699513898427</v>
      </c>
      <c r="AB129" s="55">
        <f t="shared" si="48"/>
        <v>1330.7050765770207</v>
      </c>
      <c r="AC129" s="55">
        <f t="shared" si="48"/>
        <v>1283.9815248349014</v>
      </c>
      <c r="AD129" s="55">
        <f t="shared" si="48"/>
        <v>1272.3006368993717</v>
      </c>
      <c r="AE129" s="55">
        <f t="shared" si="43"/>
        <v>1297.4947089171812</v>
      </c>
    </row>
    <row r="130" spans="3:31" ht="12.75">
      <c r="C130" s="57" t="s">
        <v>101</v>
      </c>
      <c r="D130" s="54">
        <v>0.0005694757717411439</v>
      </c>
      <c r="E130" s="52"/>
      <c r="F130" s="55">
        <f t="shared" si="41"/>
        <v>9780.736110095197</v>
      </c>
      <c r="G130" s="55">
        <f aca="true" t="shared" si="49" ref="G130:AD130">(G152*$D130)*10^6</f>
        <v>8653.039065997871</v>
      </c>
      <c r="H130" s="55">
        <f t="shared" si="49"/>
        <v>7615.1300014358885</v>
      </c>
      <c r="I130" s="55">
        <f t="shared" si="49"/>
        <v>6822.892546911099</v>
      </c>
      <c r="J130" s="55">
        <f t="shared" si="49"/>
        <v>5865.252230772757</v>
      </c>
      <c r="K130" s="55">
        <f t="shared" si="49"/>
        <v>5928.125195193253</v>
      </c>
      <c r="L130" s="55">
        <f t="shared" si="49"/>
        <v>5687.452090898019</v>
      </c>
      <c r="M130" s="55">
        <f t="shared" si="49"/>
        <v>5714.0182440663475</v>
      </c>
      <c r="N130" s="55">
        <f t="shared" si="49"/>
        <v>6939.928853957484</v>
      </c>
      <c r="O130" s="55">
        <f t="shared" si="49"/>
        <v>6374.484343006631</v>
      </c>
      <c r="P130" s="55">
        <f t="shared" si="49"/>
        <v>5743.299085442451</v>
      </c>
      <c r="Q130" s="55">
        <f t="shared" si="49"/>
        <v>6367.386782647724</v>
      </c>
      <c r="R130" s="55">
        <f t="shared" si="49"/>
        <v>4182.4164662925505</v>
      </c>
      <c r="S130" s="55">
        <f t="shared" si="49"/>
        <v>3959.941867775731</v>
      </c>
      <c r="T130" s="55">
        <f t="shared" si="49"/>
        <v>4423.128253621045</v>
      </c>
      <c r="U130" s="55">
        <f t="shared" si="49"/>
        <v>4061.2296915227207</v>
      </c>
      <c r="V130" s="55">
        <f t="shared" si="49"/>
        <v>3726.525925329317</v>
      </c>
      <c r="W130" s="55">
        <f t="shared" si="49"/>
        <v>4089.3984785907064</v>
      </c>
      <c r="X130" s="55">
        <f t="shared" si="49"/>
        <v>4978.210064662317</v>
      </c>
      <c r="Y130" s="55">
        <f t="shared" si="49"/>
        <v>4670.80447292905</v>
      </c>
      <c r="Z130" s="55">
        <f t="shared" si="49"/>
        <v>4985.746108777543</v>
      </c>
      <c r="AA130" s="55">
        <f t="shared" si="49"/>
        <v>5238.344070557928</v>
      </c>
      <c r="AB130" s="55">
        <f t="shared" si="49"/>
        <v>5630.444435448576</v>
      </c>
      <c r="AC130" s="55">
        <f t="shared" si="49"/>
        <v>5279.705074986256</v>
      </c>
      <c r="AD130" s="55">
        <f t="shared" si="49"/>
        <v>4766.236684120684</v>
      </c>
      <c r="AE130" s="55">
        <f t="shared" si="43"/>
        <v>4739.688582604554</v>
      </c>
    </row>
    <row r="131" spans="3:31" ht="12.75">
      <c r="C131" s="57" t="s">
        <v>102</v>
      </c>
      <c r="D131" s="54">
        <v>0.0005694757717411439</v>
      </c>
      <c r="E131" s="52"/>
      <c r="F131" s="55">
        <f t="shared" si="41"/>
        <v>485.30582898837343</v>
      </c>
      <c r="G131" s="55">
        <f aca="true" t="shared" si="50" ref="G131:AD131">(G153*$D131)*10^6</f>
        <v>485.30582898837343</v>
      </c>
      <c r="H131" s="55">
        <f t="shared" si="50"/>
        <v>485.30582898837343</v>
      </c>
      <c r="I131" s="55">
        <f t="shared" si="50"/>
        <v>495.8721584640822</v>
      </c>
      <c r="J131" s="55">
        <f t="shared" si="50"/>
        <v>506.6685435293187</v>
      </c>
      <c r="K131" s="55">
        <f t="shared" si="50"/>
        <v>517.6999930733474</v>
      </c>
      <c r="L131" s="55">
        <f t="shared" si="50"/>
        <v>338.8033309368691</v>
      </c>
      <c r="M131" s="55">
        <f t="shared" si="50"/>
        <v>221.72628663268034</v>
      </c>
      <c r="N131" s="55">
        <f t="shared" si="50"/>
        <v>145.10644286752364</v>
      </c>
      <c r="O131" s="55">
        <f t="shared" si="50"/>
        <v>145.91081873930037</v>
      </c>
      <c r="P131" s="55">
        <f t="shared" si="50"/>
        <v>146.71965354846344</v>
      </c>
      <c r="Q131" s="55">
        <f t="shared" si="50"/>
        <v>147.53297201246554</v>
      </c>
      <c r="R131" s="55">
        <f t="shared" si="50"/>
        <v>145.85585087599745</v>
      </c>
      <c r="S131" s="55">
        <f t="shared" si="50"/>
        <v>144.1977948696357</v>
      </c>
      <c r="T131" s="55">
        <f t="shared" si="50"/>
        <v>142.55858726533472</v>
      </c>
      <c r="U131" s="55">
        <f t="shared" si="50"/>
        <v>167.58216907254774</v>
      </c>
      <c r="V131" s="55">
        <f t="shared" si="50"/>
        <v>192.60575087976073</v>
      </c>
      <c r="W131" s="55">
        <f t="shared" si="50"/>
        <v>217.62933268697378</v>
      </c>
      <c r="X131" s="55">
        <f t="shared" si="50"/>
        <v>242.65291449418672</v>
      </c>
      <c r="Y131" s="55">
        <f t="shared" si="50"/>
        <v>242.65291449418672</v>
      </c>
      <c r="Z131" s="55">
        <f t="shared" si="50"/>
        <v>242.65291449418672</v>
      </c>
      <c r="AA131" s="55">
        <f t="shared" si="50"/>
        <v>242.65291449418672</v>
      </c>
      <c r="AB131" s="55">
        <f t="shared" si="50"/>
        <v>242.65291449418672</v>
      </c>
      <c r="AC131" s="55">
        <f t="shared" si="50"/>
        <v>242.65291449418672</v>
      </c>
      <c r="AD131" s="55">
        <f t="shared" si="50"/>
        <v>242.65291449418672</v>
      </c>
      <c r="AE131" s="55">
        <f t="shared" si="43"/>
        <v>242.65291449418672</v>
      </c>
    </row>
    <row r="132" spans="1:31" ht="12.75">
      <c r="A132" s="4"/>
      <c r="B132" s="4"/>
      <c r="C132" s="57" t="s">
        <v>103</v>
      </c>
      <c r="D132" s="54">
        <v>0.0005694757717411439</v>
      </c>
      <c r="E132" s="52"/>
      <c r="F132" s="55">
        <f t="shared" si="41"/>
        <v>987.4033639003756</v>
      </c>
      <c r="G132" s="55">
        <f aca="true" t="shared" si="51" ref="G132:AD132">(G154*$D132)*10^6</f>
        <v>987.4033639003756</v>
      </c>
      <c r="H132" s="55">
        <f t="shared" si="51"/>
        <v>987.4033639003756</v>
      </c>
      <c r="I132" s="55">
        <f t="shared" si="51"/>
        <v>987.4033639003756</v>
      </c>
      <c r="J132" s="55">
        <f t="shared" si="51"/>
        <v>987.4033639003756</v>
      </c>
      <c r="K132" s="55">
        <f t="shared" si="51"/>
        <v>988.2497096408617</v>
      </c>
      <c r="L132" s="55">
        <f t="shared" si="51"/>
        <v>835.8553436744685</v>
      </c>
      <c r="M132" s="55">
        <f t="shared" si="51"/>
        <v>706.9611543858288</v>
      </c>
      <c r="N132" s="55">
        <f t="shared" si="51"/>
        <v>597.9432656533846</v>
      </c>
      <c r="O132" s="55">
        <f t="shared" si="51"/>
        <v>796.5694376481133</v>
      </c>
      <c r="P132" s="55">
        <f t="shared" si="51"/>
        <v>1061.1757092065843</v>
      </c>
      <c r="Q132" s="55">
        <f t="shared" si="51"/>
        <v>1413.679501858509</v>
      </c>
      <c r="R132" s="55">
        <f t="shared" si="51"/>
        <v>1313.6737371635427</v>
      </c>
      <c r="S132" s="55">
        <f t="shared" si="51"/>
        <v>1220.742527174277</v>
      </c>
      <c r="T132" s="55">
        <f t="shared" si="51"/>
        <v>1134.385407498117</v>
      </c>
      <c r="U132" s="55">
        <f t="shared" si="51"/>
        <v>1168.1687083058514</v>
      </c>
      <c r="V132" s="55">
        <f t="shared" si="51"/>
        <v>1201.9520091135857</v>
      </c>
      <c r="W132" s="55">
        <f t="shared" si="51"/>
        <v>1235.7353099213199</v>
      </c>
      <c r="X132" s="55">
        <f t="shared" si="51"/>
        <v>1269.5186107290544</v>
      </c>
      <c r="Y132" s="55">
        <f t="shared" si="51"/>
        <v>1269.5186107290544</v>
      </c>
      <c r="Z132" s="55">
        <f t="shared" si="51"/>
        <v>1269.5186107290544</v>
      </c>
      <c r="AA132" s="55">
        <f t="shared" si="51"/>
        <v>1269.5186107290544</v>
      </c>
      <c r="AB132" s="55">
        <f t="shared" si="51"/>
        <v>987.4033639003756</v>
      </c>
      <c r="AC132" s="55">
        <f t="shared" si="51"/>
        <v>987.4033639003756</v>
      </c>
      <c r="AD132" s="55">
        <f t="shared" si="51"/>
        <v>987.4033639003756</v>
      </c>
      <c r="AE132" s="55">
        <f t="shared" si="43"/>
        <v>987.4033639003756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29655.946337599995</v>
      </c>
      <c r="G133" s="55">
        <f aca="true" t="shared" si="52" ref="G133:AD133">(G34*0.5)</f>
        <v>28441.205799599997</v>
      </c>
      <c r="H133" s="55">
        <f t="shared" si="52"/>
        <v>25935.992985466663</v>
      </c>
      <c r="I133" s="55">
        <f t="shared" si="52"/>
        <v>27154.291310666667</v>
      </c>
      <c r="J133" s="55">
        <f t="shared" si="52"/>
        <v>28956.57917973333</v>
      </c>
      <c r="K133" s="55">
        <f t="shared" si="52"/>
        <v>26986.56472453333</v>
      </c>
      <c r="L133" s="55">
        <f t="shared" si="52"/>
        <v>26386.819318933332</v>
      </c>
      <c r="M133" s="55">
        <f t="shared" si="52"/>
        <v>29831.804107599997</v>
      </c>
      <c r="N133" s="55">
        <f t="shared" si="52"/>
        <v>28768.017200266662</v>
      </c>
      <c r="O133" s="55">
        <f t="shared" si="52"/>
        <v>29507.02726546666</v>
      </c>
      <c r="P133" s="55">
        <f t="shared" si="52"/>
        <v>30364.96790799999</v>
      </c>
      <c r="Q133" s="55">
        <f t="shared" si="52"/>
        <v>27164.965785466666</v>
      </c>
      <c r="R133" s="55">
        <f t="shared" si="52"/>
        <v>27695.58852133333</v>
      </c>
      <c r="S133" s="55">
        <f t="shared" si="52"/>
        <v>28201.30711786666</v>
      </c>
      <c r="T133" s="55">
        <f t="shared" si="52"/>
        <v>29476.023903333327</v>
      </c>
      <c r="U133" s="55">
        <f t="shared" si="52"/>
        <v>28969.794347999996</v>
      </c>
      <c r="V133" s="55">
        <f t="shared" si="52"/>
        <v>28114.903131333333</v>
      </c>
      <c r="W133" s="55">
        <f t="shared" si="52"/>
        <v>29700.164496933332</v>
      </c>
      <c r="X133" s="55">
        <f t="shared" si="52"/>
        <v>31091.77989866666</v>
      </c>
      <c r="Y133" s="55">
        <f t="shared" si="52"/>
        <v>31417.067699599993</v>
      </c>
      <c r="Z133" s="55">
        <f t="shared" si="52"/>
        <v>30945.910252399997</v>
      </c>
      <c r="AA133" s="55">
        <f t="shared" si="52"/>
        <v>28353.27598693333</v>
      </c>
      <c r="AB133" s="55">
        <f t="shared" si="52"/>
        <v>28017.824669999995</v>
      </c>
      <c r="AC133" s="55">
        <f t="shared" si="52"/>
        <v>25902.446703466663</v>
      </c>
      <c r="AD133" s="55">
        <f t="shared" si="52"/>
        <v>26241.456178666664</v>
      </c>
      <c r="AE133" s="55">
        <f>(AE34*0.5)</f>
        <v>26104.73481</v>
      </c>
    </row>
    <row r="134" spans="1:31" ht="12.75">
      <c r="A134" s="1"/>
      <c r="B134" s="1"/>
      <c r="C134" s="59" t="s">
        <v>69</v>
      </c>
      <c r="D134" s="54">
        <v>0.0005694757717411439</v>
      </c>
      <c r="E134" s="51"/>
      <c r="F134" s="55">
        <f>(F156*$D134)*10^6</f>
        <v>5650.394114510303</v>
      </c>
      <c r="G134" s="55">
        <f aca="true" t="shared" si="53" ref="G134:AD134">(G156*$D134)*10^6</f>
        <v>6115.465903542086</v>
      </c>
      <c r="H134" s="55">
        <f t="shared" si="53"/>
        <v>5494.35299883593</v>
      </c>
      <c r="I134" s="55">
        <f t="shared" si="53"/>
        <v>6468.375966499009</v>
      </c>
      <c r="J134" s="55">
        <f t="shared" si="53"/>
        <v>6840.929239442142</v>
      </c>
      <c r="K134" s="55">
        <f t="shared" si="53"/>
        <v>6735.171546925567</v>
      </c>
      <c r="L134" s="55">
        <f t="shared" si="53"/>
        <v>7251.214813466081</v>
      </c>
      <c r="M134" s="55">
        <f t="shared" si="53"/>
        <v>8133.82961312836</v>
      </c>
      <c r="N134" s="55">
        <f t="shared" si="53"/>
        <v>8682.73689814815</v>
      </c>
      <c r="O134" s="55">
        <f t="shared" si="53"/>
        <v>9196.304390133939</v>
      </c>
      <c r="P134" s="55">
        <f t="shared" si="53"/>
        <v>8127.80130229842</v>
      </c>
      <c r="Q134" s="55">
        <f t="shared" si="53"/>
        <v>8130.446304971234</v>
      </c>
      <c r="R134" s="55">
        <f t="shared" si="53"/>
        <v>7221.6006030924145</v>
      </c>
      <c r="S134" s="55">
        <f t="shared" si="53"/>
        <v>8444.28070431822</v>
      </c>
      <c r="T134" s="55">
        <f t="shared" si="53"/>
        <v>10446.477315354192</v>
      </c>
      <c r="U134" s="55">
        <f t="shared" si="53"/>
        <v>10505.605430390051</v>
      </c>
      <c r="V134" s="55">
        <f t="shared" si="53"/>
        <v>10559.277595448699</v>
      </c>
      <c r="W134" s="55">
        <f t="shared" si="53"/>
        <v>11321.03277388066</v>
      </c>
      <c r="X134" s="55">
        <f t="shared" si="53"/>
        <v>12484.625696192417</v>
      </c>
      <c r="Y134" s="55">
        <f t="shared" si="53"/>
        <v>12813.695064306075</v>
      </c>
      <c r="Z134" s="55">
        <f t="shared" si="53"/>
        <v>12884.200036421425</v>
      </c>
      <c r="AA134" s="55">
        <f t="shared" si="53"/>
        <v>12051.016081655725</v>
      </c>
      <c r="AB134" s="55">
        <f t="shared" si="53"/>
        <v>10073.05648045767</v>
      </c>
      <c r="AC134" s="55">
        <f t="shared" si="53"/>
        <v>10177.151463475884</v>
      </c>
      <c r="AD134" s="55">
        <f t="shared" si="53"/>
        <v>10737.324300772756</v>
      </c>
      <c r="AE134" s="55">
        <f>(AE156*$D134)*10^6</f>
        <v>10838.66682064894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2008-06-05T13:13:27Z</dcterms:modified>
  <cp:category/>
  <cp:version/>
  <cp:contentType/>
  <cp:contentStatus/>
</cp:coreProperties>
</file>