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80" windowWidth="15660" windowHeight="11655" activeTab="4"/>
  </bookViews>
  <sheets>
    <sheet name="Plant Species ID-08" sheetId="1" r:id="rId1"/>
    <sheet name="Dry Weight Selected Plants" sheetId="2" r:id="rId2"/>
    <sheet name="Relative Forage Preference" sheetId="3" r:id="rId3"/>
    <sheet name="Instructions ID-CPA-006" sheetId="4" r:id="rId4"/>
    <sheet name="ID-CPA-006" sheetId="5" r:id="rId5"/>
    <sheet name="ID-CPA-007" sheetId="6" r:id="rId6"/>
    <sheet name="ID-CPA-008" sheetId="7" r:id="rId7"/>
    <sheet name="ID-CPA-009" sheetId="8" r:id="rId8"/>
    <sheet name="ID-CPA-010A" sheetId="9" r:id="rId9"/>
    <sheet name="ID-CPA-010B" sheetId="10" r:id="rId10"/>
    <sheet name="ID-CPA-011" sheetId="11" r:id="rId11"/>
    <sheet name="ID-CPA-012" sheetId="12" r:id="rId12"/>
    <sheet name="ID-CPA-013" sheetId="13" r:id="rId13"/>
    <sheet name="ID-CPA-014" sheetId="14" r:id="rId14"/>
    <sheet name="ID-CPA-015A" sheetId="15" r:id="rId15"/>
    <sheet name="ID-CPA-015B" sheetId="16" r:id="rId16"/>
    <sheet name="ID-CPA-016" sheetId="17" r:id="rId17"/>
    <sheet name="CPA-011 chart" sheetId="18" state="hidden" r:id="rId18"/>
    <sheet name="DATA" sheetId="19" state="hidden" r:id="rId19"/>
  </sheets>
  <definedNames>
    <definedName name="LivestockWildlife">'DATA'!$B$4:$B$28</definedName>
    <definedName name="Plant_Name">'Plant Species ID-08'!$A$2:$A$890</definedName>
    <definedName name="_xlnm.Print_Area" localSheetId="4">'ID-CPA-006'!$A$1:$AA$86</definedName>
    <definedName name="_xlnm.Print_Area" localSheetId="5">'ID-CPA-007'!$A$1:$K$75</definedName>
    <definedName name="_xlnm.Print_Area" localSheetId="10">'ID-CPA-011'!$A$1:$E$68</definedName>
    <definedName name="_xlnm.Print_Area" localSheetId="14">'ID-CPA-015A'!$A$1:$I$29</definedName>
    <definedName name="_xlnm.Print_Area" localSheetId="15">'ID-CPA-015B'!$A$1:$I$28</definedName>
    <definedName name="_xlnm.Print_Area" localSheetId="16">'ID-CPA-016'!$A$1:$N$56</definedName>
    <definedName name="_xlnm.Print_Area" localSheetId="2">'Relative Forage Preference'!$A$1:$AD$261</definedName>
  </definedNames>
  <calcPr fullCalcOnLoad="1"/>
</workbook>
</file>

<file path=xl/comments13.xml><?xml version="1.0" encoding="utf-8"?>
<comments xmlns="http://schemas.openxmlformats.org/spreadsheetml/2006/main">
  <authors>
    <author>brendan.brazee</author>
  </authors>
  <commentList>
    <comment ref="D9" authorId="0">
      <text>
        <r>
          <rPr>
            <b/>
            <sz val="8"/>
            <rFont val="Tahoma"/>
            <family val="0"/>
          </rPr>
          <t>Enter Species of animal ex. Cattle, Sheep, Mule Deer</t>
        </r>
        <r>
          <rPr>
            <sz val="8"/>
            <rFont val="Tahoma"/>
            <family val="0"/>
          </rPr>
          <t xml:space="preserve">
</t>
        </r>
      </text>
    </comment>
    <comment ref="D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E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F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G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H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I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J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K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L10" authorId="0">
      <text>
        <r>
          <rPr>
            <b/>
            <sz val="8"/>
            <rFont val="Tahoma"/>
            <family val="0"/>
          </rPr>
          <t>Enter Amount from column B (Lbs/AC) in either Prefered (P), Desired (D), or Undesired (U) based on information from Relative Forage Preference Sheet</t>
        </r>
        <r>
          <rPr>
            <sz val="8"/>
            <rFont val="Tahoma"/>
            <family val="0"/>
          </rPr>
          <t xml:space="preserve">
</t>
        </r>
      </text>
    </comment>
    <comment ref="B11" authorId="0">
      <text>
        <r>
          <rPr>
            <b/>
            <sz val="8"/>
            <rFont val="Tahoma"/>
            <family val="0"/>
          </rPr>
          <t>Enter Lbs/AC from collected data. Air dry weight</t>
        </r>
        <r>
          <rPr>
            <sz val="8"/>
            <rFont val="Tahoma"/>
            <family val="0"/>
          </rPr>
          <t xml:space="preserve">
</t>
        </r>
      </text>
    </comment>
    <comment ref="A31" authorId="0">
      <text>
        <r>
          <rPr>
            <b/>
            <sz val="8"/>
            <rFont val="Tahoma"/>
            <family val="0"/>
          </rPr>
          <t>Forage Value is a utilitarian classification based upon palatability or preference of the animal for a speciesin relation to other species. 
Very High - 50% Preferred + Desirable = 90%
High-------  30% Preferred + Desirable = 60%
Moderate - 10% Preferred + Desirable = 30%
Low -- Less than 10% Preferred
The worksheet will calculate rating for you. For Additional guidance on Forage Value see NRPH</t>
        </r>
        <r>
          <rPr>
            <sz val="8"/>
            <rFont val="Tahoma"/>
            <family val="0"/>
          </rPr>
          <t xml:space="preserve">
</t>
        </r>
      </text>
    </comment>
    <comment ref="A33" authorId="0">
      <text>
        <r>
          <rPr>
            <b/>
            <sz val="8"/>
            <rFont val="Tahoma"/>
            <family val="0"/>
          </rPr>
          <t xml:space="preserve">Estimated Stocking rate is based upon harvest efficiency (HE)  by plant preference with AUM = 912.5 Lbs.
Preferred - 35%HE
Desirable - 25%HE
Undesirable - 15%HE
For additional guidance see NRPH
 </t>
        </r>
      </text>
    </comment>
  </commentList>
</comments>
</file>

<file path=xl/comments17.xml><?xml version="1.0" encoding="utf-8"?>
<comments xmlns="http://schemas.openxmlformats.org/spreadsheetml/2006/main">
  <authors>
    <author>Laura M. Burkett</author>
  </authors>
  <commentList>
    <comment ref="E40" authorId="0">
      <text>
        <r>
          <rPr>
            <b/>
            <sz val="8"/>
            <rFont val="Tahoma"/>
            <family val="0"/>
          </rPr>
          <t>Average height = (sum of all heights) ÷ (points where height data was collected)</t>
        </r>
        <r>
          <rPr>
            <sz val="8"/>
            <rFont val="Tahoma"/>
            <family val="0"/>
          </rPr>
          <t xml:space="preserve">
</t>
        </r>
      </text>
    </comment>
  </commentList>
</comments>
</file>

<file path=xl/comments5.xml><?xml version="1.0" encoding="utf-8"?>
<comments xmlns="http://schemas.openxmlformats.org/spreadsheetml/2006/main">
  <authors>
    <author>Cindy Nycz</author>
  </authors>
  <commentList>
    <comment ref="N57" authorId="0">
      <text>
        <r>
          <rPr>
            <sz val="11"/>
            <rFont val="Tahoma"/>
            <family val="2"/>
          </rPr>
          <t>Select plot size</t>
        </r>
      </text>
    </comment>
  </commentList>
</comments>
</file>

<file path=xl/comments7.xml><?xml version="1.0" encoding="utf-8"?>
<comments xmlns="http://schemas.openxmlformats.org/spreadsheetml/2006/main">
  <authors>
    <author>brendan.brazee</author>
  </authors>
  <commentList>
    <comment ref="A9" authorId="0">
      <text>
        <r>
          <rPr>
            <sz val="10"/>
            <rFont val="Tahoma"/>
            <family val="2"/>
          </rPr>
          <t>Enter Name of unit provided by Landowner</t>
        </r>
        <r>
          <rPr>
            <sz val="8"/>
            <rFont val="Tahoma"/>
            <family val="0"/>
          </rPr>
          <t xml:space="preserve">
</t>
        </r>
      </text>
    </comment>
    <comment ref="C9" authorId="0">
      <text>
        <r>
          <rPr>
            <sz val="10"/>
            <rFont val="Tahoma"/>
            <family val="2"/>
          </rPr>
          <t>Total Acres for Management Unit</t>
        </r>
        <r>
          <rPr>
            <sz val="9"/>
            <rFont val="Tahoma"/>
            <family val="2"/>
          </rPr>
          <t xml:space="preserve">
</t>
        </r>
      </text>
    </comment>
    <comment ref="D9" authorId="0">
      <text>
        <r>
          <rPr>
            <b/>
            <sz val="10"/>
            <rFont val="Tahoma"/>
            <family val="2"/>
          </rPr>
          <t>Enter Information from ID-CPA-006, ID-CPA-013 or Pasture Interpretations from Table 1 in ID-528-SPEC. For additional guidance see NRPH</t>
        </r>
        <r>
          <rPr>
            <sz val="10"/>
            <rFont val="Tahoma"/>
            <family val="2"/>
          </rPr>
          <t xml:space="preserve">
</t>
        </r>
      </text>
    </comment>
    <comment ref="I10" authorId="0">
      <text>
        <r>
          <rPr>
            <sz val="12"/>
            <rFont val="Tahoma"/>
            <family val="2"/>
          </rPr>
          <t>Actual % of forage  produced  ingested by grazing animal. Refer to ID-528-SPEC or NRPH for additional guidance. If unknown use 25%</t>
        </r>
        <r>
          <rPr>
            <sz val="8"/>
            <rFont val="Tahoma"/>
            <family val="0"/>
          </rPr>
          <t xml:space="preserve">
</t>
        </r>
      </text>
    </comment>
    <comment ref="J10" authorId="0">
      <text>
        <r>
          <rPr>
            <sz val="12"/>
            <rFont val="Tahoma"/>
            <family val="2"/>
          </rPr>
          <t>Adjustments based upon distance to water, %slope, or other factors which may impact use by grazing or browsing animals.  See ID-528-SPEC  or NRPH for further guidance. IF NO ADJUSTMENTS ARE NECESSARY USE 100%</t>
        </r>
        <r>
          <rPr>
            <sz val="8"/>
            <rFont val="Tahoma"/>
            <family val="0"/>
          </rPr>
          <t xml:space="preserve">
</t>
        </r>
      </text>
    </comment>
    <comment ref="B11" authorId="0">
      <text>
        <r>
          <rPr>
            <sz val="12"/>
            <rFont val="Tahoma"/>
            <family val="2"/>
          </rPr>
          <t xml:space="preserve">Insert or Delete additional rows as needed . </t>
        </r>
        <r>
          <rPr>
            <sz val="8"/>
            <rFont val="Tahoma"/>
            <family val="0"/>
          </rPr>
          <t xml:space="preserve">
</t>
        </r>
        <r>
          <rPr>
            <sz val="11"/>
            <rFont val="Tahoma"/>
            <family val="2"/>
          </rPr>
          <t>See comments for AUM'/AC and AUM's</t>
        </r>
      </text>
    </comment>
    <comment ref="K9" authorId="0">
      <text>
        <r>
          <rPr>
            <b/>
            <sz val="12"/>
            <rFont val="Tahoma"/>
            <family val="2"/>
          </rPr>
          <t>When inserting or deleting rows formulas must be replaced. 
example
=H11*I11*J11/912.5</t>
        </r>
      </text>
    </comment>
    <comment ref="L9" authorId="0">
      <text>
        <r>
          <rPr>
            <b/>
            <sz val="12"/>
            <rFont val="Tahoma"/>
            <family val="2"/>
          </rPr>
          <t>When inserting or deleting rows formulas must be replaced. 
Example
=E11*K11</t>
        </r>
        <r>
          <rPr>
            <sz val="8"/>
            <rFont val="Tahoma"/>
            <family val="0"/>
          </rPr>
          <t xml:space="preserve">
</t>
        </r>
      </text>
    </comment>
  </commentList>
</comments>
</file>

<file path=xl/sharedStrings.xml><?xml version="1.0" encoding="utf-8"?>
<sst xmlns="http://schemas.openxmlformats.org/spreadsheetml/2006/main" count="6132" uniqueCount="4186">
  <si>
    <t>Quercus macrocarpa</t>
  </si>
  <si>
    <t>QUMA2</t>
  </si>
  <si>
    <t>bush penstemon</t>
  </si>
  <si>
    <t>Penstemon fruiticosus</t>
  </si>
  <si>
    <t>PEFR3</t>
  </si>
  <si>
    <t>bushy bird's beak</t>
  </si>
  <si>
    <t>Cordylanthus ramosus</t>
  </si>
  <si>
    <t>CORA5</t>
  </si>
  <si>
    <t>bushy knotweed</t>
  </si>
  <si>
    <t>Polygonum ramosissimum</t>
  </si>
  <si>
    <t>PORA3</t>
  </si>
  <si>
    <t>buttercup</t>
  </si>
  <si>
    <t>Ranunculus</t>
  </si>
  <si>
    <t>RANUN</t>
  </si>
  <si>
    <t>butterweed groundsel</t>
  </si>
  <si>
    <t>Senecio serra</t>
  </si>
  <si>
    <t>SESE2</t>
  </si>
  <si>
    <t>California nettle</t>
  </si>
  <si>
    <t>Urtica dioica ssp. gracilis</t>
  </si>
  <si>
    <t>URDIG</t>
  </si>
  <si>
    <t>California oatgrass</t>
  </si>
  <si>
    <t>Danthonia californica</t>
  </si>
  <si>
    <t>DACA3</t>
  </si>
  <si>
    <t>camas biscuitroot</t>
  </si>
  <si>
    <t>Lomatium cous</t>
  </si>
  <si>
    <t>LOCO4</t>
  </si>
  <si>
    <t>Canada bluegrass</t>
  </si>
  <si>
    <t>Poa compressa</t>
  </si>
  <si>
    <t>POCO</t>
  </si>
  <si>
    <t>Canada wildrye</t>
  </si>
  <si>
    <t>Elymus canadensis</t>
  </si>
  <si>
    <t>ELCA4</t>
  </si>
  <si>
    <t>Canby bluegrass</t>
  </si>
  <si>
    <t>Poa canbyi</t>
  </si>
  <si>
    <t>POCA</t>
  </si>
  <si>
    <t>carrotleaf biscuitroot</t>
  </si>
  <si>
    <t>Lomatium dissectum var. multifidum</t>
  </si>
  <si>
    <t>LODIM</t>
  </si>
  <si>
    <t>cheatgrass</t>
  </si>
  <si>
    <t>Bromus tectorum</t>
  </si>
  <si>
    <t>BRTE</t>
  </si>
  <si>
    <t>checkermallow</t>
  </si>
  <si>
    <t>Sidalcea oregana</t>
  </si>
  <si>
    <t>SIOR</t>
  </si>
  <si>
    <t>chokecherry</t>
  </si>
  <si>
    <t>Prunus virginiana</t>
  </si>
  <si>
    <t>PRVI</t>
  </si>
  <si>
    <t>cicer milkvetch</t>
  </si>
  <si>
    <t>Astragalus cicer</t>
  </si>
  <si>
    <t>ASCI4</t>
  </si>
  <si>
    <t>cinquefoil</t>
  </si>
  <si>
    <t>Potentilla</t>
  </si>
  <si>
    <t>POTEN</t>
  </si>
  <si>
    <t>clasping leaf pepperweed</t>
  </si>
  <si>
    <t>Lepidium perfoliatum</t>
  </si>
  <si>
    <t>LEPE2</t>
  </si>
  <si>
    <t>clover</t>
  </si>
  <si>
    <t>Trifolium</t>
  </si>
  <si>
    <t>TRIFO</t>
  </si>
  <si>
    <t>collomia</t>
  </si>
  <si>
    <t>Collomia</t>
  </si>
  <si>
    <t>COLLO</t>
  </si>
  <si>
    <t>Columbia needlegrass</t>
  </si>
  <si>
    <t>Achnatherum nelsonii</t>
  </si>
  <si>
    <t>ACNE9</t>
  </si>
  <si>
    <t>Achnatherum nelsonii ssp. nelsonii</t>
  </si>
  <si>
    <t>ACNEN2</t>
  </si>
  <si>
    <t>Columbia River sagewort</t>
  </si>
  <si>
    <t>Artemisia lindleyana</t>
  </si>
  <si>
    <t>ARLI2</t>
  </si>
  <si>
    <t>Columbian monkshood</t>
  </si>
  <si>
    <t>Aconitum columbianum</t>
  </si>
  <si>
    <t>ACCO4</t>
  </si>
  <si>
    <t>common beargrass</t>
  </si>
  <si>
    <t>Xerophyllum tenax</t>
  </si>
  <si>
    <t>XETE</t>
  </si>
  <si>
    <t>common camas</t>
  </si>
  <si>
    <t>Camassia quamash</t>
  </si>
  <si>
    <t>CAQU2</t>
  </si>
  <si>
    <t>common cowparsnip</t>
  </si>
  <si>
    <t>Heracleum maximum</t>
  </si>
  <si>
    <t>HEMA80</t>
  </si>
  <si>
    <t>common cryptantha</t>
  </si>
  <si>
    <t>Cryptantha affinis</t>
  </si>
  <si>
    <t>CRAF</t>
  </si>
  <si>
    <t>common dandelion</t>
  </si>
  <si>
    <t>Taraxacum officinale</t>
  </si>
  <si>
    <t>TAOF</t>
  </si>
  <si>
    <t>common duckweed</t>
  </si>
  <si>
    <t>Lemna minor</t>
  </si>
  <si>
    <t>LEMI3</t>
  </si>
  <si>
    <t>common hackberry</t>
  </si>
  <si>
    <t>Celtis occidentalis</t>
  </si>
  <si>
    <t>CEOC</t>
  </si>
  <si>
    <t>common juniper</t>
  </si>
  <si>
    <t>Juniperus communis</t>
  </si>
  <si>
    <t>JUCO6</t>
  </si>
  <si>
    <t>common lilac</t>
  </si>
  <si>
    <t>Syringa vulgaris</t>
  </si>
  <si>
    <t>SYVU</t>
  </si>
  <si>
    <t>common mullein</t>
  </si>
  <si>
    <t>Verbascum thapsus</t>
  </si>
  <si>
    <t>VETH</t>
  </si>
  <si>
    <t>common plantain</t>
  </si>
  <si>
    <t>Plantago major</t>
  </si>
  <si>
    <t>PLMA2</t>
  </si>
  <si>
    <t>common rush</t>
  </si>
  <si>
    <t>Juncus effusus</t>
  </si>
  <si>
    <t>JUEF</t>
  </si>
  <si>
    <t>common sneezeweed</t>
  </si>
  <si>
    <t>Helenium autumnale</t>
  </si>
  <si>
    <t>HEAU</t>
  </si>
  <si>
    <t>common snowberry</t>
  </si>
  <si>
    <t>Symphoricarpos albus</t>
  </si>
  <si>
    <t>SYAL</t>
  </si>
  <si>
    <t>common spikerush</t>
  </si>
  <si>
    <t>Eleocharis palustris</t>
  </si>
  <si>
    <t>ELPA3</t>
  </si>
  <si>
    <t>common tarweed</t>
  </si>
  <si>
    <t>Madia gracilis</t>
  </si>
  <si>
    <t>MAGR3</t>
  </si>
  <si>
    <t>common threesquare</t>
  </si>
  <si>
    <t>Schoenoplectus pungens</t>
  </si>
  <si>
    <t>SCPU10</t>
  </si>
  <si>
    <t>common woolly sunflower</t>
  </si>
  <si>
    <t>Eriophyllum lanatum</t>
  </si>
  <si>
    <t>ERLA6</t>
  </si>
  <si>
    <t>common yellow woodsorrel</t>
  </si>
  <si>
    <t>Oxalis stricta</t>
  </si>
  <si>
    <t>OXST</t>
  </si>
  <si>
    <t>compact phacelia</t>
  </si>
  <si>
    <t>Phacelia hastata var. compacta</t>
  </si>
  <si>
    <t>PHHAC3</t>
  </si>
  <si>
    <t>corn gromwell</t>
  </si>
  <si>
    <t>Buglossoides arvensis</t>
  </si>
  <si>
    <t>BUAR3</t>
  </si>
  <si>
    <t>cottonwood</t>
  </si>
  <si>
    <t>Populus</t>
  </si>
  <si>
    <t>POPUL</t>
  </si>
  <si>
    <t>coyote willow</t>
  </si>
  <si>
    <t>Salix exigua</t>
  </si>
  <si>
    <t>SAEX</t>
  </si>
  <si>
    <t>crabapple</t>
  </si>
  <si>
    <t>Malus mandshurica</t>
  </si>
  <si>
    <t>MAMA37</t>
  </si>
  <si>
    <t>creeping bentgrass</t>
  </si>
  <si>
    <t>Agrostis stolonifera</t>
  </si>
  <si>
    <t>AGST2</t>
  </si>
  <si>
    <t>creeping foxtail</t>
  </si>
  <si>
    <t>Alopecurus arundinaceus</t>
  </si>
  <si>
    <t>ALAR</t>
  </si>
  <si>
    <t>crested wheatgrass</t>
  </si>
  <si>
    <t>Agropyron cristatum</t>
  </si>
  <si>
    <t>AGCR</t>
  </si>
  <si>
    <t>crownvetch</t>
  </si>
  <si>
    <t>Coronilla varia</t>
  </si>
  <si>
    <t>COVA2</t>
  </si>
  <si>
    <t>cryptantha</t>
  </si>
  <si>
    <t>Cryptantha</t>
  </si>
  <si>
    <t>CRYPT</t>
  </si>
  <si>
    <t>cupformleaf cinquefoil</t>
  </si>
  <si>
    <t>Potentilla gracilis var. flabelliformis</t>
  </si>
  <si>
    <t>POGRF</t>
  </si>
  <si>
    <t>curlleaf mountain mahogany</t>
  </si>
  <si>
    <t>Cercocarpus ledifolius</t>
  </si>
  <si>
    <t>CELE3</t>
  </si>
  <si>
    <t>curly dock</t>
  </si>
  <si>
    <t>Rumex crispus</t>
  </si>
  <si>
    <t>RUCR</t>
  </si>
  <si>
    <t>curlycup gumweed</t>
  </si>
  <si>
    <t>Grindelia squarrosa</t>
  </si>
  <si>
    <t>GRSQ</t>
  </si>
  <si>
    <t>currant</t>
  </si>
  <si>
    <t>Ribes</t>
  </si>
  <si>
    <t>RIBES</t>
  </si>
  <si>
    <t>curvedleaf stonecrop</t>
  </si>
  <si>
    <t>Sedum rupicola</t>
  </si>
  <si>
    <t>SERU3</t>
  </si>
  <si>
    <t>curved-pod milkvetch</t>
  </si>
  <si>
    <t>Astragulus curvicarpus</t>
  </si>
  <si>
    <t>ASCU4</t>
  </si>
  <si>
    <t>cushion buckwheat</t>
  </si>
  <si>
    <t>Eriogonum ovalifolium var. ovalifolium</t>
  </si>
  <si>
    <t>EROVO5</t>
  </si>
  <si>
    <t>cushion cactus</t>
  </si>
  <si>
    <t>JUEN</t>
  </si>
  <si>
    <t>syringa - mockorange</t>
  </si>
  <si>
    <t>Philadelphus lewisii</t>
  </si>
  <si>
    <t>PHLE4</t>
  </si>
  <si>
    <t>tailcup lupine</t>
  </si>
  <si>
    <t>Lupinus caudatus</t>
  </si>
  <si>
    <t>LUCA</t>
  </si>
  <si>
    <t>tall fescue</t>
  </si>
  <si>
    <t>Lolium arundinaceum</t>
  </si>
  <si>
    <t>LOAR10</t>
  </si>
  <si>
    <t>Schedonorus phoenix</t>
  </si>
  <si>
    <t>SCPH</t>
  </si>
  <si>
    <t>tall fringed bluebells</t>
  </si>
  <si>
    <t>Mertensia ciliata</t>
  </si>
  <si>
    <t>MECI3</t>
  </si>
  <si>
    <t>tall larkspur</t>
  </si>
  <si>
    <t>Delphinium occidentale</t>
  </si>
  <si>
    <t>DEOC</t>
  </si>
  <si>
    <t>tall wheatgrass</t>
  </si>
  <si>
    <t>Thinopyrum ponticum</t>
  </si>
  <si>
    <t>THPO7</t>
  </si>
  <si>
    <t>tall willowherb</t>
  </si>
  <si>
    <t>Epilobium brachycarpum</t>
  </si>
  <si>
    <t>EPBR3</t>
  </si>
  <si>
    <t>tansymustard</t>
  </si>
  <si>
    <t>Descurainia</t>
  </si>
  <si>
    <t>DESCU</t>
  </si>
  <si>
    <t>tapertip hawksbeard</t>
  </si>
  <si>
    <t>Crepis acuminata</t>
  </si>
  <si>
    <t>CRAC2</t>
  </si>
  <si>
    <t>tapertip onion</t>
  </si>
  <si>
    <t>Allium acuminatum</t>
  </si>
  <si>
    <t>ALAC4</t>
  </si>
  <si>
    <t>tarweed</t>
  </si>
  <si>
    <t>Madia</t>
  </si>
  <si>
    <t>MADIA</t>
  </si>
  <si>
    <t>Tatarian maple</t>
  </si>
  <si>
    <t>Acer tataricum</t>
  </si>
  <si>
    <t>ACTA80</t>
  </si>
  <si>
    <t>textile onion</t>
  </si>
  <si>
    <t>Allium textile</t>
  </si>
  <si>
    <t>ALTE</t>
  </si>
  <si>
    <t>thickleaf groundsel</t>
  </si>
  <si>
    <t>Senecio crassulus</t>
  </si>
  <si>
    <t>SECR</t>
  </si>
  <si>
    <t xml:space="preserve">thickspike wheatgrass  </t>
  </si>
  <si>
    <t>Elymus lanceolatus ssp. lanceolatus</t>
  </si>
  <si>
    <t>ELLAL</t>
  </si>
  <si>
    <t>thinleaf alder</t>
  </si>
  <si>
    <t>Alnus incana ssp. tenuifolia</t>
  </si>
  <si>
    <t>ALINT</t>
  </si>
  <si>
    <t>thistle</t>
  </si>
  <si>
    <t>Cirsium</t>
  </si>
  <si>
    <t>CIRSI</t>
  </si>
  <si>
    <t>threadleaf fleabane</t>
  </si>
  <si>
    <t>Erigeron filifolius</t>
  </si>
  <si>
    <t>ERFI2</t>
  </si>
  <si>
    <t>threadleaf phacelia</t>
  </si>
  <si>
    <t>Phacelia linearis</t>
  </si>
  <si>
    <t>PHLI</t>
  </si>
  <si>
    <t>threadleaf sedge</t>
  </si>
  <si>
    <t>Carex filifolia</t>
  </si>
  <si>
    <t>CAFI</t>
  </si>
  <si>
    <t>threeawn</t>
  </si>
  <si>
    <t>Aristida</t>
  </si>
  <si>
    <t>ARIST</t>
  </si>
  <si>
    <t>three-flower avens</t>
  </si>
  <si>
    <t>Geum rossii</t>
  </si>
  <si>
    <t>GERO2</t>
  </si>
  <si>
    <t>threelute bedstraw</t>
  </si>
  <si>
    <t>Galium trifidum</t>
  </si>
  <si>
    <t>GATR2</t>
  </si>
  <si>
    <t>threetip sagebrush</t>
  </si>
  <si>
    <t>Artemisia tripartita</t>
  </si>
  <si>
    <t>ARTR4</t>
  </si>
  <si>
    <t>Thurber's needlegrass</t>
  </si>
  <si>
    <t>Achnatherum thurberianum</t>
  </si>
  <si>
    <t>ACTH7</t>
  </si>
  <si>
    <t>timber milkvetch</t>
  </si>
  <si>
    <t>Astragalus miser</t>
  </si>
  <si>
    <t>ASMI9</t>
  </si>
  <si>
    <t>timber oatgrass</t>
  </si>
  <si>
    <t>Danthonia intermedia</t>
  </si>
  <si>
    <t>DAIN</t>
  </si>
  <si>
    <t>timothy</t>
  </si>
  <si>
    <t>Phleum pratense</t>
  </si>
  <si>
    <t>PHPR3</t>
  </si>
  <si>
    <t>toadflax</t>
  </si>
  <si>
    <t>Comandra</t>
  </si>
  <si>
    <t>COMAN</t>
  </si>
  <si>
    <t>tobacco root</t>
  </si>
  <si>
    <t>Valeriana edulis</t>
  </si>
  <si>
    <t>VAED</t>
  </si>
  <si>
    <t>Tolmie's owl's-clover</t>
  </si>
  <si>
    <t>Orthocarpus tolmiei</t>
  </si>
  <si>
    <t>ORTO</t>
  </si>
  <si>
    <t>Torrey's cryptantha</t>
  </si>
  <si>
    <t>Cryptantha torreyana</t>
  </si>
  <si>
    <t>CRTO4</t>
  </si>
  <si>
    <t>Torrey's rush</t>
  </si>
  <si>
    <t>Juncus torreyi</t>
  </si>
  <si>
    <t>JUTO</t>
  </si>
  <si>
    <t>trefoil</t>
  </si>
  <si>
    <t>Lotus</t>
  </si>
  <si>
    <t>LOTUS</t>
  </si>
  <si>
    <t>trisetum</t>
  </si>
  <si>
    <t>Trisetum</t>
  </si>
  <si>
    <t>TRISE</t>
  </si>
  <si>
    <t>tufted evening-primrose</t>
  </si>
  <si>
    <t>Oenothera caespitosa</t>
  </si>
  <si>
    <t>OECA10</t>
  </si>
  <si>
    <t>tufted fleabane</t>
  </si>
  <si>
    <t>Erigeron caespitosus</t>
  </si>
  <si>
    <t>ERCA2</t>
  </si>
  <si>
    <t>tufted hairgrass</t>
  </si>
  <si>
    <t>Deschampsia caespitosa</t>
  </si>
  <si>
    <t>DECA18</t>
  </si>
  <si>
    <t>tufted phlox</t>
  </si>
  <si>
    <t>Phlox caespitosa</t>
  </si>
  <si>
    <t>PHCA7</t>
  </si>
  <si>
    <t>tumble mustard</t>
  </si>
  <si>
    <t>Sisymbrium altissimum</t>
  </si>
  <si>
    <t>SIAL2</t>
  </si>
  <si>
    <t>twin arnica</t>
  </si>
  <si>
    <t>Arnica sororia</t>
  </si>
  <si>
    <t>ARSO2</t>
  </si>
  <si>
    <t>9.  Soil Surface loss or degradation</t>
  </si>
  <si>
    <t>10.  Plant community composition and distribution relative to infiltration and runoff</t>
  </si>
  <si>
    <t xml:space="preserve">       </t>
  </si>
  <si>
    <t>11.  Compaction layer</t>
  </si>
  <si>
    <t>12.  Functional/structural groups</t>
  </si>
  <si>
    <t xml:space="preserve">            </t>
  </si>
  <si>
    <t>13.  Plant mortality/decadence</t>
  </si>
  <si>
    <t xml:space="preserve">          </t>
  </si>
  <si>
    <t>14.  Litter amount</t>
  </si>
  <si>
    <t>15.  Annual production</t>
  </si>
  <si>
    <t>16.  Invasive plants</t>
  </si>
  <si>
    <t>17. Reproductive capability of perennial plants</t>
  </si>
  <si>
    <t>Soil-Site Stability Rating :</t>
  </si>
  <si>
    <t>Hydrologic Function Rating :</t>
  </si>
  <si>
    <t>Biotic Integrity Rating :</t>
  </si>
  <si>
    <t>Attribute Rating Frequency</t>
  </si>
  <si>
    <t>SSS</t>
  </si>
  <si>
    <t>HF</t>
  </si>
  <si>
    <t>BI</t>
  </si>
  <si>
    <t>Prescribed Grazing  - 528</t>
  </si>
  <si>
    <t>ID-CPA-014</t>
  </si>
  <si>
    <t>Proper Grazing Use</t>
  </si>
  <si>
    <t>Grazing Unit</t>
  </si>
  <si>
    <t>Species of Grazing Animal</t>
  </si>
  <si>
    <t>Season  of Use</t>
  </si>
  <si>
    <t>Location of Key Grazing Area</t>
  </si>
  <si>
    <t>Key Species for Judging Proper Grazing Use</t>
  </si>
  <si>
    <t>Percent Use or Stubble Height of Key Species at End of Grazing Period</t>
  </si>
  <si>
    <t xml:space="preserve">Estimated Use or Stubble Height of Key Species </t>
  </si>
  <si>
    <t>20__</t>
  </si>
  <si>
    <t xml:space="preserve">Initials of Conservationist Assisting with Application: </t>
  </si>
  <si>
    <t xml:space="preserve">Dates of Application Checks: </t>
  </si>
  <si>
    <t>ID-CPA-010A - February 2008</t>
  </si>
  <si>
    <t>Ranch -</t>
  </si>
  <si>
    <t>Prescribed Grazing Planning and Documentation Chart</t>
  </si>
  <si>
    <t>Date -</t>
  </si>
  <si>
    <t>Grazing year(s)</t>
  </si>
  <si>
    <t>USDA - Natural Resources Conservation Service Idaho</t>
  </si>
  <si>
    <t>Technician -</t>
  </si>
  <si>
    <t>Num.</t>
  </si>
  <si>
    <t>Pasture Name and Acres</t>
  </si>
  <si>
    <t>Date In</t>
  </si>
  <si>
    <t>Date Out</t>
  </si>
  <si>
    <t>April</t>
  </si>
  <si>
    <t>May</t>
  </si>
  <si>
    <t>June</t>
  </si>
  <si>
    <t>July</t>
  </si>
  <si>
    <t>August</t>
  </si>
  <si>
    <t>September</t>
  </si>
  <si>
    <t>October</t>
  </si>
  <si>
    <t>November</t>
  </si>
  <si>
    <t>December</t>
  </si>
  <si>
    <t>January</t>
  </si>
  <si>
    <t>February</t>
  </si>
  <si>
    <t>March</t>
  </si>
  <si>
    <t xml:space="preserve">        Comments:</t>
  </si>
  <si>
    <t>ID-CPA-010B - February 2008</t>
  </si>
  <si>
    <t>ID-CPA-009</t>
  </si>
  <si>
    <t>Livestock, Forage and Feed Balance</t>
  </si>
  <si>
    <t>Planner:</t>
  </si>
  <si>
    <t>Livestock Inventory:</t>
  </si>
  <si>
    <t>Animal Units of Forage Needed</t>
  </si>
  <si>
    <t>A.U.</t>
  </si>
  <si>
    <t>Total</t>
  </si>
  <si>
    <t>MONTHS</t>
  </si>
  <si>
    <t>Livestock / Wildlife</t>
  </si>
  <si>
    <t>Number</t>
  </si>
  <si>
    <t>Equiv.</t>
  </si>
  <si>
    <t>A.U.'s</t>
  </si>
  <si>
    <t>Jan</t>
  </si>
  <si>
    <t>Feb</t>
  </si>
  <si>
    <t>Mar</t>
  </si>
  <si>
    <t>Apr</t>
  </si>
  <si>
    <t>Jun</t>
  </si>
  <si>
    <t>Jul</t>
  </si>
  <si>
    <t>Aug</t>
  </si>
  <si>
    <t>Sep</t>
  </si>
  <si>
    <t>Oct</t>
  </si>
  <si>
    <t>Nov</t>
  </si>
  <si>
    <t>Dec</t>
  </si>
  <si>
    <t>TOTALS</t>
  </si>
  <si>
    <t>Forage and Feed Inventory:</t>
  </si>
  <si>
    <t>Animal Units of Forage Available</t>
  </si>
  <si>
    <t>Pasture</t>
  </si>
  <si>
    <t>Feed / Forage</t>
  </si>
  <si>
    <t>Adj.</t>
  </si>
  <si>
    <t>Type</t>
  </si>
  <si>
    <t>AUM/AC</t>
  </si>
  <si>
    <t>Trend</t>
  </si>
  <si>
    <t>Livestock - Feed/Forage Balance:</t>
  </si>
  <si>
    <t>Total forage available (adjusted AUM's)</t>
  </si>
  <si>
    <t>Total forage needs in AUM's</t>
  </si>
  <si>
    <t>Difference (+) or (-) AUM's</t>
  </si>
  <si>
    <t>Animal Unit Equivalents</t>
  </si>
  <si>
    <t>beef cow (yearlong avg.)</t>
  </si>
  <si>
    <t>beef cow - dry</t>
  </si>
  <si>
    <t>beef cow - lactating</t>
  </si>
  <si>
    <t>bull - mature</t>
  </si>
  <si>
    <t>calf - weaned</t>
  </si>
  <si>
    <t>hardstem bulrush</t>
  </si>
  <si>
    <t>Schoenoplectus acutus</t>
  </si>
  <si>
    <t>SCAC3</t>
  </si>
  <si>
    <t>hawksbeard</t>
  </si>
  <si>
    <t>Crepis</t>
  </si>
  <si>
    <t>CREPI</t>
  </si>
  <si>
    <t>hawkweed</t>
  </si>
  <si>
    <t>Hieracium</t>
  </si>
  <si>
    <t>HIERA</t>
  </si>
  <si>
    <t>hawthorn</t>
  </si>
  <si>
    <t>Crataegus</t>
  </si>
  <si>
    <t>CRATA</t>
  </si>
  <si>
    <t>heartleaf arnica</t>
  </si>
  <si>
    <t>Arnica cordifolia</t>
  </si>
  <si>
    <t>ARCO9</t>
  </si>
  <si>
    <t>helianthella</t>
  </si>
  <si>
    <t>Helianthella</t>
  </si>
  <si>
    <t>HELIA</t>
  </si>
  <si>
    <t>hemlock</t>
  </si>
  <si>
    <t>Tsuga</t>
  </si>
  <si>
    <t>TSUGA</t>
  </si>
  <si>
    <t>Henderson's biscuitroot</t>
  </si>
  <si>
    <t>Lomatium hendersonii</t>
  </si>
  <si>
    <t>LOHE2</t>
  </si>
  <si>
    <t>herbaceous sagewort</t>
  </si>
  <si>
    <t>Artemisia dracunculus</t>
  </si>
  <si>
    <t>ARDR4</t>
  </si>
  <si>
    <t>high mountain cinquefoil</t>
  </si>
  <si>
    <t>Potentilla flabellifolia</t>
  </si>
  <si>
    <t>POFL3</t>
  </si>
  <si>
    <t>hoary tansyaster</t>
  </si>
  <si>
    <t>Machaeranthera canescens</t>
  </si>
  <si>
    <t>MACA2</t>
  </si>
  <si>
    <t>honeylocust</t>
  </si>
  <si>
    <t>Gledisia triacanthos</t>
  </si>
  <si>
    <t>GLTR</t>
  </si>
  <si>
    <t>honeysuckle</t>
  </si>
  <si>
    <t>Lonicera</t>
  </si>
  <si>
    <t>LONIC</t>
  </si>
  <si>
    <t>hooded lady's tresses</t>
  </si>
  <si>
    <t>Spiranthes romanzoffiana</t>
  </si>
  <si>
    <t>SPRO</t>
  </si>
  <si>
    <t>Hoods phlox</t>
  </si>
  <si>
    <t>Phlox hoodii</t>
  </si>
  <si>
    <t>PHHO</t>
  </si>
  <si>
    <t>Hood's sedge</t>
  </si>
  <si>
    <t>Carex hoodii</t>
  </si>
  <si>
    <t>CAHO5</t>
  </si>
  <si>
    <t>Hooker's balsamroot</t>
  </si>
  <si>
    <t>Balsamorhiza hookeri</t>
  </si>
  <si>
    <t>BAHO</t>
  </si>
  <si>
    <t>horehound</t>
  </si>
  <si>
    <t>Marrubium vulgare</t>
  </si>
  <si>
    <t>MAVU</t>
  </si>
  <si>
    <t>horsebrush</t>
  </si>
  <si>
    <t>Tetradymia</t>
  </si>
  <si>
    <t>TETRA3</t>
  </si>
  <si>
    <t>horsemint</t>
  </si>
  <si>
    <t>Agastache urticifolia</t>
  </si>
  <si>
    <t>AGUR</t>
  </si>
  <si>
    <t>horsetail</t>
  </si>
  <si>
    <t>Equisetum</t>
  </si>
  <si>
    <t>EQUIS</t>
  </si>
  <si>
    <t>hot spring sagebrush</t>
  </si>
  <si>
    <t>Artemisia arbuscula ssp. thermopola</t>
  </si>
  <si>
    <t>ARART</t>
  </si>
  <si>
    <t>hotrock penstemon</t>
  </si>
  <si>
    <t>Penstemon deustus</t>
  </si>
  <si>
    <t>PEDE4</t>
  </si>
  <si>
    <t>houndstongue</t>
  </si>
  <si>
    <t>Cynoglossum officinale</t>
  </si>
  <si>
    <t>CYOF</t>
  </si>
  <si>
    <t>Idaho bluebells</t>
  </si>
  <si>
    <t>Mertensia campanulata</t>
  </si>
  <si>
    <t>MECA3</t>
  </si>
  <si>
    <t>Idaho blue-eyed grass</t>
  </si>
  <si>
    <t>Sisyrinchium idahoense</t>
  </si>
  <si>
    <t>SIID</t>
  </si>
  <si>
    <t>Idaho buckwheat</t>
  </si>
  <si>
    <t>Eriogonum watsonii</t>
  </si>
  <si>
    <t>ERWA3</t>
  </si>
  <si>
    <t>Idaho corydalis</t>
  </si>
  <si>
    <t>Corydalis caseana ssp. hastata</t>
  </si>
  <si>
    <t>COCAH2</t>
  </si>
  <si>
    <t>Idaho false strawberry</t>
  </si>
  <si>
    <t>Waldsteinia idahoensis</t>
  </si>
  <si>
    <t>WAID</t>
  </si>
  <si>
    <t>Idaho fescue</t>
  </si>
  <si>
    <t>Festuca idahoensis</t>
  </si>
  <si>
    <t>FEID</t>
  </si>
  <si>
    <t>Idaho gumweed</t>
  </si>
  <si>
    <t>Grindelia nana</t>
  </si>
  <si>
    <t>GRNA</t>
  </si>
  <si>
    <t>Grindelia nana var. integerrima</t>
  </si>
  <si>
    <t>GRNAI</t>
  </si>
  <si>
    <t>Grindelia nana var. nana</t>
  </si>
  <si>
    <t>GRNAN</t>
  </si>
  <si>
    <t>Idaho pepperweed</t>
  </si>
  <si>
    <t>Lepidium papilliferum</t>
  </si>
  <si>
    <t>LEPA17</t>
  </si>
  <si>
    <t>Idaho phlox</t>
  </si>
  <si>
    <t>Phlox idahonis</t>
  </si>
  <si>
    <t>PHID2</t>
  </si>
  <si>
    <t>Idaho thelypody</t>
  </si>
  <si>
    <t>Thelypodium repandum</t>
  </si>
  <si>
    <t>THRE2</t>
  </si>
  <si>
    <t>Indian paintbrush</t>
  </si>
  <si>
    <t>Castilleja</t>
  </si>
  <si>
    <t>CASTI2</t>
  </si>
  <si>
    <t>Indian ricegrass</t>
  </si>
  <si>
    <t>Achnatherum hymenoides</t>
  </si>
  <si>
    <t>ACHY</t>
  </si>
  <si>
    <t>Indian-wheat plantain</t>
  </si>
  <si>
    <t>Plantago patagonica</t>
  </si>
  <si>
    <t>PLPA2</t>
  </si>
  <si>
    <t>inland saltgrass</t>
  </si>
  <si>
    <t>Distichlis spicata</t>
  </si>
  <si>
    <t>DISP</t>
  </si>
  <si>
    <t>intermediate needle and thread</t>
  </si>
  <si>
    <t>Hesperostipa comata ssp. intermedia</t>
  </si>
  <si>
    <t>HECOI</t>
  </si>
  <si>
    <t>intermediate wheatgrass</t>
  </si>
  <si>
    <t>Thinopyrum intermedium</t>
  </si>
  <si>
    <t>THIN6</t>
  </si>
  <si>
    <t>iodinebush</t>
  </si>
  <si>
    <t>Allenrolfea occidentalis</t>
  </si>
  <si>
    <t>ALOC2</t>
  </si>
  <si>
    <t>Jacob's-ladder</t>
  </si>
  <si>
    <t>Polemonium</t>
  </si>
  <si>
    <t>POLEM</t>
  </si>
  <si>
    <t>Jacob's-ladder polemonium</t>
  </si>
  <si>
    <t>Polemonium pulcherrimum</t>
  </si>
  <si>
    <t>POPU3</t>
  </si>
  <si>
    <t>Japanese brome</t>
  </si>
  <si>
    <t>Bromus japonicus</t>
  </si>
  <si>
    <t>BRJA</t>
  </si>
  <si>
    <t>juniper</t>
  </si>
  <si>
    <t>Juniperus</t>
  </si>
  <si>
    <t>Kentucky bluegrass</t>
  </si>
  <si>
    <t>Poa pratensis</t>
  </si>
  <si>
    <t>POPR</t>
  </si>
  <si>
    <t>King's sandwort</t>
  </si>
  <si>
    <t>Add up the green weights estimated for each species and divide by the number of plots in the transect then multiply by the plot size conversion factor.  This number gives you the average estimated green weight for each species.  For example if you estimated a total of 300 grams of blue grama in ten 9.6 sq. ft. plots you would enter 300 grams for blue grama in this column.</t>
  </si>
  <si>
    <t>Plot Size Conversion and Factor Used.</t>
  </si>
  <si>
    <t xml:space="preserve">Under the heading Factor Used enter the plot size conversion factor used.  For example if you are using a 9.6 square foot plot you would enter 10 as the factor used.  </t>
  </si>
  <si>
    <t>A3-4</t>
  </si>
  <si>
    <t>Clipped/Estimated Weight</t>
  </si>
  <si>
    <r>
      <t>For those plots that are clipped</t>
    </r>
    <r>
      <rPr>
        <sz val="10"/>
        <rFont val="Arial"/>
        <family val="0"/>
      </rPr>
      <t xml:space="preserve"> enter the total clipped weights in A4 space and enter the total estimated weights A3.  For example if you clipped 2 plots you would add up the clipped weights from both plots and enter this figure in the A4.  You would then add up the estimated weights from both plots and enter this figure in A3.  </t>
    </r>
  </si>
  <si>
    <t>Clipped/Estimated Conversion Factor</t>
  </si>
  <si>
    <t>Divide the clipped weight by the estimated weight for each species and enter the resulting clip/weight correction factor in this column.</t>
  </si>
  <si>
    <t>Clipped/Estimated Corrected Green Weights</t>
  </si>
  <si>
    <t>Multiply column A1 by its associated clip/estimate correction factor in column A5.  This figure gives you the green weights that have been corrected for weight estimation errors.</t>
  </si>
  <si>
    <t>C</t>
  </si>
  <si>
    <t>% Dry Weight</t>
  </si>
  <si>
    <t>Enter the percent air dry weight or oven dry weight as a decimal value.</t>
  </si>
  <si>
    <t>D</t>
  </si>
  <si>
    <t>% Current Growth Ungrazed</t>
  </si>
  <si>
    <t>Enter the estimated percent (as a decimal value) of the current growth that has not been removed by grazing or harvest.</t>
  </si>
  <si>
    <t>% Growth Curve Completed</t>
  </si>
  <si>
    <t>Enter the percent (as a decimal value) of the current years growth for each species that should normally have occurred by the date of this determination.</t>
  </si>
  <si>
    <t>F</t>
  </si>
  <si>
    <t>% of Normal Production</t>
  </si>
  <si>
    <t>Lysimachia</t>
  </si>
  <si>
    <t>LYSIM</t>
  </si>
  <si>
    <t>Lost River silene</t>
  </si>
  <si>
    <t>Silene scaposa var. lobata</t>
  </si>
  <si>
    <t>SISCL</t>
  </si>
  <si>
    <t>Louisiana sagewort</t>
  </si>
  <si>
    <t>Artemisia ludoviciana</t>
  </si>
  <si>
    <t>ARLU</t>
  </si>
  <si>
    <t>low green rabbitbrush</t>
  </si>
  <si>
    <t>Chrysothamnus viscidiflorus ssp. viscidiflorus var. viscidiflorus</t>
  </si>
  <si>
    <t>CHVIV4</t>
  </si>
  <si>
    <t>low groundsmoke</t>
  </si>
  <si>
    <t>Gayophytum humile</t>
  </si>
  <si>
    <t>GAHU2</t>
  </si>
  <si>
    <t>low larkspur</t>
  </si>
  <si>
    <t>Delphinium bicolor</t>
  </si>
  <si>
    <t>DEBI</t>
  </si>
  <si>
    <t>low Oregongrape</t>
  </si>
  <si>
    <t>Mahonia repens</t>
  </si>
  <si>
    <t>MARE11</t>
  </si>
  <si>
    <t>low penstemon</t>
  </si>
  <si>
    <t>Penstemon humilis</t>
  </si>
  <si>
    <t>PEHU</t>
  </si>
  <si>
    <t>low pussytoes</t>
  </si>
  <si>
    <t>Antennaria dimorpha</t>
  </si>
  <si>
    <t>ANDI2</t>
  </si>
  <si>
    <t>low sagebrush</t>
  </si>
  <si>
    <t>Artemisia arbuscula</t>
  </si>
  <si>
    <t>ARAR8</t>
  </si>
  <si>
    <t>lupine</t>
  </si>
  <si>
    <t>Lupinus</t>
  </si>
  <si>
    <t>LUPIN</t>
  </si>
  <si>
    <t>Macdougal's biscuitroot</t>
  </si>
  <si>
    <t>Lomatium foeniculaceum ssp. macdougalii</t>
  </si>
  <si>
    <t>LOFOM</t>
  </si>
  <si>
    <t>MacKenzie's willow</t>
  </si>
  <si>
    <t>Salix prolixa</t>
  </si>
  <si>
    <t>SAPR3</t>
  </si>
  <si>
    <t>maidens-tear</t>
  </si>
  <si>
    <t>Silene vulgaris</t>
  </si>
  <si>
    <t>SIVU</t>
  </si>
  <si>
    <t>mallow ninebark</t>
  </si>
  <si>
    <t>Physocarpus malvaceus</t>
  </si>
  <si>
    <t>PHMA5</t>
  </si>
  <si>
    <t>mammoth wildrye</t>
  </si>
  <si>
    <t>Leymus racemosus</t>
  </si>
  <si>
    <t>LERA5</t>
  </si>
  <si>
    <t>Manchurian ash</t>
  </si>
  <si>
    <t>Fraxinus mandshurica</t>
  </si>
  <si>
    <t>FRMA5</t>
  </si>
  <si>
    <t>mannagrass</t>
  </si>
  <si>
    <t>Glyceria striata</t>
  </si>
  <si>
    <t>GLST</t>
  </si>
  <si>
    <t>many-flower stickseed</t>
  </si>
  <si>
    <t>Hackelia floribunda</t>
  </si>
  <si>
    <t>HAFL2</t>
  </si>
  <si>
    <t>mariposa lily</t>
  </si>
  <si>
    <t>Calochortus</t>
  </si>
  <si>
    <t>CALOC</t>
  </si>
  <si>
    <t>Calochortus eurycarpus</t>
  </si>
  <si>
    <t>CAEU</t>
  </si>
  <si>
    <t>marsh arrowgrass</t>
  </si>
  <si>
    <t>Triglochin palustris</t>
  </si>
  <si>
    <t>TRPA28</t>
  </si>
  <si>
    <t>marsh sowthistle</t>
  </si>
  <si>
    <t>Sonchus arvensis ssp. uliginosus</t>
  </si>
  <si>
    <t>SOARU</t>
  </si>
  <si>
    <t>Martin's ceanothus</t>
  </si>
  <si>
    <t xml:space="preserve">Ceanothus martinii </t>
  </si>
  <si>
    <t>CEMA2</t>
  </si>
  <si>
    <t>mat muhly</t>
  </si>
  <si>
    <t>Muhlenbergia richardsonis</t>
  </si>
  <si>
    <t>MURI</t>
  </si>
  <si>
    <t>mat rockspirea</t>
  </si>
  <si>
    <t>Petrophyton caespitosum</t>
  </si>
  <si>
    <t>PECA12</t>
  </si>
  <si>
    <t>matted buckwheat</t>
  </si>
  <si>
    <t>Eriogonum caespitosum</t>
  </si>
  <si>
    <t>ERCA8</t>
  </si>
  <si>
    <t>matted fiddleleaf</t>
  </si>
  <si>
    <t>Nama densum</t>
  </si>
  <si>
    <t>NADE2</t>
  </si>
  <si>
    <t>meadow barley</t>
  </si>
  <si>
    <t>Hordeum brachyantherum</t>
  </si>
  <si>
    <t>HOBR2</t>
  </si>
  <si>
    <t>meadow brome</t>
  </si>
  <si>
    <t>Bromus erectus</t>
  </si>
  <si>
    <t>BRER3</t>
  </si>
  <si>
    <t>meadow deathcamas</t>
  </si>
  <si>
    <t>Zigadenus venenosus</t>
  </si>
  <si>
    <t>ZIVE</t>
  </si>
  <si>
    <t>meadow foxtail</t>
  </si>
  <si>
    <t>Alopecurus pratensis</t>
  </si>
  <si>
    <t>ALPR3</t>
  </si>
  <si>
    <t>meadow prairie-dandelion</t>
  </si>
  <si>
    <t>Nothocalais nigrescens</t>
  </si>
  <si>
    <t>NONI</t>
  </si>
  <si>
    <t>meadow-rue</t>
  </si>
  <si>
    <t>Thalictrum</t>
  </si>
  <si>
    <t>THALI2</t>
  </si>
  <si>
    <t>Mediterranean sage</t>
  </si>
  <si>
    <t>Salvia aethiopis</t>
  </si>
  <si>
    <t>SAAE</t>
  </si>
  <si>
    <t>medusahead</t>
  </si>
  <si>
    <t>Taeniatherum caput-medusae</t>
  </si>
  <si>
    <t>TACA8</t>
  </si>
  <si>
    <t>Menzies silene</t>
  </si>
  <si>
    <t>Silene menziesii</t>
  </si>
  <si>
    <t>SIMI</t>
  </si>
  <si>
    <t>Mertens' rush</t>
  </si>
  <si>
    <t>Juncus mertensianus</t>
  </si>
  <si>
    <t>JUME3</t>
  </si>
  <si>
    <t>microseris</t>
  </si>
  <si>
    <t>Microseris</t>
  </si>
  <si>
    <t>MICRO6</t>
  </si>
  <si>
    <t>microsteris</t>
  </si>
  <si>
    <t>Microsteris</t>
  </si>
  <si>
    <t>MICRO22</t>
  </si>
  <si>
    <t>milkvetch</t>
  </si>
  <si>
    <t>Considering the potential of this site, rate the following by giving each item a rating of 0 to 4 (4 being best).  For rating between 0 and 4,  interpolate between the definitions of scores for 0 and 4 .</t>
  </si>
  <si>
    <t>Trend Scores</t>
  </si>
  <si>
    <t>Long Term Indicators of Trend</t>
  </si>
  <si>
    <t>Scores</t>
  </si>
  <si>
    <t>Composition Change:</t>
  </si>
  <si>
    <t>There is strong evidence that past management of grazing animals, environmental and/or climatic conditions are causing plant composition changes, plant succession, towards the historic plant community or vegetation state….…….……..........................….…...........…….…………………………..(4)</t>
  </si>
  <si>
    <t>There is strong evidence that past disturbances such as continued close grazing by animals, severe prolonged drought, abnormally high precipitation, exotic species invasion, or unnatural-burning frequencies, have caused plant composition changes, plant succession, away from the historic plant community or some other desired plant community or vegetation state..................................................(0)</t>
  </si>
  <si>
    <t>Abundance of Seedlings and Young Plants:</t>
  </si>
  <si>
    <t>There are significant number of seedlings and young plants indigenous to the site, plants of all age levels, with healthy tillers, rhizomes and stolons…………….………....….………………………...……..(4)</t>
  </si>
  <si>
    <t>There are very few or no seedlings and young plants indigenous to the site, single aged level plants, unhealthy tillers, rhizomes and stolens.  Plants indigenous to the site are not reproducing…………………….………………….……………………………………………………………(0)</t>
  </si>
  <si>
    <t>Plant Residue:</t>
  </si>
  <si>
    <t>Plant residue has progressively accumulated to the level that can be expected fo rthe specific ecological site, plant species, and climate……………………...……..………………..……………………(4)</t>
  </si>
  <si>
    <t>Little or no plant residue has progressively accumulated to the level that can be expected for the specific ecological site, plant species, and climate…………………..………......…………...…………….(0)</t>
  </si>
  <si>
    <t>Plant Vigor:</t>
  </si>
  <si>
    <t>Prunus armeniaca</t>
  </si>
  <si>
    <t>PRAR3</t>
  </si>
  <si>
    <t>arnica</t>
  </si>
  <si>
    <t>Arnica</t>
  </si>
  <si>
    <t>ARNIC</t>
  </si>
  <si>
    <t>Arnold hawthorn</t>
  </si>
  <si>
    <t>Crataegus x anomala</t>
  </si>
  <si>
    <t>CRAN6</t>
  </si>
  <si>
    <t>arrowleaf balsamroot</t>
  </si>
  <si>
    <t>Balsamorhiza sagittata</t>
  </si>
  <si>
    <t>BASA3</t>
  </si>
  <si>
    <t>arrowleaf groundsel</t>
  </si>
  <si>
    <t>Senecio triangularis</t>
  </si>
  <si>
    <t>SETR</t>
  </si>
  <si>
    <t>arumleaf arrowhead</t>
  </si>
  <si>
    <t>Sagittaria cuneata</t>
  </si>
  <si>
    <t>SACU</t>
  </si>
  <si>
    <t>aspen peavine</t>
  </si>
  <si>
    <t>Lathyrus lanszwertii var. lanszwertii</t>
  </si>
  <si>
    <t>LALAL3</t>
  </si>
  <si>
    <t>aster</t>
  </si>
  <si>
    <t>Aster</t>
  </si>
  <si>
    <t>ASTER</t>
  </si>
  <si>
    <t>Austrian pine</t>
  </si>
  <si>
    <t>Pinus nigra</t>
  </si>
  <si>
    <t>PINI</t>
  </si>
  <si>
    <t>avens</t>
  </si>
  <si>
    <t>Geum</t>
  </si>
  <si>
    <t>GEUM</t>
  </si>
  <si>
    <t>ballhead gilia</t>
  </si>
  <si>
    <t>Ipomopsis congesta</t>
  </si>
  <si>
    <t>IPCOC3</t>
  </si>
  <si>
    <t>ballhead sandwort</t>
  </si>
  <si>
    <t>Arenaria congesta</t>
  </si>
  <si>
    <t>ARCO5</t>
  </si>
  <si>
    <t>ballhead waterleaf</t>
  </si>
  <si>
    <t>Hydrophyllum capitatum</t>
  </si>
  <si>
    <t>HYCA4</t>
  </si>
  <si>
    <t>ballmustard</t>
  </si>
  <si>
    <t>Neslia paniculata</t>
  </si>
  <si>
    <t>NEPA3</t>
  </si>
  <si>
    <t>ballonpod milkvetch</t>
  </si>
  <si>
    <t>Astragalus whitneri</t>
  </si>
  <si>
    <t>ASWH</t>
  </si>
  <si>
    <t>balsamroot</t>
  </si>
  <si>
    <t>Balsamorhiza</t>
  </si>
  <si>
    <t>BALSA</t>
  </si>
  <si>
    <t>Baltic rush</t>
  </si>
  <si>
    <t>Juncus balticus</t>
  </si>
  <si>
    <t>JUBA</t>
  </si>
  <si>
    <t>barestem biscuitroot</t>
  </si>
  <si>
    <t>Lomatium nudicaule</t>
  </si>
  <si>
    <t>LONU2</t>
  </si>
  <si>
    <t>basalt milkvetch</t>
  </si>
  <si>
    <t>Astragalus filipes</t>
  </si>
  <si>
    <t>ASFI</t>
  </si>
  <si>
    <t>basin big sagebrush</t>
  </si>
  <si>
    <t>Artemisia tridentata ssp. tridentata</t>
  </si>
  <si>
    <t>ARTRT</t>
  </si>
  <si>
    <t>basin wildrye</t>
  </si>
  <si>
    <t>Leymus cinereus</t>
  </si>
  <si>
    <t>LECI4</t>
  </si>
  <si>
    <t>bastard toadflax</t>
  </si>
  <si>
    <t>Comandra umbellata</t>
  </si>
  <si>
    <t>COUM</t>
  </si>
  <si>
    <t>beaked sedge</t>
  </si>
  <si>
    <t>Carex rostrata</t>
  </si>
  <si>
    <t>CARO6</t>
  </si>
  <si>
    <t>beaked spikerush</t>
  </si>
  <si>
    <t>Eleocharis rostellata</t>
  </si>
  <si>
    <t>ELRO2</t>
  </si>
  <si>
    <t>bearded wheatgrass</t>
  </si>
  <si>
    <t xml:space="preserve">Elymus caninus </t>
  </si>
  <si>
    <t>ELCA11</t>
  </si>
  <si>
    <t>beardless wheatgrass</t>
  </si>
  <si>
    <t>Pseudoroegneria spicata ssp. inermis</t>
  </si>
  <si>
    <t>PSSPI</t>
  </si>
  <si>
    <t>beardless wildrye</t>
  </si>
  <si>
    <t>Leymus triticoides</t>
  </si>
  <si>
    <t>LETR5</t>
  </si>
  <si>
    <t>Bebb willow</t>
  </si>
  <si>
    <t>Salix bebbiana</t>
  </si>
  <si>
    <t>SABE2</t>
  </si>
  <si>
    <t>Beckwith's violet</t>
  </si>
  <si>
    <t>Viola beckwithii</t>
  </si>
  <si>
    <t>VIBE2</t>
  </si>
  <si>
    <t>bedstraw</t>
  </si>
  <si>
    <t>Galium</t>
  </si>
  <si>
    <t>GALIU</t>
  </si>
  <si>
    <t>beeplant</t>
  </si>
  <si>
    <t>Cleome</t>
  </si>
  <si>
    <t>CLEOM</t>
  </si>
  <si>
    <t>bent milkvetch</t>
  </si>
  <si>
    <t>Astragalus inflexus</t>
  </si>
  <si>
    <t>ASIN5</t>
  </si>
  <si>
    <t>bentgrass</t>
  </si>
  <si>
    <t>Agrostis</t>
  </si>
  <si>
    <t>AGROS2</t>
  </si>
  <si>
    <t>big bluegrass</t>
  </si>
  <si>
    <t>Poa ampla</t>
  </si>
  <si>
    <t>POAM</t>
  </si>
  <si>
    <t>big duckweed</t>
  </si>
  <si>
    <t>Spirodela polyrrhiza</t>
  </si>
  <si>
    <t>SPPO</t>
  </si>
  <si>
    <t>big squirreltail</t>
  </si>
  <si>
    <t>Elymus multisetus</t>
  </si>
  <si>
    <t>ELMU3</t>
  </si>
  <si>
    <t>bighead clover</t>
  </si>
  <si>
    <t>Trifolium macrocephalum</t>
  </si>
  <si>
    <t>TRMA3</t>
  </si>
  <si>
    <t>bigleaf lupine</t>
  </si>
  <si>
    <t>Lupinus polyphyllus</t>
  </si>
  <si>
    <t>LUPO2</t>
  </si>
  <si>
    <t>bigtooth maple</t>
  </si>
  <si>
    <t>Acer grandidentatum</t>
  </si>
  <si>
    <t>ACGR3</t>
  </si>
  <si>
    <t>Acer grandidentatum var. grandidentatum</t>
  </si>
  <si>
    <t>ACGRG</t>
  </si>
  <si>
    <t>birchleaf mountain mahogany</t>
  </si>
  <si>
    <t>Cercocarpus montanus</t>
  </si>
  <si>
    <t>CEMO2</t>
  </si>
  <si>
    <t>birdsfoot trefoil</t>
  </si>
  <si>
    <t>Lotus corniculatus</t>
  </si>
  <si>
    <t>LOCO6</t>
  </si>
  <si>
    <t>biscuitroot</t>
  </si>
  <si>
    <t>Lomatium</t>
  </si>
  <si>
    <t>LOMAT</t>
  </si>
  <si>
    <t>8.  Soil surface resistance to erosion</t>
  </si>
  <si>
    <t>Prescribed Grazing - 528</t>
  </si>
  <si>
    <t>ID-CPA-007</t>
  </si>
  <si>
    <t>Browse Resource Evaluation</t>
  </si>
  <si>
    <t>Idaho</t>
  </si>
  <si>
    <t>Natural Resources Conservation Service</t>
  </si>
  <si>
    <t>February 2008</t>
  </si>
  <si>
    <t>Cooperator:</t>
  </si>
  <si>
    <t>Ecological Site:</t>
  </si>
  <si>
    <t>Management Unit:</t>
  </si>
  <si>
    <t>Location :</t>
  </si>
  <si>
    <t>Goals for browse resource:</t>
  </si>
  <si>
    <t xml:space="preserve">: </t>
  </si>
  <si>
    <t>Date of</t>
  </si>
  <si>
    <t>Browse composition</t>
  </si>
  <si>
    <t>Browse trend</t>
  </si>
  <si>
    <t>initial evaluation:</t>
  </si>
  <si>
    <t>Occurrence</t>
  </si>
  <si>
    <t>Hedging or browse line</t>
  </si>
  <si>
    <t>Reproduction</t>
  </si>
  <si>
    <t>_____/_____/______</t>
  </si>
  <si>
    <t>Not</t>
  </si>
  <si>
    <t>Abundant</t>
  </si>
  <si>
    <t>Common</t>
  </si>
  <si>
    <t>Scarce</t>
  </si>
  <si>
    <t>evident</t>
  </si>
  <si>
    <t>Moderate</t>
  </si>
  <si>
    <t>Severe</t>
  </si>
  <si>
    <t>Adequate</t>
  </si>
  <si>
    <t>adequate</t>
  </si>
  <si>
    <t>Preferred species</t>
  </si>
  <si>
    <t>Desirable species</t>
  </si>
  <si>
    <t>Non-preferred species</t>
  </si>
  <si>
    <t>Judge composition</t>
  </si>
  <si>
    <t>Good</t>
  </si>
  <si>
    <t>Upward</t>
  </si>
  <si>
    <t>and trend based on</t>
  </si>
  <si>
    <t>Fair</t>
  </si>
  <si>
    <t>Stable/NA</t>
  </si>
  <si>
    <t>majority of evidence</t>
  </si>
  <si>
    <t>Poor</t>
  </si>
  <si>
    <t>Downward</t>
  </si>
  <si>
    <t>Notes:</t>
  </si>
  <si>
    <t>Utilization of current year's growth</t>
  </si>
  <si>
    <t>Actual use percent</t>
  </si>
  <si>
    <t>Season</t>
  </si>
  <si>
    <t>Planned</t>
  </si>
  <si>
    <t>Years</t>
  </si>
  <si>
    <t>Key species</t>
  </si>
  <si>
    <t>of Use</t>
  </si>
  <si>
    <t>use %</t>
  </si>
  <si>
    <t>Conservationist</t>
  </si>
  <si>
    <t>Date observed</t>
  </si>
  <si>
    <t>Instructions for Browse Resource Evaluation Worksheet</t>
  </si>
  <si>
    <t>The worksheet can assist managers evaluate the composition and trend of the browse resource as well as document the actual use of key browse species over time. This information is used to identify problems, formulate alternatives, and measure progress in attaining browse management goals.</t>
  </si>
  <si>
    <r>
      <t>Browse Composition</t>
    </r>
    <r>
      <rPr>
        <sz val="11"/>
        <rFont val="Arial"/>
        <family val="2"/>
      </rPr>
      <t xml:space="preserve"> evaluates the occurrence of browse species according to preference categories. Species are desig­nated as preferred, desirable, or non-preferred based on the species of browsing animal and the appropriate ecological site descriptions.</t>
    </r>
  </si>
  <si>
    <r>
      <t>Occurrence:</t>
    </r>
    <r>
      <rPr>
        <sz val="11"/>
        <rFont val="Arial"/>
        <family val="2"/>
      </rPr>
      <t xml:space="preserve"> After a thorough observation of the area, determine the occurrence of each .listed species and place a checkmark or an x in the appropriate block as defined.</t>
    </r>
  </si>
  <si>
    <r>
      <t>Abundant</t>
    </r>
    <r>
      <rPr>
        <sz val="11"/>
        <rFont val="Arial"/>
        <family val="2"/>
      </rPr>
      <t xml:space="preserve"> The species dominates or characterizes the area observed; it makes up greater than 5% canopy and often greater than 20%</t>
    </r>
  </si>
  <si>
    <r>
      <t>Common</t>
    </r>
    <r>
      <rPr>
        <b/>
        <i/>
        <sz val="11"/>
        <rFont val="Arial"/>
        <family val="2"/>
      </rPr>
      <t xml:space="preserve"> </t>
    </r>
    <r>
      <rPr>
        <sz val="11"/>
        <rFont val="Arial"/>
        <family val="2"/>
      </rPr>
      <t>The species is easily found, but is not present in abundance; it usually makes up 1 -5% canopy.</t>
    </r>
  </si>
  <si>
    <t>Symphyotrichum frondosum</t>
  </si>
  <si>
    <t>SYFR2</t>
  </si>
  <si>
    <t>showy aster</t>
  </si>
  <si>
    <t>Eurybia conspicua</t>
  </si>
  <si>
    <t>EUCO36</t>
  </si>
  <si>
    <t>showy elkweed</t>
  </si>
  <si>
    <t>Frasera speciosa</t>
  </si>
  <si>
    <t>FRSP</t>
  </si>
  <si>
    <t>showy fleabane</t>
  </si>
  <si>
    <t>Erigeron speciosus</t>
  </si>
  <si>
    <t>ERSP4</t>
  </si>
  <si>
    <t>showy goldeneye</t>
  </si>
  <si>
    <t>Heliomeris multiflora</t>
  </si>
  <si>
    <t>HEMU3</t>
  </si>
  <si>
    <t>Heliomeris multiflora var. multiflora</t>
  </si>
  <si>
    <t>HEMUM</t>
  </si>
  <si>
    <t>showy Indian paintbrush</t>
  </si>
  <si>
    <t>Castilleja pulchella</t>
  </si>
  <si>
    <t>CAPU10</t>
  </si>
  <si>
    <t>showy phlox</t>
  </si>
  <si>
    <t>Phlox speciosa</t>
  </si>
  <si>
    <t>PHSP</t>
  </si>
  <si>
    <t>shrubby cinquefoil</t>
  </si>
  <si>
    <t>Dasiphora fruticosa</t>
  </si>
  <si>
    <t>DAFR6</t>
  </si>
  <si>
    <t>Dasiphora fruticosa ssp. floribunda</t>
  </si>
  <si>
    <t>DAFRF</t>
  </si>
  <si>
    <t>Siberian elm</t>
  </si>
  <si>
    <t>Ulmus pumila</t>
  </si>
  <si>
    <t>ULPU</t>
  </si>
  <si>
    <t>Siberian peashrub</t>
  </si>
  <si>
    <t>Caragana arborescens</t>
  </si>
  <si>
    <t>CAAR18</t>
  </si>
  <si>
    <t>Siberian wheatgrass</t>
  </si>
  <si>
    <t>Agropyron fragile</t>
  </si>
  <si>
    <t>AGFR</t>
  </si>
  <si>
    <t>silerweed cinquefoil</t>
  </si>
  <si>
    <t>Argentina anserina</t>
  </si>
  <si>
    <t>ARAN7</t>
  </si>
  <si>
    <t>silky loco milkvetch</t>
  </si>
  <si>
    <t>Astragalus cibarius</t>
  </si>
  <si>
    <t>ASCI2</t>
  </si>
  <si>
    <t>silky lupine</t>
  </si>
  <si>
    <t>Lupinus sericeus</t>
  </si>
  <si>
    <t>LUSE4</t>
  </si>
  <si>
    <t>silky phacelia</t>
  </si>
  <si>
    <t>Phacelia sericea</t>
  </si>
  <si>
    <t>PHSE</t>
  </si>
  <si>
    <t>silver buffaloberry</t>
  </si>
  <si>
    <t>Shepherdia argentea</t>
  </si>
  <si>
    <t>SHAR</t>
  </si>
  <si>
    <t>silver chickensage</t>
  </si>
  <si>
    <t>Sphaeromeria argentea</t>
  </si>
  <si>
    <t>SPAR2</t>
  </si>
  <si>
    <t>silver cinquefoil</t>
  </si>
  <si>
    <t>Potentilla argentea</t>
  </si>
  <si>
    <t>POAR8</t>
  </si>
  <si>
    <t>silver sagebrush</t>
  </si>
  <si>
    <t>Artemisia cana</t>
  </si>
  <si>
    <t>ARCA13</t>
  </si>
  <si>
    <t>Artemisia cana ssp bolanderi</t>
  </si>
  <si>
    <t>ARCAB3</t>
  </si>
  <si>
    <t>silverberry</t>
  </si>
  <si>
    <t>Elaeagnus commutata</t>
  </si>
  <si>
    <t>ELCO</t>
  </si>
  <si>
    <t>silverleaf phacelia</t>
  </si>
  <si>
    <t>Phacelia hastata</t>
  </si>
  <si>
    <t>PHHA</t>
  </si>
  <si>
    <t>silverscale saltweed</t>
  </si>
  <si>
    <t>Atriplex argentea</t>
  </si>
  <si>
    <t>ATAR2</t>
  </si>
  <si>
    <t>silvery lupine</t>
  </si>
  <si>
    <t>Lupinus argenteus</t>
  </si>
  <si>
    <t>LUAR3</t>
  </si>
  <si>
    <t>Simon poplar</t>
  </si>
  <si>
    <t>Populus simonii</t>
  </si>
  <si>
    <t>POSI11</t>
  </si>
  <si>
    <t>simplestem bur-reed</t>
  </si>
  <si>
    <t>Sparganium erectum</t>
  </si>
  <si>
    <t>SPER</t>
  </si>
  <si>
    <t>Simpson hedgehog cactus</t>
  </si>
  <si>
    <t>Pediocactus simpsonii</t>
  </si>
  <si>
    <t>PESI</t>
  </si>
  <si>
    <t>singleleaf pinyon</t>
  </si>
  <si>
    <t>Pinus monophylla</t>
  </si>
  <si>
    <t>PIMO</t>
  </si>
  <si>
    <t>Sitka alder</t>
  </si>
  <si>
    <t>Alnus viridis ssp. sinuata</t>
  </si>
  <si>
    <t>ALVIS</t>
  </si>
  <si>
    <t>Sitka columbine</t>
  </si>
  <si>
    <t>Aquilegia formosa</t>
  </si>
  <si>
    <t>AQFO</t>
  </si>
  <si>
    <t>Sitka willow</t>
  </si>
  <si>
    <t>Salix sitchensis</t>
  </si>
  <si>
    <t>SASI2</t>
  </si>
  <si>
    <t>sixweeks fescue</t>
  </si>
  <si>
    <t>Vulpia octoflora</t>
  </si>
  <si>
    <t>VUOC</t>
  </si>
  <si>
    <t>skeleton poison milkvetch</t>
  </si>
  <si>
    <t>Astragalus convallarius</t>
  </si>
  <si>
    <t>ASCO12</t>
  </si>
  <si>
    <t>skeletonweed</t>
  </si>
  <si>
    <t>Pleiacanthus spinosus</t>
  </si>
  <si>
    <t>PLSP7</t>
  </si>
  <si>
    <t>skunkbush sumac</t>
  </si>
  <si>
    <t>Rhus trilobata</t>
  </si>
  <si>
    <t>RHTR</t>
  </si>
  <si>
    <t>slender arrowgrass</t>
  </si>
  <si>
    <t>Triglochin concinna</t>
  </si>
  <si>
    <t>TRCO19</t>
  </si>
  <si>
    <t>slender bearded wheatgrass</t>
  </si>
  <si>
    <t>Elymus trachycaulus ssp. trachycaulis</t>
  </si>
  <si>
    <t>ELTRT</t>
  </si>
  <si>
    <t>slender buckwheat</t>
  </si>
  <si>
    <t>Eriogonum microthecum</t>
  </si>
  <si>
    <t>ERMI4</t>
  </si>
  <si>
    <t>slender cinquefoil</t>
  </si>
  <si>
    <t>Potentilla gracilis</t>
  </si>
  <si>
    <t>POGR9</t>
  </si>
  <si>
    <t>slender phlox</t>
  </si>
  <si>
    <t>Microsteris gracilis</t>
  </si>
  <si>
    <t>MIGR</t>
  </si>
  <si>
    <t>Phlox gracilis ssp. gracilis</t>
  </si>
  <si>
    <t>PHGRG</t>
  </si>
  <si>
    <t>slender wheatgrass</t>
  </si>
  <si>
    <t>Elymus trachycaulus</t>
  </si>
  <si>
    <t>ELTR7</t>
  </si>
  <si>
    <t>slender woodland-star</t>
  </si>
  <si>
    <t>Lithophragma tenellum</t>
  </si>
  <si>
    <t>LITE4</t>
  </si>
  <si>
    <t>slenderbeak sedge</t>
  </si>
  <si>
    <t>Carex athrostachya</t>
  </si>
  <si>
    <t>CAAT3</t>
  </si>
  <si>
    <t>small bluebells</t>
  </si>
  <si>
    <t>Mertensia longiflora</t>
  </si>
  <si>
    <t>MELO4</t>
  </si>
  <si>
    <t>small burnet</t>
  </si>
  <si>
    <t>Sanguisorba minor</t>
  </si>
  <si>
    <t>SAMI3</t>
  </si>
  <si>
    <t>small tarweed</t>
  </si>
  <si>
    <t>Madia exigua</t>
  </si>
  <si>
    <t>MAEX</t>
  </si>
  <si>
    <t>smallflower woodland-star</t>
  </si>
  <si>
    <t>Lithophragma parviflorum</t>
  </si>
  <si>
    <t>LIPA5</t>
  </si>
  <si>
    <t>smooth brome</t>
  </si>
  <si>
    <t>Bromus inermis</t>
  </si>
  <si>
    <t>BRIN2</t>
  </si>
  <si>
    <t>smooth horsetail</t>
  </si>
  <si>
    <t>Equisetum laevigatum</t>
  </si>
  <si>
    <t>EQLA</t>
  </si>
  <si>
    <t>smooth sumac</t>
  </si>
  <si>
    <t>Rhus glabra</t>
  </si>
  <si>
    <t>RHGL</t>
  </si>
  <si>
    <t>smoothstem blazingstar</t>
  </si>
  <si>
    <t>Mentzelia laevicaulis</t>
  </si>
  <si>
    <t>MELA2</t>
  </si>
  <si>
    <t>Snake River wheatgrass</t>
  </si>
  <si>
    <t>Elymus wawawaiensis</t>
  </si>
  <si>
    <t>ELWA2</t>
  </si>
  <si>
    <t>sneezeweed</t>
  </si>
  <si>
    <t>Helenium</t>
  </si>
  <si>
    <t>HELEN</t>
  </si>
  <si>
    <t>snow buckwheat</t>
  </si>
  <si>
    <t>Eriogunum niveum</t>
  </si>
  <si>
    <t>ERNI2</t>
  </si>
  <si>
    <t>snowberry</t>
  </si>
  <si>
    <t>Symphoricarpos</t>
  </si>
  <si>
    <t>SYMPH</t>
  </si>
  <si>
    <t>snowbrush ceanothus</t>
  </si>
  <si>
    <t>Ceanothus velutinus</t>
  </si>
  <si>
    <t>CEVE</t>
  </si>
  <si>
    <t>soft brome</t>
  </si>
  <si>
    <t>Bromus hordeaceus</t>
  </si>
  <si>
    <t>BRHOH</t>
  </si>
  <si>
    <t>softstem bulrush</t>
  </si>
  <si>
    <t>Schoenoplectus tabernaemontani</t>
  </si>
  <si>
    <t>SCTA2</t>
  </si>
  <si>
    <t>South Idaho onion</t>
  </si>
  <si>
    <t>Allium aaseae</t>
  </si>
  <si>
    <t>ALAA</t>
  </si>
  <si>
    <t>sowthistle</t>
  </si>
  <si>
    <t>Sonchus</t>
  </si>
  <si>
    <t>SONCH</t>
  </si>
  <si>
    <t>spearleaf stonecrop</t>
  </si>
  <si>
    <t>Sedum lanceolatum</t>
  </si>
  <si>
    <t>SELAL</t>
  </si>
  <si>
    <t>spike fescue</t>
  </si>
  <si>
    <t>Leucopoa kingii</t>
  </si>
  <si>
    <t>LEKI2</t>
  </si>
  <si>
    <t>spike trisetum</t>
  </si>
  <si>
    <t>Trisetum spicatum</t>
  </si>
  <si>
    <t>TRSP2</t>
  </si>
  <si>
    <t>spikerush</t>
  </si>
  <si>
    <t>Eleocharis</t>
  </si>
  <si>
    <t>ELEOC</t>
  </si>
  <si>
    <t>spiny greasebush</t>
  </si>
  <si>
    <t>Glossopetalon spinescens var. aridum</t>
  </si>
  <si>
    <t>GLSPA</t>
  </si>
  <si>
    <t>spiny hopsage</t>
  </si>
  <si>
    <t>Grayia spinosa</t>
  </si>
  <si>
    <t>GRSP</t>
  </si>
  <si>
    <t>spiny horsebrush</t>
  </si>
  <si>
    <t>Tetradymia spinosa</t>
  </si>
  <si>
    <t>TESP2</t>
  </si>
  <si>
    <t>spotted stickseed</t>
  </si>
  <si>
    <t>Hackelia patens</t>
  </si>
  <si>
    <t>HAPA</t>
  </si>
  <si>
    <t>spreading dogbane</t>
  </si>
  <si>
    <t>Apocynum androsaemifolium</t>
  </si>
  <si>
    <t>APAN2</t>
  </si>
  <si>
    <t>spreading groundsmoke</t>
  </si>
  <si>
    <t>Gayophytum diffusum</t>
  </si>
  <si>
    <t>GADI2</t>
  </si>
  <si>
    <t>spreading phlox</t>
  </si>
  <si>
    <t>Phlox diffusa</t>
  </si>
  <si>
    <t>PHDI3</t>
  </si>
  <si>
    <t>spring draba</t>
  </si>
  <si>
    <t>Draba verna</t>
  </si>
  <si>
    <t>DRVE2</t>
  </si>
  <si>
    <t>spring forget-me-not</t>
  </si>
  <si>
    <t>Myosotis verna</t>
  </si>
  <si>
    <t>MYVE</t>
  </si>
  <si>
    <t>St. Anthony Dunes evening-primrose</t>
  </si>
  <si>
    <t>Oenothera psammophila</t>
  </si>
  <si>
    <t>OEPS2</t>
  </si>
  <si>
    <t>standard crested wheatgrass</t>
  </si>
  <si>
    <t>Agropyron desertorum</t>
  </si>
  <si>
    <t>AGDE2</t>
  </si>
  <si>
    <t>starry false solomonseal</t>
  </si>
  <si>
    <t>Maianthemum stellatum</t>
  </si>
  <si>
    <t>MAST4</t>
  </si>
  <si>
    <t>starwort</t>
  </si>
  <si>
    <t>Stellaria</t>
  </si>
  <si>
    <t>STELL</t>
  </si>
  <si>
    <t>stemless goldenweed</t>
  </si>
  <si>
    <t>Stenotus acaulis</t>
  </si>
  <si>
    <t>STAC</t>
  </si>
  <si>
    <t>stickseed</t>
  </si>
  <si>
    <t>Hackelia</t>
  </si>
  <si>
    <t>HACKE</t>
  </si>
  <si>
    <t>sticky cinquefoil</t>
  </si>
  <si>
    <t>Potentilla glandulosa</t>
  </si>
  <si>
    <t>POGLP</t>
  </si>
  <si>
    <t>sticky geranium</t>
  </si>
  <si>
    <t>Geranium viscosissimum</t>
  </si>
  <si>
    <t>GEVI2</t>
  </si>
  <si>
    <t>sticky Indian paintbrush</t>
  </si>
  <si>
    <t>Castilleja viscidula</t>
  </si>
  <si>
    <t>CAVI9</t>
  </si>
  <si>
    <t>sticky phlox</t>
  </si>
  <si>
    <t>Phlox viscida</t>
  </si>
  <si>
    <t>PHVI3</t>
  </si>
  <si>
    <t>stiff peavine</t>
  </si>
  <si>
    <t>Lathyrus rigidus</t>
  </si>
  <si>
    <t>LARI</t>
  </si>
  <si>
    <t>stiff sagebrush</t>
  </si>
  <si>
    <t>Artemisia rigida</t>
  </si>
  <si>
    <t>ARRI2</t>
  </si>
  <si>
    <t>stonecrop</t>
  </si>
  <si>
    <t>Sedum</t>
  </si>
  <si>
    <t>SEDUM</t>
  </si>
  <si>
    <t>strawberry</t>
  </si>
  <si>
    <t>Fragaria</t>
  </si>
  <si>
    <t>FRAGA</t>
  </si>
  <si>
    <r>
      <t>Reproduction:</t>
    </r>
    <r>
      <rPr>
        <sz val="11"/>
        <rFont val="Arial"/>
        <family val="2"/>
      </rPr>
      <t xml:space="preserve"> A reproduction evaluation is made to determine the future potential of a species in the community. The presence of young seedlings is only one measure of reproduction. The survival of new plants for the first 1 to 5 years is often the limiting factor, even though new seedlings or root sprouts may be present in some abundance in some years. A good distribution of various age plants from young to fully mature is a better indicator of successful reproduction.</t>
    </r>
  </si>
  <si>
    <r>
      <t>Abundant</t>
    </r>
    <r>
      <rPr>
        <sz val="11"/>
        <rFont val="Arial"/>
        <family val="2"/>
      </rPr>
      <t xml:space="preserve"> The population of a species is increasing in the community; more young plants are present than are old plants.</t>
    </r>
  </si>
  <si>
    <r>
      <t>Adequate</t>
    </r>
    <r>
      <rPr>
        <sz val="11"/>
        <rFont val="Arial"/>
        <family val="2"/>
      </rPr>
      <t xml:space="preserve">  Sufficient seedlings and young plants are present to approximately maintain the appropriate population status of the species in the community; plants that are decadent or dying are being replaced by new plants.</t>
    </r>
  </si>
  <si>
    <r>
      <t>Inadequate</t>
    </r>
    <r>
      <rPr>
        <sz val="11"/>
        <rFont val="Arial"/>
        <family val="2"/>
      </rPr>
      <t xml:space="preserve">  Few or no seedlings or young plants are present; population is either declining or stagnated with mature plants.</t>
    </r>
  </si>
  <si>
    <t>elegant aster</t>
  </si>
  <si>
    <t>Eucephalus elagans</t>
  </si>
  <si>
    <t>EUEL2</t>
  </si>
  <si>
    <t>elephanthead lousewort</t>
  </si>
  <si>
    <t>Pedicularis groenlandica</t>
  </si>
  <si>
    <t>PEGR2</t>
  </si>
  <si>
    <t>Elk sedge</t>
  </si>
  <si>
    <t>Carex geyeri</t>
  </si>
  <si>
    <t>CAGE2</t>
  </si>
  <si>
    <t>elk thistle</t>
  </si>
  <si>
    <t>Cirsium scariosum</t>
  </si>
  <si>
    <t>CISC2</t>
  </si>
  <si>
    <t>elkhorn clarkia</t>
  </si>
  <si>
    <t>Clarkia pulchella</t>
  </si>
  <si>
    <t>CLPU</t>
  </si>
  <si>
    <t>Engelmann spruce</t>
  </si>
  <si>
    <t>Picea engelmannii</t>
  </si>
  <si>
    <t>PIEN</t>
  </si>
  <si>
    <t>Engelmann's aster</t>
  </si>
  <si>
    <t>Eucephalus engelmannii</t>
  </si>
  <si>
    <t>EUEN</t>
  </si>
  <si>
    <t>entire leaved aster</t>
  </si>
  <si>
    <t>Eurybia integrifolia</t>
  </si>
  <si>
    <t>EUIN9</t>
  </si>
  <si>
    <t>European cotoneaster</t>
  </si>
  <si>
    <t>Cotoneaster integerrimus</t>
  </si>
  <si>
    <t>COIN16</t>
  </si>
  <si>
    <t>evening-primrose</t>
  </si>
  <si>
    <t>Oenothera</t>
  </si>
  <si>
    <t>OENOT</t>
  </si>
  <si>
    <t>Fairfield milkvetch</t>
  </si>
  <si>
    <t>Astragalus atratus var. inseptus</t>
  </si>
  <si>
    <t>ASATI</t>
  </si>
  <si>
    <t>fall knotweed</t>
  </si>
  <si>
    <t>Polygonum douglasii ssp. Spergulariaeforme</t>
  </si>
  <si>
    <t>PODOS2</t>
  </si>
  <si>
    <t>false sunflower</t>
  </si>
  <si>
    <t>Enceliopsis nudicaulis</t>
  </si>
  <si>
    <t>ENNU</t>
  </si>
  <si>
    <t>False-yarrow duskymaiden</t>
  </si>
  <si>
    <t>Chaenactis douglasii var. douglasii</t>
  </si>
  <si>
    <t>CHDOD</t>
  </si>
  <si>
    <t>Fendler threeawn</t>
  </si>
  <si>
    <t>Aristida purpurea var. longiseta</t>
  </si>
  <si>
    <t>ARPUL</t>
  </si>
  <si>
    <t>Fendler's meadow-rue</t>
  </si>
  <si>
    <t>Thalictrum fendleri</t>
  </si>
  <si>
    <t>THFE</t>
  </si>
  <si>
    <t>fernbush</t>
  </si>
  <si>
    <t>Chamaebatiaria millefolium</t>
  </si>
  <si>
    <t>CHMI2</t>
  </si>
  <si>
    <t>fernleaf biscuitroot</t>
  </si>
  <si>
    <t>Lomatium dissectum</t>
  </si>
  <si>
    <t>LODI</t>
  </si>
  <si>
    <t>few flower spikerush</t>
  </si>
  <si>
    <t>Eleocharis quinqueflora</t>
  </si>
  <si>
    <t>ELQU2</t>
  </si>
  <si>
    <t>fiddleleaf</t>
  </si>
  <si>
    <t>Nama</t>
  </si>
  <si>
    <t>NAMA4</t>
  </si>
  <si>
    <t>fiddleneck</t>
  </si>
  <si>
    <t>Amsinckia</t>
  </si>
  <si>
    <t>AMSIN</t>
  </si>
  <si>
    <t>field horsetail</t>
  </si>
  <si>
    <t>Equisetum arvense</t>
  </si>
  <si>
    <t>EQAR</t>
  </si>
  <si>
    <t>field pennycress</t>
  </si>
  <si>
    <t>Thlaspi arvense</t>
  </si>
  <si>
    <t>THAR5</t>
  </si>
  <si>
    <t>fire willowherb</t>
  </si>
  <si>
    <t>Epilobium angustifolium</t>
  </si>
  <si>
    <t>EPAN2</t>
  </si>
  <si>
    <t>firecracker penstemon</t>
  </si>
  <si>
    <t>Penstemon eatonii</t>
  </si>
  <si>
    <t>PEEA</t>
  </si>
  <si>
    <t>fivefinger chickensage</t>
  </si>
  <si>
    <t>Vesiparpa potentilloides</t>
  </si>
  <si>
    <t>VEPO6</t>
  </si>
  <si>
    <t>fivehorn smotherweed</t>
  </si>
  <si>
    <t>Bassia hyssopifolia</t>
  </si>
  <si>
    <t>BAHY</t>
  </si>
  <si>
    <t>fiveleaf cinquefoil</t>
  </si>
  <si>
    <t>Potentilla nivea var. pentaphylla</t>
  </si>
  <si>
    <t>PONIP</t>
  </si>
  <si>
    <t>flatleaf bladderwort</t>
  </si>
  <si>
    <t>Utricularia intermedia</t>
  </si>
  <si>
    <t>UTRIC</t>
  </si>
  <si>
    <t>flax</t>
  </si>
  <si>
    <t>Linum</t>
  </si>
  <si>
    <t>LINUM</t>
  </si>
  <si>
    <t>fleabane</t>
  </si>
  <si>
    <t>Erigeron</t>
  </si>
  <si>
    <t>ERIGE2</t>
  </si>
  <si>
    <t>floating pondweed</t>
  </si>
  <si>
    <t>Potamogeton natans</t>
  </si>
  <si>
    <t>PONA4</t>
  </si>
  <si>
    <t>flowery phlox</t>
  </si>
  <si>
    <t>Phlox multifora</t>
  </si>
  <si>
    <t>PHMU3</t>
  </si>
  <si>
    <t>foothill deathcamas</t>
  </si>
  <si>
    <t>Zigadenus paniculatus</t>
  </si>
  <si>
    <t>ZIPA2</t>
  </si>
  <si>
    <t>foothills arnica</t>
  </si>
  <si>
    <t>Arnica fulgens</t>
  </si>
  <si>
    <t>ARFU3</t>
  </si>
  <si>
    <t>foothills big sagebrush</t>
  </si>
  <si>
    <t>Artemisia tridentata ssp. xericensis</t>
  </si>
  <si>
    <t>ARTRX</t>
  </si>
  <si>
    <t>forage kochia</t>
  </si>
  <si>
    <t>Bassia prostrata</t>
  </si>
  <si>
    <t>BAPR5</t>
  </si>
  <si>
    <t>forsythia</t>
  </si>
  <si>
    <t>Forsythia</t>
  </si>
  <si>
    <t>FORSY</t>
  </si>
  <si>
    <t>fourwing saltbush</t>
  </si>
  <si>
    <t>western meadow aster</t>
  </si>
  <si>
    <t>Symphyotrichum campestre var. campestre</t>
  </si>
  <si>
    <t>SYCAC</t>
  </si>
  <si>
    <t>western meadow-rue</t>
  </si>
  <si>
    <t>Thalictrum occidentale</t>
  </si>
  <si>
    <t>THOC</t>
  </si>
  <si>
    <t>western mountain ash</t>
  </si>
  <si>
    <t>Sorbus sitchensis</t>
  </si>
  <si>
    <t>SOSI2</t>
  </si>
  <si>
    <t>western needlegrass</t>
  </si>
  <si>
    <t>Achnatherum occidentale</t>
  </si>
  <si>
    <t>ACOC3</t>
  </si>
  <si>
    <t>western polemonium</t>
  </si>
  <si>
    <t>Polemonium occidentale</t>
  </si>
  <si>
    <t>POOC2</t>
  </si>
  <si>
    <t>western sandcherry</t>
  </si>
  <si>
    <t>Prunus pumilla var. besseyi</t>
  </si>
  <si>
    <t>PRPUB</t>
  </si>
  <si>
    <t>western snowberry</t>
  </si>
  <si>
    <t>Symphoricarpos occidentalis</t>
  </si>
  <si>
    <t>SYOC</t>
  </si>
  <si>
    <t>western sweetroot</t>
  </si>
  <si>
    <t>Osmorhiza occidentalis</t>
  </si>
  <si>
    <t>OSOC</t>
  </si>
  <si>
    <t>western tansymustard</t>
  </si>
  <si>
    <t>Descurainia pinnata</t>
  </si>
  <si>
    <t>DEPI</t>
  </si>
  <si>
    <t>western valerian</t>
  </si>
  <si>
    <t>Valeriana occidentalis</t>
  </si>
  <si>
    <t>VAOC2</t>
  </si>
  <si>
    <t>western water hemlock</t>
  </si>
  <si>
    <t>Cicuta douglasii</t>
  </si>
  <si>
    <t>CIDO</t>
  </si>
  <si>
    <t>western wheatgrass</t>
  </si>
  <si>
    <t>Pascopyrum smithii</t>
  </si>
  <si>
    <t>PASM</t>
  </si>
  <si>
    <t>western white clematis</t>
  </si>
  <si>
    <t>Clematis ligusticifolia</t>
  </si>
  <si>
    <t>CLLI2</t>
  </si>
  <si>
    <t>western white pine</t>
  </si>
  <si>
    <t>Pinus monticola</t>
  </si>
  <si>
    <t>PIMO3</t>
  </si>
  <si>
    <t>western yarrow</t>
  </si>
  <si>
    <t>Achillea millefolium</t>
  </si>
  <si>
    <t>ACMI2</t>
  </si>
  <si>
    <t>white brodiaea</t>
  </si>
  <si>
    <t>Triteleia hyacinthina</t>
  </si>
  <si>
    <t>TRHY3</t>
  </si>
  <si>
    <t>white clover</t>
  </si>
  <si>
    <t>Trifolium repens</t>
  </si>
  <si>
    <t>TRRE3</t>
  </si>
  <si>
    <t>white elkweed</t>
  </si>
  <si>
    <t>Frasera montana</t>
  </si>
  <si>
    <t>FROM</t>
  </si>
  <si>
    <t>white fir</t>
  </si>
  <si>
    <t>Abies concolor</t>
  </si>
  <si>
    <t>ABCO</t>
  </si>
  <si>
    <t>white hawkweed</t>
  </si>
  <si>
    <t>Hieracium albiflorum</t>
  </si>
  <si>
    <t>HIAL2</t>
  </si>
  <si>
    <t>white mule-ears</t>
  </si>
  <si>
    <t>Wyethia helianthoides</t>
  </si>
  <si>
    <t>WYHE2</t>
  </si>
  <si>
    <t>white poplar</t>
  </si>
  <si>
    <t>Populus alba</t>
  </si>
  <si>
    <t>POAL7</t>
  </si>
  <si>
    <t>white prairie aster</t>
  </si>
  <si>
    <t>Symphyotrichum falcatum var. commutatum</t>
  </si>
  <si>
    <t>SYFAC</t>
  </si>
  <si>
    <t>white spirea</t>
  </si>
  <si>
    <t>Spiraea betulifolia</t>
  </si>
  <si>
    <t>SPBE2</t>
  </si>
  <si>
    <t>white spruce</t>
  </si>
  <si>
    <t>Picea glauca</t>
  </si>
  <si>
    <t>PIGL</t>
  </si>
  <si>
    <t>white stoneseed</t>
  </si>
  <si>
    <t>Lithospermum ruderale</t>
  </si>
  <si>
    <t>LIRU4</t>
  </si>
  <si>
    <t>white sweetclover</t>
  </si>
  <si>
    <t>Melilotus alba</t>
  </si>
  <si>
    <t>MEAL12</t>
  </si>
  <si>
    <t>white willow</t>
  </si>
  <si>
    <t>Salix alba</t>
  </si>
  <si>
    <t>SAAL2</t>
  </si>
  <si>
    <t>whitebark pine</t>
  </si>
  <si>
    <t>Pinus albicaulis</t>
  </si>
  <si>
    <t>PIAL</t>
  </si>
  <si>
    <t>whitedaisy tidytips</t>
  </si>
  <si>
    <t>Layia glandulosa</t>
  </si>
  <si>
    <t>LAGL5</t>
  </si>
  <si>
    <t>whitestem elkweed</t>
  </si>
  <si>
    <t xml:space="preserve">Frasera albicaulis </t>
  </si>
  <si>
    <t>FRAL2</t>
  </si>
  <si>
    <t>wholeleaf goldenweed</t>
  </si>
  <si>
    <t>Pyrrocoma insecticruris</t>
  </si>
  <si>
    <t>PYIN2</t>
  </si>
  <si>
    <t>whortleberry</t>
  </si>
  <si>
    <t>Vaccinium myrtillus</t>
  </si>
  <si>
    <t>VAMY2</t>
  </si>
  <si>
    <t>wild licorice</t>
  </si>
  <si>
    <t>Glycyrrhiza lepidota</t>
  </si>
  <si>
    <t>GLLE3</t>
  </si>
  <si>
    <t>wild mint</t>
  </si>
  <si>
    <t>Mentha arvensis</t>
  </si>
  <si>
    <t>MEAR4</t>
  </si>
  <si>
    <t>wild rose</t>
  </si>
  <si>
    <t>Rosa</t>
  </si>
  <si>
    <t>ROSA5</t>
  </si>
  <si>
    <t>wildrye</t>
  </si>
  <si>
    <t>Leymus</t>
  </si>
  <si>
    <t>LEYMU</t>
  </si>
  <si>
    <t>Elymus</t>
  </si>
  <si>
    <t>ELYMU</t>
  </si>
  <si>
    <r>
      <t xml:space="preserve">Live Plant Cover </t>
    </r>
    <r>
      <rPr>
        <sz val="12"/>
        <rFont val="Arial"/>
        <family val="2"/>
      </rPr>
      <t xml:space="preserve">(Live stems and green leaf cover of all species at adjusted 3" height.) / </t>
    </r>
    <r>
      <rPr>
        <b/>
        <sz val="12"/>
        <rFont val="Arial"/>
        <family val="2"/>
      </rPr>
      <t>10%</t>
    </r>
  </si>
  <si>
    <t xml:space="preserve">FOLIAR COVER: &lt;50%  BASAL AREA:  &lt;15%  Photosynthetic area very low.  Very little plant cover to slow or stop runoff.                                                                                         </t>
  </si>
  <si>
    <t xml:space="preserve">FOLIAR COVER: 50 to 70%  BASAL AREA:  15 TO 25%  Photosynthetic area low.  Low retardation to runoff by pasture vegetation.                                                           </t>
  </si>
  <si>
    <t xml:space="preserve">FOLIAR COVER: 70 to 90%  BASAL AREA:  25 TO 35%   Most forage plants grazed close; little leaf area to intercept sunlight.  Moderate retardation to runoff by pasture vegetation.               
                                                                                                                                                                                                                                 </t>
  </si>
  <si>
    <t xml:space="preserve">FOLIAR COVER: 90 to 95%  BASAL AREA:  35 TO 50%  Pasture not uniformly grazed and there is some loss of potential for photosynthetic activity.  Pasture vegetation offers high retardation to runoff.                                                                                            </t>
  </si>
  <si>
    <t>FOLIAR COVER: 95 to &gt;100%  BASAL AREA:  &gt;50%  Forages maintained in leafy condition for best photosynthetic activity.  Very dense stand with either no runoff, or very slow runoff flows.</t>
  </si>
  <si>
    <r>
      <t xml:space="preserve">Plant Diversity </t>
    </r>
    <r>
      <rPr>
        <sz val="12"/>
        <rFont val="Arial"/>
        <family val="2"/>
      </rPr>
      <t>(Evaluate as a complete system.  Functional groups of forages are plant groupings that have similar growth habits and management needs).</t>
    </r>
    <r>
      <rPr>
        <b/>
        <sz val="12"/>
        <rFont val="Arial"/>
        <family val="2"/>
      </rPr>
      <t xml:space="preserve"> / 10%</t>
    </r>
  </si>
  <si>
    <t>One dominant perennial forage species (&gt;75% of stand by air-dry weight).  or, More than 5 forage species (each &lt;20% of stand) all of one functional group.  Uneven grazing use.  Grazing use poorly distributed.</t>
  </si>
  <si>
    <t>Two to five forage species all of one functional group (&gt;75% of stand by air-dry weight).  At least one perennial forage species avoided by livestock resulting in presence of mature seeds talks and uneven grazing use.  Forage species occur in patches, and are not intermixed.</t>
  </si>
  <si>
    <t xml:space="preserve">Two to three forage species all of one functional group (each at least 20% of stand by air-dry weight). Forage species intermixed, have compatible growth habits, similar re-growth periods, and have comparable palatability.  No forage plants ungrazed. </t>
  </si>
  <si>
    <t xml:space="preserve">Two to four forage species representing two functional groups (each at least 20% of stand by air-dry weight) – at least one perennial grass and one perennial legume species are present.   Forage species well intermixed, have compatible growth habits, similar re-growth periods, and comparable palatability.  No forage plants ungrazed </t>
  </si>
  <si>
    <t>Three to five forage species representing at least three functional groups (each ±20% of stand by air-dry weight) – at least one grass and one legume species are present.  Forage species well intermixed, with compatible growth habits, similar re-growth periods, and have comparable palatability.  No forage plants ungrazed.</t>
  </si>
  <si>
    <r>
      <t>Plant residue</t>
    </r>
    <r>
      <rPr>
        <sz val="12"/>
        <rFont val="Arial"/>
        <family val="2"/>
      </rPr>
      <t xml:space="preserve"> (organic material covering soil between tillers or stems) /</t>
    </r>
    <r>
      <rPr>
        <b/>
        <sz val="12"/>
        <rFont val="Arial"/>
        <family val="2"/>
      </rPr>
      <t xml:space="preserve"> 3%</t>
    </r>
  </si>
  <si>
    <t xml:space="preserve">Ground Cover:  No identifiable residue present on soil surface. Thatch, if present, is heavy (&gt;1-inch thick). STANDING-DEAD FORAGE: More than 25% of total pasture production (air-dry weight).
</t>
  </si>
  <si>
    <t xml:space="preserve">Ground Cover:  &lt;10% of soil surface with dead forage plant residue present.  Thatch, if present, 0.5" to 1" thick.  STANDING-DEAD FORAGE: 5 to 25% of total pasture production (air-dry weight).
</t>
  </si>
  <si>
    <t>Reconstructed Present Total Weight lbs/ac.</t>
  </si>
  <si>
    <r>
      <t>Remarks:</t>
    </r>
    <r>
      <rPr>
        <sz val="11"/>
        <rFont val="Arial"/>
        <family val="2"/>
      </rPr>
      <t xml:space="preserve"> </t>
    </r>
  </si>
  <si>
    <t xml:space="preserve">Total Cover: </t>
  </si>
  <si>
    <t>Weight in Reference state  (total of weight in column I):</t>
  </si>
  <si>
    <t>L.  Total weight of allowable present (total of weight in column J):</t>
  </si>
  <si>
    <t>M.  Similarity index (L divided by K x 100 = M):</t>
  </si>
  <si>
    <t>Recovery after grazing takes 2 or more weeks longer than normal; and/or yellowish-green leaves; and/or major insect or disease loss; and/or plants wilted most of day. Productivity 50 to &lt;70% of potential.</t>
  </si>
  <si>
    <t>Recovery after grazing takes 1 week longer than normal; and/or urine or dung patches dark green in contrast to rest of plants; and/or minor insect or disease loss; and/or plants wilted only during mid-day.  Pasture productivity 70 to 85% of potential.</t>
  </si>
  <si>
    <t>Recovery after grazing takes 1 or 2 days longer than normal; and/or light-green leaves of most plants as contrasted to greener plants in urine and dung patches; and/or minor insect or disease damage. No plant wilting.  Productivity of stand near potential.</t>
  </si>
  <si>
    <t>Rapid recovery following grazing.  Healthy green color of foliage.  No sign of insect or disease damage.  No leaf wilting.  Yields at listed potential for species adapted to site.</t>
  </si>
  <si>
    <r>
      <t xml:space="preserve">Percent legume </t>
    </r>
    <r>
      <rPr>
        <sz val="12"/>
        <rFont val="Arial"/>
        <family val="2"/>
      </rPr>
      <t xml:space="preserve">(Cool season stands.  See footnote 3 of national score sheet for warm season.) / </t>
    </r>
    <r>
      <rPr>
        <b/>
        <sz val="12"/>
        <rFont val="Arial"/>
        <family val="2"/>
      </rPr>
      <t>5%</t>
    </r>
  </si>
  <si>
    <t>No legume in pasture; or, more than 50% (air-dry weight) of bloat-causing legumes.</t>
  </si>
  <si>
    <r>
      <t xml:space="preserve">Forage legumes less than 10% (air-dry weight); or, </t>
    </r>
    <r>
      <rPr>
        <sz val="13"/>
        <rFont val="Arial"/>
        <family val="0"/>
      </rPr>
      <t>≥</t>
    </r>
    <r>
      <rPr>
        <sz val="6.5"/>
        <rFont val="Arial"/>
        <family val="2"/>
      </rPr>
      <t xml:space="preserve"> </t>
    </r>
    <r>
      <rPr>
        <sz val="13"/>
        <rFont val="Arial"/>
        <family val="2"/>
      </rPr>
      <t>40% (air-dry weight) of spreading legume with grass composition declining.</t>
    </r>
  </si>
  <si>
    <t>Forage legumes represent 10% to &lt;15% (air-dry weight) of pasture production.</t>
  </si>
  <si>
    <t>Forage legumes represent 15% to &lt;25% (air-dry weight) of pasture production.</t>
  </si>
  <si>
    <t>Forage legumes represent 20% to 35% (air-dry weight) of pasture production.  No forage grass loss; forage grasses may be increasing.</t>
  </si>
  <si>
    <t>Uniformity of Use / 7%</t>
  </si>
  <si>
    <t>Little-grazed patches cover over 50% of pasture.  Mosaic pattern of grazing use; or there are identifiable areas within pasture being avoided.</t>
  </si>
  <si>
    <t>Little-grazed patches cover over 25 to 50% of pasture either in a mosaic pattern or as identifiable areas within pasture that are not grazed.</t>
  </si>
  <si>
    <t>Little-grazed patches cover 10 to 25% of pasture either in a mosaic pattern or as identifiable areas within pasture that are not grazed.</t>
  </si>
  <si>
    <t>Astragalus</t>
  </si>
  <si>
    <t>ASTRA</t>
  </si>
  <si>
    <t>milkweed</t>
  </si>
  <si>
    <t>Asclepias</t>
  </si>
  <si>
    <t>ASCLE</t>
  </si>
  <si>
    <t>Minidoka penstemon</t>
  </si>
  <si>
    <t>Penstemon perpulcher</t>
  </si>
  <si>
    <t>PEPE12</t>
  </si>
  <si>
    <t>mint</t>
  </si>
  <si>
    <t>Mentha</t>
  </si>
  <si>
    <t>MENTH</t>
  </si>
  <si>
    <t>Missouri goldenrod</t>
  </si>
  <si>
    <t>Solidago missouriensis</t>
  </si>
  <si>
    <t>SOMI2</t>
  </si>
  <si>
    <t>miterwort</t>
  </si>
  <si>
    <t>Mitella</t>
  </si>
  <si>
    <t>MITEL</t>
  </si>
  <si>
    <t>Mongolian cherry</t>
  </si>
  <si>
    <t>Prunus fruticosa</t>
  </si>
  <si>
    <t>PRER2</t>
  </si>
  <si>
    <t>mormon tea</t>
  </si>
  <si>
    <t>Ephedra nevadensis</t>
  </si>
  <si>
    <t>EPHED</t>
  </si>
  <si>
    <t>moss</t>
  </si>
  <si>
    <t>2MOSS</t>
  </si>
  <si>
    <t>moss gentian</t>
  </si>
  <si>
    <t>Gentiana prostrata</t>
  </si>
  <si>
    <t>GEPR3</t>
  </si>
  <si>
    <t>moth mullein</t>
  </si>
  <si>
    <t>Verbascum blattaria</t>
  </si>
  <si>
    <t>VEBL</t>
  </si>
  <si>
    <t>mountain big sagebrush</t>
  </si>
  <si>
    <t>Artemisia tridentata ssp. vaseyana</t>
  </si>
  <si>
    <t>ARTRV</t>
  </si>
  <si>
    <t>mountain brome</t>
  </si>
  <si>
    <t>Bromus marginatus</t>
  </si>
  <si>
    <t>BRMA4</t>
  </si>
  <si>
    <t>mountain buttercup</t>
  </si>
  <si>
    <t>Ranunculus populago</t>
  </si>
  <si>
    <t>RAPO</t>
  </si>
  <si>
    <t>mountain dandelion</t>
  </si>
  <si>
    <t>Agoseris glauca</t>
  </si>
  <si>
    <t>AGGL</t>
  </si>
  <si>
    <t>mountain goldenpea</t>
  </si>
  <si>
    <t>Thermopsis montana</t>
  </si>
  <si>
    <t>THMO6</t>
  </si>
  <si>
    <t>mountain goldenrod</t>
  </si>
  <si>
    <t>Solidago multiradiata</t>
  </si>
  <si>
    <t>SOMU</t>
  </si>
  <si>
    <t>mountain hemlock</t>
  </si>
  <si>
    <t>Tsuga mertensiana</t>
  </si>
  <si>
    <t>TSME</t>
  </si>
  <si>
    <t>mountain lupine</t>
  </si>
  <si>
    <t>Lupinus argenteus ssp. argenteus</t>
  </si>
  <si>
    <t>LUARA5</t>
  </si>
  <si>
    <t>mountain silver sagebrush</t>
  </si>
  <si>
    <t>ID-CPA-013</t>
  </si>
  <si>
    <t>Stocking Rate and Forage Value Rating</t>
  </si>
  <si>
    <t>Plant Community:</t>
  </si>
  <si>
    <t>Plant Species</t>
  </si>
  <si>
    <t>Present Composition</t>
  </si>
  <si>
    <t>Animal:</t>
  </si>
  <si>
    <t>Lbs/AC</t>
  </si>
  <si>
    <t>%</t>
  </si>
  <si>
    <t>P</t>
  </si>
  <si>
    <t>U</t>
  </si>
  <si>
    <t>Percent by Preference</t>
  </si>
  <si>
    <t>Forage Value Rating</t>
  </si>
  <si>
    <t>Estimated Stocking Rate AUM/AC</t>
  </si>
  <si>
    <t>Comments:</t>
  </si>
  <si>
    <t>Pseudotsuga menziesii var. glauca</t>
  </si>
  <si>
    <t>PSMEG</t>
  </si>
  <si>
    <t>Rocky Mountain groundsel</t>
  </si>
  <si>
    <t>Packera streptanthifolia</t>
  </si>
  <si>
    <t>PAST10</t>
  </si>
  <si>
    <t>Rocky Mountain iris</t>
  </si>
  <si>
    <t>Iris missouriensis</t>
  </si>
  <si>
    <t>IRMI</t>
  </si>
  <si>
    <t>Rocky Mountain juniper</t>
  </si>
  <si>
    <t>Juniperus scopulorum</t>
  </si>
  <si>
    <t>JUSC2</t>
  </si>
  <si>
    <t>Rocky Mountain maple</t>
  </si>
  <si>
    <t>Acer glabrum</t>
  </si>
  <si>
    <t>ACGL</t>
  </si>
  <si>
    <t>Rocky Mountain penstemon</t>
  </si>
  <si>
    <t>Penstemon strictus</t>
  </si>
  <si>
    <t>PEST2</t>
  </si>
  <si>
    <t>Rollins' biscuitroot</t>
  </si>
  <si>
    <t>Lomatium rollinsii</t>
  </si>
  <si>
    <t>LORO2</t>
  </si>
  <si>
    <t>rose pussytoes</t>
  </si>
  <si>
    <t>Antennaria rosea</t>
  </si>
  <si>
    <t>ANRO2</t>
  </si>
  <si>
    <t>Ross' sedge</t>
  </si>
  <si>
    <t>Carex rossii</t>
  </si>
  <si>
    <t>CARO5</t>
  </si>
  <si>
    <t>Rough fiddleneck</t>
  </si>
  <si>
    <t>Amsinckia menziesii var. menziesii</t>
  </si>
  <si>
    <t>AMMEM2</t>
  </si>
  <si>
    <t>roundleaf alumroot</t>
  </si>
  <si>
    <t>Heuchera cylindrica</t>
  </si>
  <si>
    <t>HECY2</t>
  </si>
  <si>
    <t>roundleaf violet</t>
  </si>
  <si>
    <t>Viola orbiculata</t>
  </si>
  <si>
    <t>VIOR</t>
  </si>
  <si>
    <t>royal penstemon</t>
  </si>
  <si>
    <t>Penstemon speciosus</t>
  </si>
  <si>
    <t>PESP</t>
  </si>
  <si>
    <t>rubber rabbitbrush</t>
  </si>
  <si>
    <t>Ericameria nauseosa</t>
  </si>
  <si>
    <t>ERNA10</t>
  </si>
  <si>
    <t>Infiltration capacity lowered and surface runoff increased due to reduced plant cover.  Soil probe enters soil easily.  Scattered signs of livestock trails and hoof prints with impact confined to lanes or small wet areas.</t>
  </si>
  <si>
    <t xml:space="preserve">Infiltration capacity and surface runoff are similar to that expected for an ungrazed meadow or pasture not impacted by livestock traffic. </t>
  </si>
  <si>
    <r>
      <t>Irrigation</t>
    </r>
    <r>
      <rPr>
        <sz val="12"/>
        <rFont val="Arial"/>
        <family val="2"/>
      </rPr>
      <t xml:space="preserve"> </t>
    </r>
    <r>
      <rPr>
        <b/>
        <sz val="12"/>
        <rFont val="Arial"/>
        <family val="2"/>
      </rPr>
      <t>/ 10%</t>
    </r>
  </si>
  <si>
    <t xml:space="preserve">Pasture failure or major loss of desirable forage  plants due to severe "under-irrigation";   Or major loss of desirable forage plants due to submergence of plants, "over-irrigation".  Or if non-irrigated grazing is detrimental to the pasture due to inadequate soil moisture, reestablishment or species change needed.
</t>
  </si>
  <si>
    <t>Desirable pasture plants wilted due to moderately-severe "under-irrigation" with little recovery; or, loss of some desirable forage  plants due to submergence with "over-irrigation".  Very uneven forage  stand due to inefficient control or management of  water.  Or if non-irrigated grazing exceeds appropriate level, soil  moisture inadequate.</t>
  </si>
  <si>
    <t xml:space="preserve">Desirable pasture plants wilted due to moderate "under-irrigation" (evident only during mid-day heat);  or Desirable plants weakened from short-term submergence with "over-irrigation". Relatively uneven forage stand due to inefficient control and/or management of irrigation water. Or grazing exceeds PM Tech Note 10 from abnormal soil moisture </t>
  </si>
  <si>
    <t xml:space="preserve">Irrigation scheduling or application rates present less than optimum soil moisture conditions for desirable pasture plants, but no plant wilting or weakened plants evident.  IWM plan developed and is mostly followed.   Or if non-irrigated grazing not following PM Tech Note 10  stubble heights to optimize  production and soil moisture
  </t>
  </si>
  <si>
    <t>bitter cherry</t>
  </si>
  <si>
    <t>Prunus emarginata</t>
  </si>
  <si>
    <t>PREM</t>
  </si>
  <si>
    <t>bitter fleabane</t>
  </si>
  <si>
    <t>Erigeron acris</t>
  </si>
  <si>
    <t>ERAC2</t>
  </si>
  <si>
    <t>bitterroot</t>
  </si>
  <si>
    <t>Lewisia rediviva</t>
  </si>
  <si>
    <t>LERE7</t>
  </si>
  <si>
    <t>black cottonwood</t>
  </si>
  <si>
    <t>Populus balsamifera ssp. trichocarpa</t>
  </si>
  <si>
    <t>POBAT</t>
  </si>
  <si>
    <t>black hawthorn</t>
  </si>
  <si>
    <t>Crataegus douglasii</t>
  </si>
  <si>
    <t>CRDO2</t>
  </si>
  <si>
    <t>black medic</t>
  </si>
  <si>
    <t>Medicago lupulina</t>
  </si>
  <si>
    <t>MELU</t>
  </si>
  <si>
    <t>black sagebrush</t>
  </si>
  <si>
    <t>Artemisia nova</t>
  </si>
  <si>
    <t>ARNO4</t>
  </si>
  <si>
    <t>black walnut</t>
  </si>
  <si>
    <t>Juglans nigra</t>
  </si>
  <si>
    <t>JUNIP</t>
  </si>
  <si>
    <t>blackfoot groundsmoke</t>
  </si>
  <si>
    <t>Gayophytum racemosum</t>
  </si>
  <si>
    <t>GARA</t>
  </si>
  <si>
    <t>bladderpod</t>
  </si>
  <si>
    <t>Lesquerella</t>
  </si>
  <si>
    <t>LESQU</t>
  </si>
  <si>
    <t>blazingstar</t>
  </si>
  <si>
    <t>Mentzelia</t>
  </si>
  <si>
    <t>MENTZ</t>
  </si>
  <si>
    <t>blue aster</t>
  </si>
  <si>
    <t>Eurybia glauca</t>
  </si>
  <si>
    <t>EUGL19</t>
  </si>
  <si>
    <t>blue elderberry</t>
  </si>
  <si>
    <t>Sambucus nigra ssp. cerulea</t>
  </si>
  <si>
    <t>SANIC5</t>
  </si>
  <si>
    <t>blue eyed Mary</t>
  </si>
  <si>
    <t>Collinsia</t>
  </si>
  <si>
    <t>COLLI</t>
  </si>
  <si>
    <t>blue flax</t>
  </si>
  <si>
    <t>Linum perenne</t>
  </si>
  <si>
    <t>LIPE2</t>
  </si>
  <si>
    <t>blue spruce</t>
  </si>
  <si>
    <t>Picea pungens</t>
  </si>
  <si>
    <t>PIPU</t>
  </si>
  <si>
    <t>blue stickseed</t>
  </si>
  <si>
    <t>Hackelia micrantha</t>
  </si>
  <si>
    <t>HAMI</t>
  </si>
  <si>
    <t>blue wildrye</t>
  </si>
  <si>
    <t>Elymus glaucus ssp. glaucus</t>
  </si>
  <si>
    <t>ELGLG</t>
  </si>
  <si>
    <t>bluebells</t>
  </si>
  <si>
    <t>Mertensia</t>
  </si>
  <si>
    <t>MERTE</t>
  </si>
  <si>
    <t>bluebunch wheatgrass</t>
  </si>
  <si>
    <t>Pseudoroegneria spicata ssp. spicata</t>
  </si>
  <si>
    <t>PSSPS</t>
  </si>
  <si>
    <t>blue-eyed grass</t>
  </si>
  <si>
    <t>Sisyrinchium</t>
  </si>
  <si>
    <t>SISYR</t>
  </si>
  <si>
    <t>bluegrass</t>
  </si>
  <si>
    <t>Poa</t>
  </si>
  <si>
    <t>POA</t>
  </si>
  <si>
    <t>bluejoint</t>
  </si>
  <si>
    <t>Calamagrostis canadensis</t>
  </si>
  <si>
    <t>CACA4</t>
  </si>
  <si>
    <t>blueleaf honeysuckle</t>
  </si>
  <si>
    <t>Lonicera korolkowii</t>
  </si>
  <si>
    <t>LOKO2</t>
  </si>
  <si>
    <t>blueleaf strawberry</t>
  </si>
  <si>
    <t>Fragaria virginiana ssp. glauca</t>
  </si>
  <si>
    <t>FRVIG2</t>
  </si>
  <si>
    <t>bog birch</t>
  </si>
  <si>
    <t>Betula pumila var. glandulifera</t>
  </si>
  <si>
    <t>BEPUG</t>
  </si>
  <si>
    <t>Booth's willow</t>
  </si>
  <si>
    <t>Salix boothii</t>
  </si>
  <si>
    <t>SABO2</t>
  </si>
  <si>
    <t>bottlebrush squirreltail</t>
  </si>
  <si>
    <t>Elymus elymoides</t>
  </si>
  <si>
    <t>ELEL5</t>
  </si>
  <si>
    <t>Elymus elymoides ssp. brevifolius</t>
  </si>
  <si>
    <t>ELELB2</t>
  </si>
  <si>
    <t>Elymus elymoides ssp. californicus</t>
  </si>
  <si>
    <t>ELELC2</t>
  </si>
  <si>
    <t>Elymus elymoides ssp. elymoides</t>
  </si>
  <si>
    <t>ELELE</t>
  </si>
  <si>
    <t>boxelder</t>
  </si>
  <si>
    <t>Acer negundo</t>
  </si>
  <si>
    <t>ACNE2</t>
  </si>
  <si>
    <t>bracht strawberry</t>
  </si>
  <si>
    <t>Fragaria vesca ssp. bracteata</t>
  </si>
  <si>
    <t>FRVEB2</t>
  </si>
  <si>
    <t>brewer's navarratia</t>
  </si>
  <si>
    <t>Navarretia breweri</t>
  </si>
  <si>
    <t>NABR</t>
  </si>
  <si>
    <t>bristly cryptantha</t>
  </si>
  <si>
    <t>Cryptantha interrupta</t>
  </si>
  <si>
    <t>CRIN9</t>
  </si>
  <si>
    <t>brittle pricklypear</t>
  </si>
  <si>
    <t>Opuntia fragilis</t>
  </si>
  <si>
    <t>OPFR</t>
  </si>
  <si>
    <t>broadfruit mariposa lily</t>
  </si>
  <si>
    <t>Calochortus nitidus</t>
  </si>
  <si>
    <t>CANI</t>
  </si>
  <si>
    <t>broadleaf arrowhead</t>
  </si>
  <si>
    <t>Sagittaria latifolia</t>
  </si>
  <si>
    <t>SALA2</t>
  </si>
  <si>
    <t>broadleaf cattail</t>
  </si>
  <si>
    <t>Typha latifolia</t>
  </si>
  <si>
    <t>TYLA</t>
  </si>
  <si>
    <t>broom snakeweed</t>
  </si>
  <si>
    <t>Gutierrezia sarothrae</t>
  </si>
  <si>
    <t>GUSA2</t>
  </si>
  <si>
    <t>broomrape</t>
  </si>
  <si>
    <t>Orobanche</t>
  </si>
  <si>
    <t>OROBA</t>
  </si>
  <si>
    <t>Bruneau mariposa lily</t>
  </si>
  <si>
    <t>Calochortus bruneaunis</t>
  </si>
  <si>
    <t>CABR4</t>
  </si>
  <si>
    <t>buckhorn plantain</t>
  </si>
  <si>
    <t>Plantago lanceolata</t>
  </si>
  <si>
    <t>PLLA</t>
  </si>
  <si>
    <t>buckwheat</t>
  </si>
  <si>
    <t>Eriogonum</t>
  </si>
  <si>
    <t>ERIOG</t>
  </si>
  <si>
    <t>bud sagebrush</t>
  </si>
  <si>
    <t>Picrothamnus desertorum</t>
  </si>
  <si>
    <t>PIDE4</t>
  </si>
  <si>
    <t>bulbous bluegrass</t>
  </si>
  <si>
    <t>Poa bulbosa</t>
  </si>
  <si>
    <t>POBU</t>
  </si>
  <si>
    <t>bulrush</t>
  </si>
  <si>
    <t>Scirpus</t>
  </si>
  <si>
    <t>SCIRP</t>
  </si>
  <si>
    <t>bunchberry</t>
  </si>
  <si>
    <t>Cornus canadensis</t>
  </si>
  <si>
    <t>COCA13</t>
  </si>
  <si>
    <t>bur buttercup</t>
  </si>
  <si>
    <t>Ceratocephala testiculata</t>
  </si>
  <si>
    <t>CETE5</t>
  </si>
  <si>
    <t>bur oak</t>
  </si>
  <si>
    <t>Improvements would benefit productivity and/or environment.</t>
  </si>
  <si>
    <t>15 to 25</t>
  </si>
  <si>
    <t>Needs immediate management changes, high return likely.</t>
  </si>
  <si>
    <t>10 to 15</t>
  </si>
  <si>
    <t>Major effort required in time, management and expense.</t>
  </si>
  <si>
    <t>Comments/Notes</t>
  </si>
  <si>
    <t xml:space="preserve">                      </t>
  </si>
  <si>
    <t>ID-CPA-015A</t>
  </si>
  <si>
    <t xml:space="preserve">Prescribed Grazing - 528                               Pasture Condition Scoresheet </t>
  </si>
  <si>
    <t>ID-CPA-015B</t>
  </si>
  <si>
    <t>Percent Desirable Plants / 15% (*1)</t>
  </si>
  <si>
    <t xml:space="preserve">Desirable species &lt;20% of stand by weight.  Annual weeds and/or perennial weedy species dominate. </t>
  </si>
  <si>
    <t>20-40% desirable forage species by weight.  Low producing, grazing resistant forage species and  broad-leaf weeds and annual weedy grasses dominate.</t>
  </si>
  <si>
    <t xml:space="preserve"> Adapted or desirable forage species make up 40 - 60% of stand by weight. Grazing resistant forage species with lower production potential make up a substantial portion of the stand. Undesirable broad-leaf weeds and annual weedy grasses invading.</t>
  </si>
  <si>
    <t>60 - 80% desirable forage species by weight.  Grazing resistant forage species and a few weedy species make up the remainder.</t>
  </si>
  <si>
    <t>Desirable species exceed 80% of plant community by weight.</t>
  </si>
  <si>
    <t>Live Plant Cover / 15%</t>
  </si>
  <si>
    <t xml:space="preserve">Very poor stand relative to potential.  Photosynthetic area very low due to very thin stand or severe overgrazing.  Very little desirable plant cover to moderate soil temperatures and slow or stop runoff. </t>
  </si>
  <si>
    <t xml:space="preserve">Poor stand relative to potential.  Thin or overgrazed stand with low leaf area to intercept sunlight and raindrops.  Bare areas may be frequent. </t>
  </si>
  <si>
    <t xml:space="preserve">Moderate stand relative to potential. Moderate leaf area to intercept sunlight and raindrops.  Bare areas may be common. </t>
  </si>
  <si>
    <t xml:space="preserve">Fair to good stand relative to potential.  Minor reduction in canopy potential due to less than ideal plant population or occasional overgrazing. </t>
  </si>
  <si>
    <t>Excellent stand relative to potential.  Forages maintained in leafy condition for best photosynthetic activity.  Very thick stand, slow or no runoff.</t>
  </si>
  <si>
    <r>
      <t xml:space="preserve">Plant diversity
</t>
    </r>
    <r>
      <rPr>
        <sz val="10"/>
        <rFont val="Arial"/>
        <family val="2"/>
      </rPr>
      <t xml:space="preserve">(may be considered across several pastures if they are grazed in rotation) / </t>
    </r>
    <r>
      <rPr>
        <b/>
        <sz val="12"/>
        <rFont val="Arial"/>
        <family val="2"/>
      </rPr>
      <t>10%</t>
    </r>
  </si>
  <si>
    <t>Escobaria vivipara</t>
  </si>
  <si>
    <t>ESVIV</t>
  </si>
  <si>
    <t>Cusick's bluegrass</t>
  </si>
  <si>
    <t>Poa cusickii</t>
  </si>
  <si>
    <t>POCU3</t>
  </si>
  <si>
    <t>Cusick's giant hyssop</t>
  </si>
  <si>
    <t>Agastache cusickii</t>
  </si>
  <si>
    <t>AGCU</t>
  </si>
  <si>
    <t>Cusick's penstemon</t>
  </si>
  <si>
    <t>Penstemon cusickii</t>
  </si>
  <si>
    <t>PECU</t>
  </si>
  <si>
    <t>Cusick's primrose</t>
  </si>
  <si>
    <t>Primula cusickiana</t>
  </si>
  <si>
    <t>PRCU2</t>
  </si>
  <si>
    <t>cutleaf balsamroot</t>
  </si>
  <si>
    <t>Balsamorhiza macrophylla</t>
  </si>
  <si>
    <t>BAMA4</t>
  </si>
  <si>
    <t>cutleaf filaree</t>
  </si>
  <si>
    <t>Erodium cicutarium</t>
  </si>
  <si>
    <t>ERCI6</t>
  </si>
  <si>
    <t>cutleaf fleabane</t>
  </si>
  <si>
    <t>Erigeron compositus</t>
  </si>
  <si>
    <t>ERCO4</t>
  </si>
  <si>
    <t>daggerpod</t>
  </si>
  <si>
    <t>Phoenicaulis cheiranthoides</t>
  </si>
  <si>
    <t>PHCH</t>
  </si>
  <si>
    <t>daisy fleabane</t>
  </si>
  <si>
    <t>Erigeron annuus</t>
  </si>
  <si>
    <t>ERAN</t>
  </si>
  <si>
    <t>darkthroat shootingstar</t>
  </si>
  <si>
    <t>Dodecatheon pulchellum ssp. pulchellum</t>
  </si>
  <si>
    <t>DOPUP2</t>
  </si>
  <si>
    <t>Davis thistle</t>
  </si>
  <si>
    <t>Cirsium subniveum</t>
  </si>
  <si>
    <t>CISU</t>
  </si>
  <si>
    <t>death camas</t>
  </si>
  <si>
    <t>Zigadenus</t>
  </si>
  <si>
    <t>ZIGAD</t>
  </si>
  <si>
    <t>desert biscuitroot</t>
  </si>
  <si>
    <t>Lomatium foeniculaceum</t>
  </si>
  <si>
    <t>LOFO</t>
  </si>
  <si>
    <t>desert lupine</t>
  </si>
  <si>
    <t>Lupinus aridus</t>
  </si>
  <si>
    <t>LUAR7</t>
  </si>
  <si>
    <t>desert madwort</t>
  </si>
  <si>
    <t>Alyssum desertorum</t>
  </si>
  <si>
    <t>ALDE</t>
  </si>
  <si>
    <t>desert rockcress</t>
  </si>
  <si>
    <t>Arabis lignifera</t>
  </si>
  <si>
    <t>ARLI</t>
  </si>
  <si>
    <t>desert yellow fleabane</t>
  </si>
  <si>
    <t>Erigeron linaris</t>
  </si>
  <si>
    <t>ERLI</t>
  </si>
  <si>
    <t>dock</t>
  </si>
  <si>
    <t>Rumex</t>
  </si>
  <si>
    <t>RUMEX</t>
  </si>
  <si>
    <t>dogwood</t>
  </si>
  <si>
    <t>Cornus</t>
  </si>
  <si>
    <t>CORNU</t>
  </si>
  <si>
    <t>Douglas' bladderpod</t>
  </si>
  <si>
    <t>Lesquerella douglasii</t>
  </si>
  <si>
    <t>LEDO2</t>
  </si>
  <si>
    <t>Douglas brodiaea</t>
  </si>
  <si>
    <t>Triteleia grandiflora</t>
  </si>
  <si>
    <t>TRGR7</t>
  </si>
  <si>
    <t>Douglas duskymaiden</t>
  </si>
  <si>
    <t>Chaenactis douglasii</t>
  </si>
  <si>
    <t>CHDO</t>
  </si>
  <si>
    <t>Douglas fir</t>
  </si>
  <si>
    <t>Pseudotsuga menziesii</t>
  </si>
  <si>
    <t>PSME</t>
  </si>
  <si>
    <t>Douglas' knotweed</t>
  </si>
  <si>
    <t>Polygonum douglasii</t>
  </si>
  <si>
    <t>PODO4</t>
  </si>
  <si>
    <t>Douglas maple</t>
  </si>
  <si>
    <t>Acer glabrum var. douglasii</t>
  </si>
  <si>
    <t>ACGLD4</t>
  </si>
  <si>
    <t>Douglas' matted buckwheat</t>
  </si>
  <si>
    <t>Eriogonum douglasii var. douglasii</t>
  </si>
  <si>
    <t>ERDOD</t>
  </si>
  <si>
    <t>Douglas' sedge</t>
  </si>
  <si>
    <t>Carex douglasii</t>
  </si>
  <si>
    <t>CADO2</t>
  </si>
  <si>
    <t>draba</t>
  </si>
  <si>
    <t>Draba</t>
  </si>
  <si>
    <t>DRABA</t>
  </si>
  <si>
    <t>Drummond's rockcress</t>
  </si>
  <si>
    <t>Arabis drummondii</t>
  </si>
  <si>
    <t>ARDR</t>
  </si>
  <si>
    <t>Drummond's willow</t>
  </si>
  <si>
    <t>Salix drummondiana</t>
  </si>
  <si>
    <t>SADR</t>
  </si>
  <si>
    <t>Dudley's rush</t>
  </si>
  <si>
    <t>Juncus dudleyi</t>
  </si>
  <si>
    <t>JUDU2</t>
  </si>
  <si>
    <t>duskymaiden</t>
  </si>
  <si>
    <t>Chaenactis</t>
  </si>
  <si>
    <t>CHAEN</t>
  </si>
  <si>
    <t>dwarf blueberry</t>
  </si>
  <si>
    <t>Vaccinium caespitosum</t>
  </si>
  <si>
    <t>VACA13</t>
  </si>
  <si>
    <t>dwarf ninebark</t>
  </si>
  <si>
    <t>Physocarpus alternans</t>
  </si>
  <si>
    <t>PHAL7</t>
  </si>
  <si>
    <t>dwarf penstemon</t>
  </si>
  <si>
    <t>Penstemon pumilus</t>
  </si>
  <si>
    <t>PEPU12</t>
  </si>
  <si>
    <t>dwarf rubber rabbitbrush</t>
  </si>
  <si>
    <t>Ericameria nana</t>
  </si>
  <si>
    <t>ERNA7</t>
  </si>
  <si>
    <t>Ericameria nauseosa ssp. nauseosa var. nana</t>
  </si>
  <si>
    <t>ERNAN4</t>
  </si>
  <si>
    <t>eastern redcedar</t>
  </si>
  <si>
    <t>Juniperus virginiana</t>
  </si>
  <si>
    <t>JUVI</t>
  </si>
  <si>
    <t>elderberry</t>
  </si>
  <si>
    <t>Sambucus</t>
  </si>
  <si>
    <t>SAMBU</t>
  </si>
  <si>
    <t>tillers</t>
  </si>
  <si>
    <t>BRRU2</t>
  </si>
  <si>
    <t xml:space="preserve">Bromus rubens </t>
  </si>
  <si>
    <t>Bromus rubrum</t>
  </si>
  <si>
    <t>Red brome</t>
  </si>
  <si>
    <t>35-50</t>
  </si>
  <si>
    <t>Cheatgrass</t>
  </si>
  <si>
    <t>NATIVE COOL-SEASON ANNUAL GRASS</t>
  </si>
  <si>
    <t>VUOCG</t>
  </si>
  <si>
    <t xml:space="preserve">Vulpia octoflora </t>
  </si>
  <si>
    <t>Festuca octoflora</t>
  </si>
  <si>
    <t>Sixweeks fescue</t>
  </si>
  <si>
    <t>GRASSLIKE</t>
  </si>
  <si>
    <t>60-67</t>
  </si>
  <si>
    <t>Threadleaf sedge</t>
  </si>
  <si>
    <t>rhizomatus</t>
  </si>
  <si>
    <t>Eleocharis sp.</t>
  </si>
  <si>
    <t>Spikerush</t>
  </si>
  <si>
    <t>JUNCO</t>
  </si>
  <si>
    <t>Juncus spp</t>
  </si>
  <si>
    <t>Wiregrass, Baltic rush</t>
  </si>
  <si>
    <t>FORBS</t>
  </si>
  <si>
    <t>FORB PHENOLOGICAL STAGE CLASSIFICATION:</t>
  </si>
  <si>
    <t>1- GREEN BEFORE FLOWERING</t>
  </si>
  <si>
    <t>2 - FULL BLOOM PETALS FALLING</t>
  </si>
  <si>
    <t>3 - FRUIT RIPENING</t>
  </si>
  <si>
    <t>4 - FRUIT RIPE OR FALL DORMANCY</t>
  </si>
  <si>
    <t>5 - SEED DESIMINATION OR WINTER DORMANCY</t>
  </si>
  <si>
    <t>NATIVE PERENNIAL FORBS</t>
  </si>
  <si>
    <t>31-49</t>
  </si>
  <si>
    <t>Common yarrow</t>
  </si>
  <si>
    <t>30-40</t>
  </si>
  <si>
    <t>Horsemint/hyssop</t>
  </si>
  <si>
    <t>17-20</t>
  </si>
  <si>
    <t xml:space="preserve">Agoseris glauca </t>
  </si>
  <si>
    <t>Agoseris pumila</t>
  </si>
  <si>
    <t>Mountain dandelion</t>
  </si>
  <si>
    <t>20-40</t>
  </si>
  <si>
    <t>43-45</t>
  </si>
  <si>
    <t>65+</t>
  </si>
  <si>
    <t>Louisiana sagewort &amp; cudweed</t>
  </si>
  <si>
    <t>ASCO9</t>
  </si>
  <si>
    <t xml:space="preserve">Astragalus columbianus </t>
  </si>
  <si>
    <t>Astragalus columbia</t>
  </si>
  <si>
    <t>Columbia vetch</t>
  </si>
  <si>
    <t>ASSP4</t>
  </si>
  <si>
    <t xml:space="preserve">Astragalus spaldingii </t>
  </si>
  <si>
    <t>Astrogalus spaldingii</t>
  </si>
  <si>
    <t>Milkvetch, spalding's</t>
  </si>
  <si>
    <t>17-32</t>
  </si>
  <si>
    <t>27-36</t>
  </si>
  <si>
    <t>35-45</t>
  </si>
  <si>
    <t>Balsamorhiza  sagittata</t>
  </si>
  <si>
    <t>Arrowleaf balsamroot</t>
  </si>
  <si>
    <t>50+</t>
  </si>
  <si>
    <t xml:space="preserve">Castilleja angustifolia </t>
  </si>
  <si>
    <t>Castilleja spp.</t>
  </si>
  <si>
    <t xml:space="preserve">Comandra umbellata ssp. pallida </t>
  </si>
  <si>
    <t>Comandra palida</t>
  </si>
  <si>
    <t xml:space="preserve">Bastard toadflax </t>
  </si>
  <si>
    <t>TETH</t>
  </si>
  <si>
    <t xml:space="preserve">Tephrosia thurberi </t>
  </si>
  <si>
    <t>Cracca spp</t>
  </si>
  <si>
    <t>Thurber's hoarypea</t>
  </si>
  <si>
    <t>CRCA2</t>
  </si>
  <si>
    <t>Crepis  acuminata</t>
  </si>
  <si>
    <t>Tapertip hawksbeard</t>
  </si>
  <si>
    <t>CRFL5</t>
  </si>
  <si>
    <t>Cryptantha flava</t>
  </si>
  <si>
    <t>Yellow cryptantha</t>
  </si>
  <si>
    <t xml:space="preserve">Delphinium ×occidentale </t>
  </si>
  <si>
    <t>Delphinium spp.</t>
  </si>
  <si>
    <t>Tall larkspur</t>
  </si>
  <si>
    <t>DENU2</t>
  </si>
  <si>
    <t xml:space="preserve">Delphinium nuttallianum </t>
  </si>
  <si>
    <t>Low larkspur</t>
  </si>
  <si>
    <t>DICA14</t>
  </si>
  <si>
    <t xml:space="preserve">Dichelostemma capitatum </t>
  </si>
  <si>
    <t>Dicheloatemma spp</t>
  </si>
  <si>
    <t>Bluedicks</t>
  </si>
  <si>
    <t>corm</t>
  </si>
  <si>
    <t>ERCH4</t>
  </si>
  <si>
    <t>60-100</t>
  </si>
  <si>
    <t xml:space="preserve">Erigeron chrysopsidis </t>
  </si>
  <si>
    <t>Erigeron chrysopsidis</t>
  </si>
  <si>
    <t>Dwarf yellow fleabane</t>
  </si>
  <si>
    <t>ERCO7</t>
  </si>
  <si>
    <t xml:space="preserve">Erigeron concinnus </t>
  </si>
  <si>
    <t>Erigeron pumulus</t>
  </si>
  <si>
    <t>Navaho/Low Fleabane</t>
  </si>
  <si>
    <t>Daisies</t>
  </si>
  <si>
    <t>67-70</t>
  </si>
  <si>
    <t xml:space="preserve">Eriogonum heracleoides </t>
  </si>
  <si>
    <t>Erigonum heraculoides</t>
  </si>
  <si>
    <t xml:space="preserve">Eriogonum umbellatum </t>
  </si>
  <si>
    <t>Sulphur-flower buckwheat</t>
  </si>
  <si>
    <t xml:space="preserve"> Frasera speciosa </t>
  </si>
  <si>
    <t>Fraseria speciosa</t>
  </si>
  <si>
    <t>Elkweed</t>
  </si>
  <si>
    <t>Bedstraw</t>
  </si>
  <si>
    <t>GEMA4</t>
  </si>
  <si>
    <t>Geum macrophyllum</t>
  </si>
  <si>
    <t>Largeleaf avens</t>
  </si>
  <si>
    <t>Old Man's Whiskers</t>
  </si>
  <si>
    <t>Atriplex canescens</t>
  </si>
  <si>
    <t>ATCA2</t>
  </si>
  <si>
    <t>fowl bluegrass</t>
  </si>
  <si>
    <t>Poa palustris</t>
  </si>
  <si>
    <t>POPA2</t>
  </si>
  <si>
    <t>foxtail barley</t>
  </si>
  <si>
    <t>Hordeum jubatum</t>
  </si>
  <si>
    <t>HOJU</t>
  </si>
  <si>
    <t>foxtail cactus</t>
  </si>
  <si>
    <t>Escobaria missouriensis var. missouriensis</t>
  </si>
  <si>
    <t>ESMI3</t>
  </si>
  <si>
    <t>foxtail wheatgrass</t>
  </si>
  <si>
    <t>×Pseudelymus saxicola</t>
  </si>
  <si>
    <t>PSSA2</t>
  </si>
  <si>
    <t>freckled milkvetch</t>
  </si>
  <si>
    <t>Astragalus lentiginosus</t>
  </si>
  <si>
    <t>ASLE8</t>
  </si>
  <si>
    <t>fringed loosestrife</t>
  </si>
  <si>
    <t>Lysimachia ciliata</t>
  </si>
  <si>
    <t>LYCI</t>
  </si>
  <si>
    <t>fringed sagewort</t>
  </si>
  <si>
    <t>Artemisia frigida</t>
  </si>
  <si>
    <t>ARFR4</t>
  </si>
  <si>
    <t>fringed willowherb</t>
  </si>
  <si>
    <t>Epilobium ciliatum ssp. glandulosum</t>
  </si>
  <si>
    <t>EPCIG</t>
  </si>
  <si>
    <t>fuzzy sagebrush</t>
  </si>
  <si>
    <t>Artemisia papposa</t>
  </si>
  <si>
    <t>ARPA16</t>
  </si>
  <si>
    <t>gardencress pepperweed</t>
  </si>
  <si>
    <t>Lepidium sativum</t>
  </si>
  <si>
    <t>LESA2</t>
  </si>
  <si>
    <t>Gardner's saltbush</t>
  </si>
  <si>
    <t>Atriplex gardneri</t>
  </si>
  <si>
    <t>ATGA</t>
  </si>
  <si>
    <t>gentian</t>
  </si>
  <si>
    <t>Gentiana</t>
  </si>
  <si>
    <t>GENTI</t>
  </si>
  <si>
    <t>geranium</t>
  </si>
  <si>
    <t>Geranium</t>
  </si>
  <si>
    <t>GERAN</t>
  </si>
  <si>
    <t>Geyer's willow</t>
  </si>
  <si>
    <t>Salix geyeriana</t>
  </si>
  <si>
    <t>SAGE2</t>
  </si>
  <si>
    <t>gilia</t>
  </si>
  <si>
    <t>Gilia</t>
  </si>
  <si>
    <t>GILIA</t>
  </si>
  <si>
    <t>globe penstemon</t>
  </si>
  <si>
    <t>Penstemon globosus</t>
  </si>
  <si>
    <t>PEGL5</t>
  </si>
  <si>
    <t>golden currant</t>
  </si>
  <si>
    <t>Ribes aureum</t>
  </si>
  <si>
    <t>RIAU</t>
  </si>
  <si>
    <t>goldenrod</t>
  </si>
  <si>
    <t>Solidago</t>
  </si>
  <si>
    <t>SOLID</t>
  </si>
  <si>
    <t>goldenweed</t>
  </si>
  <si>
    <t>Stenotus</t>
  </si>
  <si>
    <t>STENO7</t>
  </si>
  <si>
    <t>gooseberry currant</t>
  </si>
  <si>
    <t>Ribes montigenum</t>
  </si>
  <si>
    <t>RIMO2</t>
  </si>
  <si>
    <t>gooseberryleaf globemallow</t>
  </si>
  <si>
    <t>Sphaeralcea grossulariifolia</t>
  </si>
  <si>
    <t>SPGR2</t>
  </si>
  <si>
    <t>goosefoot violet</t>
  </si>
  <si>
    <t>Viola purpurea</t>
  </si>
  <si>
    <t>VIPU4</t>
  </si>
  <si>
    <t>goosegrass bedstraw</t>
  </si>
  <si>
    <t>Galium aparine</t>
  </si>
  <si>
    <t>GAAP2</t>
  </si>
  <si>
    <t>grand collomia</t>
  </si>
  <si>
    <t>Collomia grandiflora</t>
  </si>
  <si>
    <t>COGR4</t>
  </si>
  <si>
    <t>grand fir</t>
  </si>
  <si>
    <t>Abies grandis</t>
  </si>
  <si>
    <t>ABGR</t>
  </si>
  <si>
    <t>grasswidow</t>
  </si>
  <si>
    <t>Olsynium douglasii var. inflatum</t>
  </si>
  <si>
    <t>OLDOI</t>
  </si>
  <si>
    <t>gray horsebrush</t>
  </si>
  <si>
    <t>Tetradymia canescens</t>
  </si>
  <si>
    <t>TECA2</t>
  </si>
  <si>
    <t>gray low sagebrush</t>
  </si>
  <si>
    <t>Artemisia arbuscula ssp. arbuscula</t>
  </si>
  <si>
    <t>ARARA</t>
  </si>
  <si>
    <t>greasewood</t>
  </si>
  <si>
    <t>Sarcobatus vermiculatus</t>
  </si>
  <si>
    <t>SAVE4</t>
  </si>
  <si>
    <t>green ash</t>
  </si>
  <si>
    <t>Fraxinus pennsylvanica</t>
  </si>
  <si>
    <t>FRPE</t>
  </si>
  <si>
    <t>green molly</t>
  </si>
  <si>
    <t>Bassia americana</t>
  </si>
  <si>
    <t>BAAM4</t>
  </si>
  <si>
    <t>green rabbitbrush</t>
  </si>
  <si>
    <t>Chrysothamnus viscidiflorus</t>
  </si>
  <si>
    <t>CHVI8</t>
  </si>
  <si>
    <t>groundsel</t>
  </si>
  <si>
    <t>Senecio</t>
  </si>
  <si>
    <t>SENEC</t>
  </si>
  <si>
    <t>grouse whortleberry</t>
  </si>
  <si>
    <t>Vaccinium scoparium</t>
  </si>
  <si>
    <t>VASC</t>
  </si>
  <si>
    <t>hairstem groundsmoke</t>
  </si>
  <si>
    <t>Gayophytum ramosissimum</t>
  </si>
  <si>
    <t>GARA2</t>
  </si>
  <si>
    <t>halogeton</t>
  </si>
  <si>
    <t>Halogeton glomeratus</t>
  </si>
  <si>
    <t>HAGL</t>
  </si>
  <si>
    <t>Harbin pear</t>
  </si>
  <si>
    <t>Pyrus ussuriensis</t>
  </si>
  <si>
    <t>PYUS2</t>
  </si>
  <si>
    <t>hard fescue</t>
  </si>
  <si>
    <t>Festuca trachyphylla</t>
  </si>
  <si>
    <t>FETR3</t>
  </si>
  <si>
    <t>Livestock concentration areas cover 5-10%, and more than one directly drain into a water body.</t>
  </si>
  <si>
    <t>Isolated livestock concentration areas and trails are 2.5 - 5 % of pasture, or one close to water body and drains into it unbuffered.</t>
  </si>
  <si>
    <t>Livestock concentration areas cover 0.5 - 2.5% but buffer areas between them and water body.</t>
  </si>
  <si>
    <t>No more than 0.5 % of the pasture including both water and feeding areas show livestock concentration.  None drain directly into a waterbody.</t>
  </si>
  <si>
    <t>Soil Compaction / 5%</t>
  </si>
  <si>
    <t>Infiltration capacity reduced.  Probe unable to penetrate soil without extreme effort.  Excessive livestock traffic killing desirable forage species over wide areas.</t>
  </si>
  <si>
    <t>Large areas of exposed soil and dense surface compaction.  Livestock trailing or off-trail hoof prints common throughout pasture.  Soil very resistant to probe entry compared to fence line check, but enters with some difficulty.</t>
  </si>
  <si>
    <t>Infiltration capacity somewhat reduced.  Soil more obviously resistant to probe entry at one or more depths within 6 inches of soil surface than at pasture fence line.</t>
  </si>
  <si>
    <t>Probe enters soil almost as easily as at pasture fence line.  Some isolated signs of livestock trailing or hoof prints confined to areas that are occasionally wet.</t>
  </si>
  <si>
    <t>Infiltration capacity and surface runoff are equal to that expected for the site.  Soil probe entry into the vegetated pasture soil same as under pasture fence line.</t>
  </si>
  <si>
    <t>Erosion / 10%</t>
  </si>
  <si>
    <t xml:space="preserve"> Severe wind and/or water erosion readily apparent. Streambank or pond shoreline erosion caused by livestock is evident.  </t>
  </si>
  <si>
    <t>Active rills and gullies with some wind erosion present</t>
  </si>
  <si>
    <t>Moderate erosion.  Litter dams, pedestaled plants or signs of wind erosion evident.</t>
  </si>
  <si>
    <t>Litter dam present and no pedestaling of plants or visible erosion</t>
  </si>
  <si>
    <t>No active erosion visible.</t>
  </si>
  <si>
    <t>Arenaria kingii</t>
  </si>
  <si>
    <t>ARKI</t>
  </si>
  <si>
    <t>kinnikinnick</t>
  </si>
  <si>
    <t>Arctostaphylos uva-ursi</t>
  </si>
  <si>
    <t>ARUV</t>
  </si>
  <si>
    <t>knotweed</t>
  </si>
  <si>
    <t>Polygonum</t>
  </si>
  <si>
    <t>POLYG4</t>
  </si>
  <si>
    <t>kochia</t>
  </si>
  <si>
    <t>Bassia scoparia</t>
  </si>
  <si>
    <t>BASC5</t>
  </si>
  <si>
    <t>lambsquarters</t>
  </si>
  <si>
    <t>Chenopodium album</t>
  </si>
  <si>
    <t>CHAL7</t>
  </si>
  <si>
    <t>lambstongue groundsel</t>
  </si>
  <si>
    <t>Senecio integerrimus</t>
  </si>
  <si>
    <t>SEIN2</t>
  </si>
  <si>
    <t>lanceleaf cottonwood</t>
  </si>
  <si>
    <t>Populus x acuminate</t>
  </si>
  <si>
    <t>POAC5</t>
  </si>
  <si>
    <t>lanceleaf goldenweed</t>
  </si>
  <si>
    <t>Pyrrocoma lanceolata var. lanceolata</t>
  </si>
  <si>
    <t>PYLAL</t>
  </si>
  <si>
    <t>lanceleaf springbeauty</t>
  </si>
  <si>
    <t>Claytonia flava</t>
  </si>
  <si>
    <t>CLFL3</t>
  </si>
  <si>
    <t>largeleaf lupine</t>
  </si>
  <si>
    <t>Lupinus burkei</t>
  </si>
  <si>
    <t>LUBU2</t>
  </si>
  <si>
    <t>larkspur, tall larkspur</t>
  </si>
  <si>
    <t>Delphinium</t>
  </si>
  <si>
    <t>DELPH</t>
  </si>
  <si>
    <t>Laurel willow</t>
  </si>
  <si>
    <t>Salix pentandra</t>
  </si>
  <si>
    <t>SAPE</t>
  </si>
  <si>
    <t>lava aster</t>
  </si>
  <si>
    <t>Aster scopulorum</t>
  </si>
  <si>
    <t>ASSC3</t>
  </si>
  <si>
    <t>Lava aster</t>
  </si>
  <si>
    <t>Ionactis alpina</t>
  </si>
  <si>
    <t>IOAL</t>
  </si>
  <si>
    <t>laxleaf buckwheat</t>
  </si>
  <si>
    <t>Eriogonum microthecum var. laxiflorum</t>
  </si>
  <si>
    <t>ERMIL2</t>
  </si>
  <si>
    <t>leafy miterwort</t>
  </si>
  <si>
    <t>Mitella caulescens</t>
  </si>
  <si>
    <t>MICA5</t>
  </si>
  <si>
    <t>Lemhi penstemon</t>
  </si>
  <si>
    <t>Penstemon lemhiensis</t>
  </si>
  <si>
    <t>PELE8</t>
  </si>
  <si>
    <t>Lemmon's alkaligrass</t>
  </si>
  <si>
    <t>Puccinellia lemmonii</t>
  </si>
  <si>
    <t>PULE</t>
  </si>
  <si>
    <t>Lemmon's needlegrass</t>
  </si>
  <si>
    <t>Achnatherum lemmonii</t>
  </si>
  <si>
    <t>ACLE8</t>
  </si>
  <si>
    <t>Lemmon's willow</t>
  </si>
  <si>
    <t>Salix lemmonii</t>
  </si>
  <si>
    <t>SALE</t>
  </si>
  <si>
    <t>lesser Indian painbrush</t>
  </si>
  <si>
    <t>Castilleja minor</t>
  </si>
  <si>
    <t>CAMIS3</t>
  </si>
  <si>
    <t>Letterman's bluegrass</t>
  </si>
  <si>
    <t>Poa lettermanii</t>
  </si>
  <si>
    <t>POLE3</t>
  </si>
  <si>
    <t>Letterman's needlegrass</t>
  </si>
  <si>
    <t>Achnatherum lettermanii</t>
  </si>
  <si>
    <t>ACLE9</t>
  </si>
  <si>
    <t>Lewis flax</t>
  </si>
  <si>
    <t>Linum lewisii</t>
  </si>
  <si>
    <t>LILE3</t>
  </si>
  <si>
    <t>Liddon sedge</t>
  </si>
  <si>
    <t>Carex petasata</t>
  </si>
  <si>
    <t>CAPE7</t>
  </si>
  <si>
    <t>limber pine</t>
  </si>
  <si>
    <t>Pinus flexilis</t>
  </si>
  <si>
    <t>PIFL2</t>
  </si>
  <si>
    <t>little barley</t>
  </si>
  <si>
    <t>Hordeum pusillum</t>
  </si>
  <si>
    <t>HOPU</t>
  </si>
  <si>
    <t>little blue eyed Mary</t>
  </si>
  <si>
    <t>Collinsia parviflora</t>
  </si>
  <si>
    <t>COPA3</t>
  </si>
  <si>
    <t>little flowered lupine</t>
  </si>
  <si>
    <t>Lupinus holosericeus</t>
  </si>
  <si>
    <t>LUHO2</t>
  </si>
  <si>
    <t>littleleaf horsebrush</t>
  </si>
  <si>
    <t>Tetradymia glabrata</t>
  </si>
  <si>
    <t>TEGL</t>
  </si>
  <si>
    <t>littleleaf pussytoes</t>
  </si>
  <si>
    <t>Antennaria microphylla</t>
  </si>
  <si>
    <t>ANMI3</t>
  </si>
  <si>
    <t>lodgepole pine</t>
  </si>
  <si>
    <t>Pinus contorta</t>
  </si>
  <si>
    <t>PICO</t>
  </si>
  <si>
    <t>longleaf phlox</t>
  </si>
  <si>
    <t>Phlox longifolia</t>
  </si>
  <si>
    <t>PHLO2</t>
  </si>
  <si>
    <t>longspike Indian paintbrush</t>
  </si>
  <si>
    <t>Castilleja pilosa var. longispica</t>
  </si>
  <si>
    <t>CAPIL</t>
  </si>
  <si>
    <t>longspur lupine</t>
  </si>
  <si>
    <t>Lupinus arbustus</t>
  </si>
  <si>
    <t>LUAR6</t>
  </si>
  <si>
    <t>loose penstemon</t>
  </si>
  <si>
    <t>Penstemon laxus</t>
  </si>
  <si>
    <t>PELA17</t>
  </si>
  <si>
    <t>loosestrife</t>
  </si>
  <si>
    <t>pickleweed</t>
  </si>
  <si>
    <t>Salicornia</t>
  </si>
  <si>
    <t>SALIC</t>
  </si>
  <si>
    <t>pin cushion</t>
  </si>
  <si>
    <t>Coryphantha</t>
  </si>
  <si>
    <t>CORYP</t>
  </si>
  <si>
    <t>pine bluegrass</t>
  </si>
  <si>
    <t>Poa scabrella</t>
  </si>
  <si>
    <t>POSC</t>
  </si>
  <si>
    <t>pine broomrape</t>
  </si>
  <si>
    <t>Orobanche pinorum</t>
  </si>
  <si>
    <t>ORPI2</t>
  </si>
  <si>
    <t>pinegrass</t>
  </si>
  <si>
    <t>Calamagrostis rubescens</t>
  </si>
  <si>
    <t>CARU</t>
  </si>
  <si>
    <t>pink buckwheat</t>
  </si>
  <si>
    <t>Eriogonum effusum</t>
  </si>
  <si>
    <t>EREFE</t>
  </si>
  <si>
    <t>pink mountain heather</t>
  </si>
  <si>
    <t>Phyllodoce empetriformis</t>
  </si>
  <si>
    <t>PHEM</t>
  </si>
  <si>
    <t>pioneer violet</t>
  </si>
  <si>
    <t>Viola glabella</t>
  </si>
  <si>
    <t>VIGL</t>
  </si>
  <si>
    <t>plainleaf willow</t>
  </si>
  <si>
    <t>Salix planifolia</t>
  </si>
  <si>
    <t>SAPL2</t>
  </si>
  <si>
    <t>plains pricklypear</t>
  </si>
  <si>
    <t>Opuntia polyacantha</t>
  </si>
  <si>
    <t>OPPO</t>
  </si>
  <si>
    <t>plantain</t>
  </si>
  <si>
    <t>Plantago</t>
  </si>
  <si>
    <t>PLANT</t>
  </si>
  <si>
    <t>plantain goldenweed</t>
  </si>
  <si>
    <t>Pyrrocoma uniflora var. uniflora</t>
  </si>
  <si>
    <t>PYUNU</t>
  </si>
  <si>
    <t>plumed clover</t>
  </si>
  <si>
    <t>Trifolium plumosum</t>
  </si>
  <si>
    <t>TRPL2</t>
  </si>
  <si>
    <t>ponderosa pine</t>
  </si>
  <si>
    <t>Pinus ponderosa</t>
  </si>
  <si>
    <t>PIPO</t>
  </si>
  <si>
    <t>poverty brome</t>
  </si>
  <si>
    <t>Bromus sterilis</t>
  </si>
  <si>
    <t>BRST2</t>
  </si>
  <si>
    <t>poverty rush</t>
  </si>
  <si>
    <t>Juncus tenuis</t>
  </si>
  <si>
    <t>JUTE</t>
  </si>
  <si>
    <t>povertyweed</t>
  </si>
  <si>
    <t>Iva axillaris</t>
  </si>
  <si>
    <t>IVAX</t>
  </si>
  <si>
    <t>prairie flax</t>
  </si>
  <si>
    <t>Linum lewisii var. lewisii</t>
  </si>
  <si>
    <t>LILEL2</t>
  </si>
  <si>
    <t>prairie fleabane</t>
  </si>
  <si>
    <t>Erigeron strigosus</t>
  </si>
  <si>
    <t>ERST3</t>
  </si>
  <si>
    <t>prairie gentian</t>
  </si>
  <si>
    <t>Gentiana affinis</t>
  </si>
  <si>
    <t>GEAF</t>
  </si>
  <si>
    <t>prairie Junegrass</t>
  </si>
  <si>
    <t>Koeleria macrantha</t>
  </si>
  <si>
    <t>KOMA</t>
  </si>
  <si>
    <t>prickly lettuce</t>
  </si>
  <si>
    <t>Lactuca serriola</t>
  </si>
  <si>
    <t>LASE</t>
  </si>
  <si>
    <t>prickly phlox</t>
  </si>
  <si>
    <t>Linanthus pungens</t>
  </si>
  <si>
    <t>LIPU11</t>
  </si>
  <si>
    <t>Priest Lake tofieldia</t>
  </si>
  <si>
    <t>Tofieldia glutinosa ssp. absona</t>
  </si>
  <si>
    <t>TOGLA2</t>
  </si>
  <si>
    <t>purple fiddleleaf</t>
  </si>
  <si>
    <t>Nama aretoides</t>
  </si>
  <si>
    <t>NAAR</t>
  </si>
  <si>
    <t>purple oniongrass</t>
  </si>
  <si>
    <t>Melica spectabilis</t>
  </si>
  <si>
    <t>MESP</t>
  </si>
  <si>
    <t>purple sage</t>
  </si>
  <si>
    <t>Salvia dorrii</t>
  </si>
  <si>
    <t>SADO4</t>
  </si>
  <si>
    <t>pussytoes</t>
  </si>
  <si>
    <t>Antennaria</t>
  </si>
  <si>
    <t>ANTEN</t>
  </si>
  <si>
    <t>pygmyflower rockjasmine</t>
  </si>
  <si>
    <t>Androsace septentrionalis</t>
  </si>
  <si>
    <t>ANSE4</t>
  </si>
  <si>
    <t>Clip/   Estimated corrected green weight (lbs/ac)</t>
  </si>
  <si>
    <t>%growth curve completed</t>
  </si>
  <si>
    <t>%of normal product-ion</t>
  </si>
  <si>
    <t>Reconstruction factor</t>
  </si>
  <si>
    <t>Clipped/ Estimated plot conversion factor</t>
  </si>
  <si>
    <t xml:space="preserve"> Plant Name</t>
  </si>
  <si>
    <r>
      <t xml:space="preserve">       c        </t>
    </r>
    <r>
      <rPr>
        <sz val="8"/>
        <rFont val="Arial"/>
        <family val="0"/>
      </rPr>
      <t xml:space="preserve">
 (d)(e)(f)</t>
    </r>
  </si>
  <si>
    <r>
      <t>Remarks:</t>
    </r>
    <r>
      <rPr>
        <sz val="10"/>
        <rFont val="Arial"/>
        <family val="0"/>
      </rPr>
      <t xml:space="preserve"> </t>
    </r>
  </si>
  <si>
    <t xml:space="preserve"> Total weight of allowable present (total of weight in column J):</t>
  </si>
  <si>
    <t>Index Plant Name</t>
  </si>
  <si>
    <t>Scientific Name</t>
  </si>
  <si>
    <t>SYM</t>
  </si>
  <si>
    <t>agoseris</t>
  </si>
  <si>
    <t>Agoseris</t>
  </si>
  <si>
    <t>AGOSE</t>
  </si>
  <si>
    <t>Albert hawkweed</t>
  </si>
  <si>
    <t>Hieracium cynoglossoides</t>
  </si>
  <si>
    <t>HICY</t>
  </si>
  <si>
    <t>alder</t>
  </si>
  <si>
    <t>Alnus</t>
  </si>
  <si>
    <t>ALNUS</t>
  </si>
  <si>
    <t>alfalfa</t>
  </si>
  <si>
    <t>Medicago sativa</t>
  </si>
  <si>
    <t>MESA</t>
  </si>
  <si>
    <t>alkali bluegrass</t>
  </si>
  <si>
    <t>Poa juncifolia</t>
  </si>
  <si>
    <t>POJU</t>
  </si>
  <si>
    <t>alkali bulrush</t>
  </si>
  <si>
    <t>Schoenoplectus maritimus</t>
  </si>
  <si>
    <t>SCMA8</t>
  </si>
  <si>
    <t>alkali buttercup</t>
  </si>
  <si>
    <t>Ranunculus cymbalaria</t>
  </si>
  <si>
    <t>RACY</t>
  </si>
  <si>
    <t>alkali cordgrass</t>
  </si>
  <si>
    <t>Spartina gracilis</t>
  </si>
  <si>
    <t>SPGR</t>
  </si>
  <si>
    <t>alkali muhly</t>
  </si>
  <si>
    <t>Muhlenbergia asperifolia</t>
  </si>
  <si>
    <t>MUAS</t>
  </si>
  <si>
    <t>alkali pepperweed</t>
  </si>
  <si>
    <t>Lepidium dictyotum</t>
  </si>
  <si>
    <t>LEDI2</t>
  </si>
  <si>
    <t>alkali sacaton</t>
  </si>
  <si>
    <t>Sporobolus airoides</t>
  </si>
  <si>
    <t>SPAI</t>
  </si>
  <si>
    <t>alkali sagebrush</t>
  </si>
  <si>
    <t>Artemisia arbuscula ssp. longiloba</t>
  </si>
  <si>
    <t>ARARL</t>
  </si>
  <si>
    <t>alpine aster</t>
  </si>
  <si>
    <t>Symphyotrichum foliaceum</t>
  </si>
  <si>
    <t>SYFO2</t>
  </si>
  <si>
    <t>alpine mountainsorrel</t>
  </si>
  <si>
    <t>Oxyria digyna</t>
  </si>
  <si>
    <t>OXDI3</t>
  </si>
  <si>
    <t>alpine timothy</t>
  </si>
  <si>
    <t>Phleum alpinum</t>
  </si>
  <si>
    <t>PHAL2</t>
  </si>
  <si>
    <t>alsike clover</t>
  </si>
  <si>
    <t>Trifolium hybridum</t>
  </si>
  <si>
    <t>TRHY</t>
  </si>
  <si>
    <t>altai wildrye</t>
  </si>
  <si>
    <t>Leymus angustus</t>
  </si>
  <si>
    <t>LEAN3</t>
  </si>
  <si>
    <t>alumroot</t>
  </si>
  <si>
    <t>Heuchera</t>
  </si>
  <si>
    <t>HEUCH</t>
  </si>
  <si>
    <t>American bistort</t>
  </si>
  <si>
    <t>Polygonum bistortoides</t>
  </si>
  <si>
    <t>POBI6</t>
  </si>
  <si>
    <t>American bulrush</t>
  </si>
  <si>
    <t>Schoenoplectus americanus</t>
  </si>
  <si>
    <t>SCAM6</t>
  </si>
  <si>
    <t>American linden</t>
  </si>
  <si>
    <t>Tilia americana</t>
  </si>
  <si>
    <t>TIAM</t>
  </si>
  <si>
    <t>American plum</t>
  </si>
  <si>
    <t>Prunus americana</t>
  </si>
  <si>
    <t>PRAM</t>
  </si>
  <si>
    <t>American sloughgrass</t>
  </si>
  <si>
    <t>Beckmannia syzigachne</t>
  </si>
  <si>
    <t>BESY</t>
  </si>
  <si>
    <t>American stickseed</t>
  </si>
  <si>
    <t>Hackelia deflexa var. americana</t>
  </si>
  <si>
    <t>HADEA</t>
  </si>
  <si>
    <t>American vetch</t>
  </si>
  <si>
    <t>Vicia americana</t>
  </si>
  <si>
    <t>VIAM</t>
  </si>
  <si>
    <t>Amur honeysuckle</t>
  </si>
  <si>
    <t>Lonicera maackii</t>
  </si>
  <si>
    <t>LOMA6</t>
  </si>
  <si>
    <t>Amur maple</t>
  </si>
  <si>
    <t>Acer ginnala</t>
  </si>
  <si>
    <t>ACGI</t>
  </si>
  <si>
    <t>analogue sedge</t>
  </si>
  <si>
    <t>Carex simulata</t>
  </si>
  <si>
    <t>CASI2</t>
  </si>
  <si>
    <t>Anderson's buttercup</t>
  </si>
  <si>
    <t>Ranunculus andersonii</t>
  </si>
  <si>
    <t>RAAN</t>
  </si>
  <si>
    <t>anemone</t>
  </si>
  <si>
    <t>Anemone</t>
  </si>
  <si>
    <t>ANEMO</t>
  </si>
  <si>
    <t>annual hairgrass</t>
  </si>
  <si>
    <t>Deschampsia danthonioides</t>
  </si>
  <si>
    <t>DEDA</t>
  </si>
  <si>
    <t>annual mountain dandelion</t>
  </si>
  <si>
    <t>Agoseris heterophylla</t>
  </si>
  <si>
    <t>AGHE2</t>
  </si>
  <si>
    <t>antelope bitterbrush</t>
  </si>
  <si>
    <t>Purshia tridentata</t>
  </si>
  <si>
    <t>PUTR2</t>
  </si>
  <si>
    <t>Apricot</t>
  </si>
  <si>
    <t>Swallen Ricegrass</t>
  </si>
  <si>
    <t>Thurber Needlegrass</t>
  </si>
  <si>
    <t>Cusick Gianthyssop</t>
  </si>
  <si>
    <t>Redtop Bentgrass</t>
  </si>
  <si>
    <t>PIG</t>
  </si>
  <si>
    <t>Mountain Agoseris</t>
  </si>
  <si>
    <t>Bentgrass</t>
  </si>
  <si>
    <t>Nettleleaf Gianthyssop</t>
  </si>
  <si>
    <t>Onion</t>
  </si>
  <si>
    <t>Serviceberry</t>
  </si>
  <si>
    <t>Fiddleneck</t>
  </si>
  <si>
    <t>ANF</t>
  </si>
  <si>
    <t>Pussytoes</t>
  </si>
  <si>
    <t>APOCY</t>
  </si>
  <si>
    <t>Dogbane</t>
  </si>
  <si>
    <t>*</t>
  </si>
  <si>
    <t>Rockcress</t>
  </si>
  <si>
    <t>Low Sagebrush</t>
  </si>
  <si>
    <t>Alkali Sagebrush</t>
  </si>
  <si>
    <t>Silver Sagebrush</t>
  </si>
  <si>
    <t xml:space="preserve">Heartleaf Arnica   </t>
  </si>
  <si>
    <t>Herbaceous Sagewort</t>
  </si>
  <si>
    <t>Sandwort</t>
  </si>
  <si>
    <t>Fringed Sagebrush</t>
  </si>
  <si>
    <t>NHS</t>
  </si>
  <si>
    <t>Louisiana Sagewort</t>
  </si>
  <si>
    <t>Black Sagebrush</t>
  </si>
  <si>
    <t>Red Threeawn</t>
  </si>
  <si>
    <t>Stiff Sagebrush</t>
  </si>
  <si>
    <t>Threetip Sagebrush</t>
  </si>
  <si>
    <t>Subalpine Big Sagebrush</t>
  </si>
  <si>
    <t>Basin Big Sagebrush</t>
  </si>
  <si>
    <t>Mountain Big Sagebrush</t>
  </si>
  <si>
    <t>Wyoming Big Sagebrush</t>
  </si>
  <si>
    <t>PNS</t>
  </si>
  <si>
    <t>Foothills Big Sagebrush</t>
  </si>
  <si>
    <t>Bearberry</t>
  </si>
  <si>
    <t>Aster *</t>
  </si>
  <si>
    <t>Milkvetch</t>
  </si>
  <si>
    <t>Fourwing Saltbush</t>
  </si>
  <si>
    <t>Shadscale Saltbush</t>
  </si>
  <si>
    <t>ATNU2</t>
  </si>
  <si>
    <t>Nuttall Saltbush</t>
  </si>
  <si>
    <t>Hooker's Balsamroot</t>
  </si>
  <si>
    <t>Cutleaf Balsamroot</t>
  </si>
  <si>
    <t>Arrowleaf Balsamroot</t>
  </si>
  <si>
    <t>BRAN</t>
  </si>
  <si>
    <t>Nodding Brome</t>
  </si>
  <si>
    <t>Rattlesnake Brome</t>
  </si>
  <si>
    <t>AIG</t>
  </si>
  <si>
    <t>BRCA5</t>
  </si>
  <si>
    <t>California brome</t>
  </si>
  <si>
    <t>Mountain Brome</t>
  </si>
  <si>
    <t>Japanese Brome</t>
  </si>
  <si>
    <t>Cheatgrass Brome</t>
  </si>
  <si>
    <t>2*</t>
  </si>
  <si>
    <t>1*</t>
  </si>
  <si>
    <t>BRVU</t>
  </si>
  <si>
    <t>Columbia Brome</t>
  </si>
  <si>
    <t>Douglas Sedge</t>
  </si>
  <si>
    <t>PNGL</t>
  </si>
  <si>
    <t>Mariposa Lily</t>
  </si>
  <si>
    <t>Threadleaf Sedge</t>
  </si>
  <si>
    <t>Elk Sedge</t>
  </si>
  <si>
    <t>CAMAS</t>
  </si>
  <si>
    <t>Camas</t>
  </si>
  <si>
    <t>Nebraska Sedge</t>
  </si>
  <si>
    <t>Liddon's Sedge</t>
  </si>
  <si>
    <t>Sedge</t>
  </si>
  <si>
    <t>Pine Reedgrass</t>
  </si>
  <si>
    <t>Indian Paintbrush</t>
  </si>
  <si>
    <t>Curleaf Mountain Mahog.</t>
  </si>
  <si>
    <t>Redstem Ceanothus</t>
  </si>
  <si>
    <t>Snowbrush Ceanothus</t>
  </si>
  <si>
    <t>CHPAI3</t>
  </si>
  <si>
    <t>Salmonriver Rabbitbrush</t>
  </si>
  <si>
    <t>Tallgreen Rabbitbrush</t>
  </si>
  <si>
    <t>Twistedleaf Rabbitbrush</t>
  </si>
  <si>
    <t xml:space="preserve">CHVIV </t>
  </si>
  <si>
    <t>Varied Green Rabbitbrush</t>
  </si>
  <si>
    <t>Dwarfgreen Rabbitbrush</t>
  </si>
  <si>
    <t>Thistle</t>
  </si>
  <si>
    <t>BNF</t>
  </si>
  <si>
    <t>False Toadflax</t>
  </si>
  <si>
    <t>PIF</t>
  </si>
  <si>
    <t>Tapertip Hawksbeard</t>
  </si>
  <si>
    <t>California Danthonia</t>
  </si>
  <si>
    <t>DAFL3</t>
  </si>
  <si>
    <t>Shrubby Cinquefoil</t>
  </si>
  <si>
    <t>Timber Danthonia</t>
  </si>
  <si>
    <t>Onespike Danthonia</t>
  </si>
  <si>
    <t>Low Larkspur</t>
  </si>
  <si>
    <t>Tufted Hairgrass</t>
  </si>
  <si>
    <t>Tansy Mustard</t>
  </si>
  <si>
    <r>
      <t>2</t>
    </r>
    <r>
      <rPr>
        <sz val="12"/>
        <rFont val="Arial"/>
        <family val="2"/>
      </rPr>
      <t>*</t>
    </r>
  </si>
  <si>
    <t>Inland Saltgrass</t>
  </si>
  <si>
    <t>Bottlebrush Squirreltail</t>
  </si>
  <si>
    <t>ELGL</t>
  </si>
  <si>
    <t>Blue Wildrye</t>
  </si>
  <si>
    <t>ELLA3</t>
  </si>
  <si>
    <t>Streambank Wheatgrass</t>
  </si>
  <si>
    <t>ELMA7</t>
  </si>
  <si>
    <t>Thickspike Wheatgrass</t>
  </si>
  <si>
    <t>Quackgrass Wheatgrass</t>
  </si>
  <si>
    <t>Slender Wheatgrass</t>
  </si>
  <si>
    <t>Willowweed</t>
  </si>
  <si>
    <t>Cutleaf Filaree</t>
  </si>
  <si>
    <t>AIF</t>
  </si>
  <si>
    <t>Wyeth Eriogonum</t>
  </si>
  <si>
    <t>Fleabane</t>
  </si>
  <si>
    <t>Tallgrey Rabbitbrush</t>
  </si>
  <si>
    <t>Dwarfgray Rabbitbrush</t>
  </si>
  <si>
    <t>ERNEH</t>
  </si>
  <si>
    <t>Ericameria nauseosa ssp. consimilis var. oreophila</t>
  </si>
  <si>
    <t>ERNAO</t>
  </si>
  <si>
    <t>rush</t>
  </si>
  <si>
    <t>Juncus</t>
  </si>
  <si>
    <t>JUNCU</t>
  </si>
  <si>
    <t>russet buffaloberry</t>
  </si>
  <si>
    <t>Shepherdia canadensis</t>
  </si>
  <si>
    <t>SHCA</t>
  </si>
  <si>
    <t>Russian almond</t>
  </si>
  <si>
    <t>Prunus tenella</t>
  </si>
  <si>
    <t>PRTE5</t>
  </si>
  <si>
    <t>Russian sage</t>
  </si>
  <si>
    <t>Perovshia atriplicifolia</t>
  </si>
  <si>
    <t>PEAT10</t>
  </si>
  <si>
    <t>Russian thistle</t>
  </si>
  <si>
    <t>Salsola kali</t>
  </si>
  <si>
    <t>SAKA</t>
  </si>
  <si>
    <t>Russian wildrye</t>
  </si>
  <si>
    <t>Psathyrostachys juncea</t>
  </si>
  <si>
    <t>PSJU3</t>
  </si>
  <si>
    <t>Rydberg's penstemon</t>
  </si>
  <si>
    <t>Penstemon rydbergii</t>
  </si>
  <si>
    <t>PERY</t>
  </si>
  <si>
    <t>sagebrush buttercup</t>
  </si>
  <si>
    <t>Ranunculus glaberrimus</t>
  </si>
  <si>
    <t>RAGL</t>
  </si>
  <si>
    <t>sagebrush phlox</t>
  </si>
  <si>
    <t>Phlox aculeata</t>
  </si>
  <si>
    <t>PHAC2</t>
  </si>
  <si>
    <t>sainfoin</t>
  </si>
  <si>
    <t>Onobrychis viciifolia</t>
  </si>
  <si>
    <t>ONVI</t>
  </si>
  <si>
    <t>Salina wildrye</t>
  </si>
  <si>
    <t>Leymus salinus</t>
  </si>
  <si>
    <t>LESA4</t>
  </si>
  <si>
    <t>saline plantain</t>
  </si>
  <si>
    <t>Plantago eriopoda</t>
  </si>
  <si>
    <t>PLER</t>
  </si>
  <si>
    <t>Salmon River locoweed</t>
  </si>
  <si>
    <t>Oxytropis besseyi var. salmonensis</t>
  </si>
  <si>
    <t>OXBES</t>
  </si>
  <si>
    <t>Salmon wildrye</t>
  </si>
  <si>
    <t>Leymus salinus ssp. salmonis</t>
  </si>
  <si>
    <t>LESAS2</t>
  </si>
  <si>
    <t>sand dropseed</t>
  </si>
  <si>
    <t>Sporobolus cryptandrus</t>
  </si>
  <si>
    <t>SPCR</t>
  </si>
  <si>
    <t>sand scurfpea</t>
  </si>
  <si>
    <t>Psoralidium lanceolatum</t>
  </si>
  <si>
    <t>PSLA3</t>
  </si>
  <si>
    <t>Sandberg bluegrass</t>
  </si>
  <si>
    <t>Poa secunda</t>
  </si>
  <si>
    <t>POSE</t>
  </si>
  <si>
    <t>sanddune wallflower</t>
  </si>
  <si>
    <t>Erysimum capitatum</t>
  </si>
  <si>
    <t>ERCAC</t>
  </si>
  <si>
    <t>sandwort</t>
  </si>
  <si>
    <t>Arenaria</t>
  </si>
  <si>
    <t>ARENA</t>
  </si>
  <si>
    <t>Saskatoon serviceberry</t>
  </si>
  <si>
    <t>Amelanchier alnifolia</t>
  </si>
  <si>
    <t>AMAL2</t>
  </si>
  <si>
    <t>scarlet gilia</t>
  </si>
  <si>
    <t>Ipomopsis aggregata</t>
  </si>
  <si>
    <t>IPAG</t>
  </si>
  <si>
    <t>scarlet globemallow</t>
  </si>
  <si>
    <t>Sphaeralcea coccinea</t>
  </si>
  <si>
    <t>SPCO</t>
  </si>
  <si>
    <t>scarlet hedgehog cactus</t>
  </si>
  <si>
    <t>Echinocereus coccineus var. coccineous</t>
  </si>
  <si>
    <t>ECCOC</t>
  </si>
  <si>
    <t>Scots pine</t>
  </si>
  <si>
    <t>Pinus sylvestris</t>
  </si>
  <si>
    <t>PISY</t>
  </si>
  <si>
    <t>Scouler's hawkweed</t>
  </si>
  <si>
    <t>Hieracium scouleri</t>
  </si>
  <si>
    <t>HISC2</t>
  </si>
  <si>
    <t>Scouler's willow</t>
  </si>
  <si>
    <t>Salix scouleriana</t>
  </si>
  <si>
    <t>SASC</t>
  </si>
  <si>
    <t>scurfpea</t>
  </si>
  <si>
    <t>Psoralidium</t>
  </si>
  <si>
    <t>PSORA2</t>
  </si>
  <si>
    <t>sea-buckthorn</t>
  </si>
  <si>
    <t>Hippophae rhamnoides</t>
  </si>
  <si>
    <t>HIRH80</t>
  </si>
  <si>
    <t>seaside arrowgrass</t>
  </si>
  <si>
    <t>Triglochin maritima</t>
  </si>
  <si>
    <t>TRMA20</t>
  </si>
  <si>
    <t>sedge</t>
  </si>
  <si>
    <t>Carex</t>
  </si>
  <si>
    <t>CAREX</t>
  </si>
  <si>
    <t>seepweed</t>
  </si>
  <si>
    <t>Suaeda calceoliformis</t>
  </si>
  <si>
    <t>SUAED</t>
  </si>
  <si>
    <t>sego lily</t>
  </si>
  <si>
    <t>Calochortus nuttallii</t>
  </si>
  <si>
    <t>CANU3</t>
  </si>
  <si>
    <t>serviceberry</t>
  </si>
  <si>
    <t>Amelanchier</t>
  </si>
  <si>
    <t>AMELA</t>
  </si>
  <si>
    <t>shadscale saltbush</t>
  </si>
  <si>
    <t>Atriplex confertifolia</t>
  </si>
  <si>
    <t>ATCO</t>
  </si>
  <si>
    <t>shaggy fleabane</t>
  </si>
  <si>
    <t>Erigeron pumilus</t>
  </si>
  <si>
    <t>ERPU2</t>
  </si>
  <si>
    <t>sharpleaf penstemon</t>
  </si>
  <si>
    <t>Penstemon acuminatus</t>
  </si>
  <si>
    <t>PEAC</t>
  </si>
  <si>
    <t>sheep fescue</t>
  </si>
  <si>
    <t>Festuca ovina</t>
  </si>
  <si>
    <t>FEOV</t>
  </si>
  <si>
    <t>shining penstemon</t>
  </si>
  <si>
    <t>Penstemon nitidus</t>
  </si>
  <si>
    <t>PENI3</t>
  </si>
  <si>
    <t>shinyleaf spirea</t>
  </si>
  <si>
    <t>Spiraea betulifolia var. lucida</t>
  </si>
  <si>
    <t>SPBEL</t>
  </si>
  <si>
    <t>Shockley's buckwheat</t>
  </si>
  <si>
    <t>Eriogonum shockleyi</t>
  </si>
  <si>
    <t>ERSH</t>
  </si>
  <si>
    <t>shortawn foxtail</t>
  </si>
  <si>
    <t>Alopecurus aequalis</t>
  </si>
  <si>
    <t>ALAE</t>
  </si>
  <si>
    <t>short-rayed alkali aster</t>
  </si>
  <si>
    <t>Buttercup</t>
  </si>
  <si>
    <t>Currant</t>
  </si>
  <si>
    <t>ROGY</t>
  </si>
  <si>
    <t>Baldhip Rose</t>
  </si>
  <si>
    <t>ROSA</t>
  </si>
  <si>
    <t>Rose</t>
  </si>
  <si>
    <t>Woods Rose</t>
  </si>
  <si>
    <t>RUBUS</t>
  </si>
  <si>
    <t>Blackberry</t>
  </si>
  <si>
    <t>Western Coneflower</t>
  </si>
  <si>
    <t>RUPA</t>
  </si>
  <si>
    <t>Western Thimbleberry</t>
  </si>
  <si>
    <t>Willow</t>
  </si>
  <si>
    <t>Elderberry</t>
  </si>
  <si>
    <t>Scoular Willow</t>
  </si>
  <si>
    <t>Black Greasewood</t>
  </si>
  <si>
    <t>Bulrush</t>
  </si>
  <si>
    <t>Stonecrop</t>
  </si>
  <si>
    <t>PNS4F</t>
  </si>
  <si>
    <t>Butterweed Groundsel</t>
  </si>
  <si>
    <t>Goldenrod</t>
  </si>
  <si>
    <t>SORBU</t>
  </si>
  <si>
    <t>Mountain Ash</t>
  </si>
  <si>
    <t>Alkali Sacaton Dropseed</t>
  </si>
  <si>
    <t>Nuttal Tansy</t>
  </si>
  <si>
    <t>Globemallow, Scarlet</t>
  </si>
  <si>
    <t>Scarlet Globemallow</t>
  </si>
  <si>
    <t>Sand Dropseed</t>
  </si>
  <si>
    <t>Alkali Cordgrass</t>
  </si>
  <si>
    <t>SPIRA</t>
  </si>
  <si>
    <t>Spirea</t>
  </si>
  <si>
    <t>SPPE</t>
  </si>
  <si>
    <t>Prairie Cordgrass</t>
  </si>
  <si>
    <t>STAL</t>
  </si>
  <si>
    <t>Common Snowberry</t>
  </si>
  <si>
    <t>STLE2</t>
  </si>
  <si>
    <t>Lemmon Needlegrass</t>
  </si>
  <si>
    <t>STSP6</t>
  </si>
  <si>
    <t>Thorn Skeletonweed</t>
  </si>
  <si>
    <t>Western Snowberry</t>
  </si>
  <si>
    <t>Mountain Snowberry</t>
  </si>
  <si>
    <t>Utah Snowberry</t>
  </si>
  <si>
    <t>Medusahead Wildrye</t>
  </si>
  <si>
    <t>Dandelion</t>
  </si>
  <si>
    <t>Gray Horsebrush</t>
  </si>
  <si>
    <t>Littleleaf Horsebrush</t>
  </si>
  <si>
    <t>TENU2</t>
  </si>
  <si>
    <t>Nuttall Horsebrush</t>
  </si>
  <si>
    <t>Spiny Horsebrush</t>
  </si>
  <si>
    <t>Meadowrue</t>
  </si>
  <si>
    <t>THERM</t>
  </si>
  <si>
    <t>Thermopsis</t>
  </si>
  <si>
    <t>TOWNS</t>
  </si>
  <si>
    <t>Townsendia</t>
  </si>
  <si>
    <t>TRCO4</t>
  </si>
  <si>
    <t>Arrowgrass</t>
  </si>
  <si>
    <t>Salsify</t>
  </si>
  <si>
    <t>TRGRG2</t>
  </si>
  <si>
    <t>Douglas Broadiaea</t>
  </si>
  <si>
    <t>Clover</t>
  </si>
  <si>
    <t>Spike Trisetum</t>
  </si>
  <si>
    <t>VACCI</t>
  </si>
  <si>
    <t>Blueberry</t>
  </si>
  <si>
    <t>Valerian</t>
  </si>
  <si>
    <t>Falsehellebore</t>
  </si>
  <si>
    <t>American Vetch</t>
  </si>
  <si>
    <t>Vetch</t>
  </si>
  <si>
    <t>Violet</t>
  </si>
  <si>
    <t>VIVI</t>
  </si>
  <si>
    <t>Hairy Winter Vetch</t>
  </si>
  <si>
    <t>Sixweeks Fescue</t>
  </si>
  <si>
    <t>ANG</t>
  </si>
  <si>
    <t>Mulesear Wyethia</t>
  </si>
  <si>
    <t>Whitehead Wyethia</t>
  </si>
  <si>
    <t>WYMO</t>
  </si>
  <si>
    <t>Wooly Wyethia</t>
  </si>
  <si>
    <t>Common Beargrass</t>
  </si>
  <si>
    <t>Deathcamas</t>
  </si>
  <si>
    <t xml:space="preserve">DRY WEIGHT PERCENTAGES OF SELECTED WESTERN GRASSES, GRASSLIKES, FORBS, SHRUBS, AND TREES       </t>
  </si>
  <si>
    <t xml:space="preserve">                                                                                                                                                                                    2008 VERSION</t>
  </si>
  <si>
    <t>2008 Idaho Version</t>
  </si>
  <si>
    <t>GRASS AND GRASSLIKES</t>
  </si>
  <si>
    <t>GRASS PHENOLOGICAL STAGE CLASSIFICATION:</t>
  </si>
  <si>
    <t>1 -GREEN LEAVES BEFORE BOOT</t>
  </si>
  <si>
    <t>2- BOOT STAGE</t>
  </si>
  <si>
    <t>3- SEED SOFT DOUGH TO RIPE</t>
  </si>
  <si>
    <t>4- SEED DESIMINATION</t>
  </si>
  <si>
    <t>5- WINTER DORMANCY CURED</t>
  </si>
  <si>
    <t>INTRODUCED COOL-SEASON PERENNIAL GRASS</t>
  </si>
  <si>
    <t>PLANT CODE</t>
  </si>
  <si>
    <t xml:space="preserve">PRESENT SCIENTIFIC NAME </t>
  </si>
  <si>
    <t>HISTORIC SCIENTIFIC NAME</t>
  </si>
  <si>
    <t>COMMON NAME</t>
  </si>
  <si>
    <t>NOTES</t>
  </si>
  <si>
    <t>25-30</t>
  </si>
  <si>
    <t>40-45</t>
  </si>
  <si>
    <t>50-55</t>
  </si>
  <si>
    <t>60-65</t>
  </si>
  <si>
    <t>85-90</t>
  </si>
  <si>
    <t>Fairway crested wheatgrass</t>
  </si>
  <si>
    <t>Standard crested wheatgrass</t>
  </si>
  <si>
    <t>AGCRxAGDE2</t>
  </si>
  <si>
    <t>A. cristatum x A. desertorum</t>
  </si>
  <si>
    <t>Crested wheatgrass cross</t>
  </si>
  <si>
    <t xml:space="preserve">Agropyron fragile </t>
  </si>
  <si>
    <t>Agropyron sibiricum</t>
  </si>
  <si>
    <t>20-25</t>
  </si>
  <si>
    <t>35-40</t>
  </si>
  <si>
    <t>45-50</t>
  </si>
  <si>
    <t>55-60</t>
  </si>
  <si>
    <t>80-90</t>
  </si>
  <si>
    <t>Creeping foxtail</t>
  </si>
  <si>
    <t>strong rhizomes</t>
  </si>
  <si>
    <t>ARELE</t>
  </si>
  <si>
    <t>75-85</t>
  </si>
  <si>
    <t>Arrhenatherum elatius var. elatius</t>
  </si>
  <si>
    <t>Arrhenatherum elatius</t>
  </si>
  <si>
    <t>Tall oatgrass</t>
  </si>
  <si>
    <t>Bromus riparius</t>
  </si>
  <si>
    <t>Meadow brome</t>
  </si>
  <si>
    <t>short rhizomes</t>
  </si>
  <si>
    <t>Smooth brome</t>
  </si>
  <si>
    <t>sod-forming</t>
  </si>
  <si>
    <t>30-35</t>
  </si>
  <si>
    <t xml:space="preserve">Dactylis glomerata </t>
  </si>
  <si>
    <t>Dactylus glomerata</t>
  </si>
  <si>
    <t>Orchardgrass</t>
  </si>
  <si>
    <t>25-35</t>
  </si>
  <si>
    <t>Festuca ovina duriuscula</t>
  </si>
  <si>
    <t>Hard fescue</t>
  </si>
  <si>
    <t>Sheep fescue</t>
  </si>
  <si>
    <t>45-55</t>
  </si>
  <si>
    <t>Perennial ryegrass</t>
  </si>
  <si>
    <t>Reed canarygrass</t>
  </si>
  <si>
    <t>sod- forming</t>
  </si>
  <si>
    <t>55-65</t>
  </si>
  <si>
    <t>Phleum pratensis</t>
  </si>
  <si>
    <t>Timothy</t>
  </si>
  <si>
    <t xml:space="preserve">Schedonorus phoenix </t>
  </si>
  <si>
    <t>Festuca arundinacea</t>
  </si>
  <si>
    <t>Tall fescue</t>
  </si>
  <si>
    <t xml:space="preserve">Thinopyrum intermedium </t>
  </si>
  <si>
    <t>Agropyron intermedium</t>
  </si>
  <si>
    <t>Intermediate wheatgrass</t>
  </si>
  <si>
    <t>Agropyron trichophorum</t>
  </si>
  <si>
    <t>Pubescent wheatgrass</t>
  </si>
  <si>
    <t xml:space="preserve">Thinopyrum ponticum </t>
  </si>
  <si>
    <t>Agropyron elongatum</t>
  </si>
  <si>
    <t>Tall wheatgrass</t>
  </si>
  <si>
    <t>70-85</t>
  </si>
  <si>
    <t>Elymus junceus</t>
  </si>
  <si>
    <t>NATIVE COOL-SEASON PERENNIAL GRASS</t>
  </si>
  <si>
    <t>60-75</t>
  </si>
  <si>
    <t xml:space="preserve">Achnatherum hymenoides </t>
  </si>
  <si>
    <t>Oryzopsis  hymenoides</t>
  </si>
  <si>
    <t>70+</t>
  </si>
  <si>
    <t xml:space="preserve">Achnatherum lettermanii </t>
  </si>
  <si>
    <t>Stipa lettermani</t>
  </si>
  <si>
    <t>Letterman needlegrass</t>
  </si>
  <si>
    <t>75+</t>
  </si>
  <si>
    <t xml:space="preserve">Achnatherum nelsonii ssp. nelsonii </t>
  </si>
  <si>
    <t>Stipa columbiana</t>
  </si>
  <si>
    <t>80+</t>
  </si>
  <si>
    <t xml:space="preserve">Achnatherum thurberianum </t>
  </si>
  <si>
    <t>Stipa thurberiana</t>
  </si>
  <si>
    <t>Thurber needlegrass</t>
  </si>
  <si>
    <t xml:space="preserve">Achnatherum webberi </t>
  </si>
  <si>
    <t>Oryzopsis  webberi</t>
  </si>
  <si>
    <t>strawberry clover</t>
  </si>
  <si>
    <t>Trifolium fragiferum</t>
  </si>
  <si>
    <t>TRFR2</t>
  </si>
  <si>
    <t>subalpine big sagebrush</t>
  </si>
  <si>
    <t>Artemisia tridentata ssp. spiciformis</t>
  </si>
  <si>
    <t>ARTRS2</t>
  </si>
  <si>
    <t>subalpine fir</t>
  </si>
  <si>
    <t>Abies lasiocarpa</t>
  </si>
  <si>
    <t>ABLA</t>
  </si>
  <si>
    <t>sulphur-flower buckwheat</t>
  </si>
  <si>
    <t>Eriogonum umbellatum</t>
  </si>
  <si>
    <t>ERUM</t>
  </si>
  <si>
    <t>sunflower</t>
  </si>
  <si>
    <t>Helianthus</t>
  </si>
  <si>
    <t>HELIA3</t>
  </si>
  <si>
    <t>Swallen's ricegrass</t>
  </si>
  <si>
    <t>Achnatherum swallenii</t>
  </si>
  <si>
    <t>ACSW3</t>
  </si>
  <si>
    <t>swallowing sedge</t>
  </si>
  <si>
    <t>Carex microptera</t>
  </si>
  <si>
    <t>CAMI7</t>
  </si>
  <si>
    <t>swamp onion</t>
  </si>
  <si>
    <t>Allium madidum</t>
  </si>
  <si>
    <t>ALMA6</t>
  </si>
  <si>
    <t>swamp verbena</t>
  </si>
  <si>
    <t>Verbena hastata</t>
  </si>
  <si>
    <t>VEHA2</t>
  </si>
  <si>
    <t>sweetcicely</t>
  </si>
  <si>
    <t>Osmorhiza berteroi</t>
  </si>
  <si>
    <t>OSBE</t>
  </si>
  <si>
    <t>sweetroot</t>
  </si>
  <si>
    <t>Osmorhiza</t>
  </si>
  <si>
    <t>OSMOR</t>
  </si>
  <si>
    <t>swordleaf rush</t>
  </si>
  <si>
    <t>Juncus ensifolius</t>
  </si>
  <si>
    <t>One forage species with a short growing season.  Non-productive and of low quality through most of the grazing season.</t>
  </si>
  <si>
    <t>One forage species that for a significant portion of the grazing season is non-productive and of low quality.</t>
  </si>
  <si>
    <t>2 or more forage species from 1 or more functional groups with similar growth periods resulting in low forage production and quality through a significant portion of the grazing season.</t>
  </si>
  <si>
    <t>2 or more forage species from two or more functional groups with overlapping growing seasons. 1 or more time periods during the grazing season  experience  reduced quality or production.</t>
  </si>
  <si>
    <t>2 or more forage species from two or more functional groups with complimentary growth periods resulting in high forage quality throughout  the grazing season.</t>
  </si>
  <si>
    <t>Plant Residue / 7%</t>
  </si>
  <si>
    <t>Very little litter present on soil surface to buffer soil temperatures and intercept and retain moisture, OR litter present in extreme  amounts, reducing tillering and suppressing stand.</t>
  </si>
  <si>
    <r>
      <t xml:space="preserve">Surface litter present in amounts much more or less than what would be expected for the site, </t>
    </r>
    <r>
      <rPr>
        <b/>
        <sz val="13"/>
        <rFont val="Arial"/>
        <family val="2"/>
      </rPr>
      <t>AND/OR</t>
    </r>
    <r>
      <rPr>
        <sz val="13"/>
        <rFont val="Arial"/>
        <family val="2"/>
      </rPr>
      <t xml:space="preserve"> excessive standing dead plants seriously reducing forage intake and quality.</t>
    </r>
  </si>
  <si>
    <r>
      <t xml:space="preserve">Surface litter present in amounts moderately more or less than what would be expected for the site, </t>
    </r>
    <r>
      <rPr>
        <b/>
        <sz val="13"/>
        <rFont val="Arial"/>
        <family val="2"/>
      </rPr>
      <t>AND/OR</t>
    </r>
    <r>
      <rPr>
        <sz val="13"/>
        <rFont val="Arial"/>
        <family val="2"/>
      </rPr>
      <t xml:space="preserve"> standing dead plants causing moderate reductions in  forage intake and quality.</t>
    </r>
  </si>
  <si>
    <r>
      <t xml:space="preserve">Surface litter present in amounts somewhat more or less than what would be expected for the site, </t>
    </r>
    <r>
      <rPr>
        <b/>
        <sz val="13"/>
        <rFont val="Arial"/>
        <family val="2"/>
      </rPr>
      <t>AND/OR</t>
    </r>
    <r>
      <rPr>
        <sz val="13"/>
        <rFont val="Arial"/>
        <family val="2"/>
      </rPr>
      <t xml:space="preserve"> standing dead plants causing minor reductions in  forage intake and quality.</t>
    </r>
  </si>
  <si>
    <t>Litter present in amounts considered normal for the site and in contact with soil surface.</t>
  </si>
  <si>
    <t>Plant Vigor / 20%</t>
  </si>
  <si>
    <t>Yellowish green leaves.  Productivity less than 40% of the high production potential for the site and species due to overuse, low fertility, insects, or diseases.  Little or no regrowth.</t>
  </si>
  <si>
    <t>twinberry honeysuckle</t>
  </si>
  <si>
    <t>Lonicera involucrata</t>
  </si>
  <si>
    <t>LOIN5</t>
  </si>
  <si>
    <t>twinleaf bedstraw</t>
  </si>
  <si>
    <t>Galium biflorum</t>
  </si>
  <si>
    <t>GABI</t>
  </si>
  <si>
    <t>twistedleaf green rabbitbrush</t>
  </si>
  <si>
    <t>Chrysothamnus viscidiflorus ssp. puberulus</t>
  </si>
  <si>
    <t>CHVIP4</t>
  </si>
  <si>
    <t>Utah juniper</t>
  </si>
  <si>
    <t>Juniperus osteosperma</t>
  </si>
  <si>
    <t>JUOS</t>
  </si>
  <si>
    <t>Utah serviceberry</t>
  </si>
  <si>
    <t>Amelanchier utahensis</t>
  </si>
  <si>
    <t>AMUT</t>
  </si>
  <si>
    <t>Utah snowberry</t>
  </si>
  <si>
    <t>Symphoricarpos oreophilus var. utahensis</t>
  </si>
  <si>
    <t>SYORU</t>
  </si>
  <si>
    <t>valerian</t>
  </si>
  <si>
    <t>Valeriana</t>
  </si>
  <si>
    <t>VALER</t>
  </si>
  <si>
    <t>varileaf cinquefoil</t>
  </si>
  <si>
    <t>Potentilla diversifolia</t>
  </si>
  <si>
    <t>PODI2</t>
  </si>
  <si>
    <t>varileaf phacelia</t>
  </si>
  <si>
    <t xml:space="preserve">Phacelia heterophylla </t>
  </si>
  <si>
    <t>PHHE2</t>
  </si>
  <si>
    <t>velvet lupine</t>
  </si>
  <si>
    <t>Lupinus leucophyllus</t>
  </si>
  <si>
    <t>LULE3</t>
  </si>
  <si>
    <t>Venus penstemon</t>
  </si>
  <si>
    <t>Penstemon venustus</t>
  </si>
  <si>
    <t>PEVE2</t>
  </si>
  <si>
    <t>Venuscup teasel</t>
  </si>
  <si>
    <t>Dipsacus fullonum ssp. sylvestris</t>
  </si>
  <si>
    <t>DIFUS2</t>
  </si>
  <si>
    <t>vetch</t>
  </si>
  <si>
    <t>Vicia</t>
  </si>
  <si>
    <t>VICIA</t>
  </si>
  <si>
    <t>violet</t>
  </si>
  <si>
    <t>Viola</t>
  </si>
  <si>
    <t>VIOLA</t>
  </si>
  <si>
    <t>virginsbower</t>
  </si>
  <si>
    <t>Clematis</t>
  </si>
  <si>
    <t>CLEMA</t>
  </si>
  <si>
    <t>wallflower</t>
  </si>
  <si>
    <t>Erysimum</t>
  </si>
  <si>
    <t>ERYSI</t>
  </si>
  <si>
    <t>Wasatch bicuitroot</t>
  </si>
  <si>
    <t>Lomatium bicolor</t>
  </si>
  <si>
    <t>LOBI</t>
  </si>
  <si>
    <t>water birch</t>
  </si>
  <si>
    <t>Betula occidentalis</t>
  </si>
  <si>
    <t>BEOC2</t>
  </si>
  <si>
    <t>water knotweed</t>
  </si>
  <si>
    <t>Polygonum amphibium</t>
  </si>
  <si>
    <t>POAM8</t>
  </si>
  <si>
    <t>water minerslettuce</t>
  </si>
  <si>
    <t>Montia chamissoi</t>
  </si>
  <si>
    <t>MOCH</t>
  </si>
  <si>
    <t>water sedge</t>
  </si>
  <si>
    <t>Carex aquatilis</t>
  </si>
  <si>
    <t>CAAQ</t>
  </si>
  <si>
    <t>water smartweed</t>
  </si>
  <si>
    <t>Polygonum amphibium var. stipulaceum</t>
  </si>
  <si>
    <t>POAMS</t>
  </si>
  <si>
    <t>water speedwell</t>
  </si>
  <si>
    <t>Veronica anagallis-aquatica</t>
  </si>
  <si>
    <t>VEAN2</t>
  </si>
  <si>
    <t>wax currant</t>
  </si>
  <si>
    <t>Ribes cereum</t>
  </si>
  <si>
    <t>RICE</t>
  </si>
  <si>
    <t>Webber ricegrass</t>
  </si>
  <si>
    <t>Achnatherum webberi</t>
  </si>
  <si>
    <t>ACWE3</t>
  </si>
  <si>
    <t>weeping alkaligrass</t>
  </si>
  <si>
    <t>Puccinellia distans</t>
  </si>
  <si>
    <t>PUDI</t>
  </si>
  <si>
    <t>western aster</t>
  </si>
  <si>
    <t>Symphyotrichum ascendens</t>
  </si>
  <si>
    <t>SYAS3</t>
  </si>
  <si>
    <t>western bladderpod</t>
  </si>
  <si>
    <t xml:space="preserve">Lesquerella occidentalis </t>
  </si>
  <si>
    <t>LEOC</t>
  </si>
  <si>
    <t>western coneflower</t>
  </si>
  <si>
    <t>Rudbeckia occidentalis</t>
  </si>
  <si>
    <t>RUOC2</t>
  </si>
  <si>
    <t>western dock</t>
  </si>
  <si>
    <t>Rumex aquaticus var. fenestratus</t>
  </si>
  <si>
    <t>RUAQF</t>
  </si>
  <si>
    <t>western false hellebore</t>
  </si>
  <si>
    <t>Veratrum californicum</t>
  </si>
  <si>
    <t>VECA2</t>
  </si>
  <si>
    <t>western goldenrod</t>
  </si>
  <si>
    <t>Euthamia occidentalis</t>
  </si>
  <si>
    <t>EUOC4</t>
  </si>
  <si>
    <t>western hawksbeard</t>
  </si>
  <si>
    <t>Crepis occidentalis</t>
  </si>
  <si>
    <t>CROC</t>
  </si>
  <si>
    <t>western hawkweed</t>
  </si>
  <si>
    <t>Hieracium scouleri var. albertinum</t>
  </si>
  <si>
    <t>HISCA</t>
  </si>
  <si>
    <t>western hemlock</t>
  </si>
  <si>
    <t>Tsuga heterophylla</t>
  </si>
  <si>
    <t>TSHE</t>
  </si>
  <si>
    <t>western inflated sedge</t>
  </si>
  <si>
    <t>Carex exsiccata</t>
  </si>
  <si>
    <t>CAEX5</t>
  </si>
  <si>
    <t>western juniper</t>
  </si>
  <si>
    <t>Juniperus occidentalis</t>
  </si>
  <si>
    <t>JUOC</t>
  </si>
  <si>
    <t>western knotweed</t>
  </si>
  <si>
    <t>Polygonum phytolaccaefolium</t>
  </si>
  <si>
    <t>POPH</t>
  </si>
  <si>
    <t>western larch</t>
  </si>
  <si>
    <t>Larix occidentalis</t>
  </si>
  <si>
    <t>LAOC</t>
  </si>
  <si>
    <t>Oneflower sunflower</t>
  </si>
  <si>
    <t xml:space="preserve">Heracleum maximum </t>
  </si>
  <si>
    <t>Heracleum   lanatum</t>
  </si>
  <si>
    <t>Cow parsnip</t>
  </si>
  <si>
    <t>HECH</t>
  </si>
  <si>
    <t xml:space="preserve">Heuchera chlorantha </t>
  </si>
  <si>
    <t>Heuchera spp.</t>
  </si>
  <si>
    <t xml:space="preserve">Hieracium cynoglossoides </t>
  </si>
  <si>
    <t>Hicracium cynoglossoidos</t>
  </si>
  <si>
    <t>Houndstongue hawkweed</t>
  </si>
  <si>
    <t>15-20</t>
  </si>
  <si>
    <t>Hieracium albertinum</t>
  </si>
  <si>
    <t>Hawkweed</t>
  </si>
  <si>
    <t>Leptodactylon  pungens</t>
  </si>
  <si>
    <t>Granite gilia</t>
  </si>
  <si>
    <t>Lithospermum  ruderale</t>
  </si>
  <si>
    <t>White stoneseed</t>
  </si>
  <si>
    <t>LOMA3</t>
  </si>
  <si>
    <t>26-30</t>
  </si>
  <si>
    <t xml:space="preserve">Lomatium macrocarpum </t>
  </si>
  <si>
    <t>Lomatium spp.</t>
  </si>
  <si>
    <t>LUARM4</t>
  </si>
  <si>
    <t xml:space="preserve">Lupinus arbustus </t>
  </si>
  <si>
    <t>Lupinus laxiflorus</t>
  </si>
  <si>
    <t>Spur Lupine</t>
  </si>
  <si>
    <t>LESU4</t>
  </si>
  <si>
    <t>Silky Lupine</t>
  </si>
  <si>
    <t>18-25</t>
  </si>
  <si>
    <t>50-90</t>
  </si>
  <si>
    <t>Lupinus spp.</t>
  </si>
  <si>
    <t>MEAR6</t>
  </si>
  <si>
    <t>15-18</t>
  </si>
  <si>
    <t xml:space="preserve">Mertensia arizonica </t>
  </si>
  <si>
    <t>Mertensia  leonardi</t>
  </si>
  <si>
    <t>Bluebells</t>
  </si>
  <si>
    <t>50-70</t>
  </si>
  <si>
    <t xml:space="preserve">Osmorhiza occidentalis </t>
  </si>
  <si>
    <t>Osmorhiza  occidentalis</t>
  </si>
  <si>
    <t>Sweet anise</t>
  </si>
  <si>
    <t>PABR</t>
  </si>
  <si>
    <t>30-38</t>
  </si>
  <si>
    <t>Paeonia brownii</t>
  </si>
  <si>
    <t>Peony</t>
  </si>
  <si>
    <t>PELO</t>
  </si>
  <si>
    <t xml:space="preserve">Pectis longipes </t>
  </si>
  <si>
    <t>Pectis longpipes</t>
  </si>
  <si>
    <t>Longstalk cinchweed</t>
  </si>
  <si>
    <t>PEBA2</t>
  </si>
  <si>
    <t>13-20</t>
  </si>
  <si>
    <t>Penstemon barbatus</t>
  </si>
  <si>
    <t>Beardlip penstemon</t>
  </si>
  <si>
    <t>PELI2</t>
  </si>
  <si>
    <t>Penstemon linarioides</t>
  </si>
  <si>
    <t>Toadflax penstemon</t>
  </si>
  <si>
    <t>ACNA2</t>
  </si>
  <si>
    <t xml:space="preserve">Acourtia nana </t>
  </si>
  <si>
    <t>Perezia nana</t>
  </si>
  <si>
    <t>Dwarf desertpeony</t>
  </si>
  <si>
    <t>70-80</t>
  </si>
  <si>
    <t>Longleaf phlox</t>
  </si>
  <si>
    <t>POFO</t>
  </si>
  <si>
    <t>60+</t>
  </si>
  <si>
    <t>Polemonium  foliosissimum</t>
  </si>
  <si>
    <t>Jacobs ladder</t>
  </si>
  <si>
    <t>POAR7</t>
  </si>
  <si>
    <t>Potentilla arguta</t>
  </si>
  <si>
    <t>Galley cinquefoil</t>
  </si>
  <si>
    <t>Northwest cinquefoil</t>
  </si>
  <si>
    <t>55+</t>
  </si>
  <si>
    <t>Potentilla spp.</t>
  </si>
  <si>
    <t>55-70</t>
  </si>
  <si>
    <t>Coneflower</t>
  </si>
  <si>
    <t xml:space="preserve">Packera cana </t>
  </si>
  <si>
    <t>Senecio canus</t>
  </si>
  <si>
    <t>Wooly groundsel</t>
  </si>
  <si>
    <t xml:space="preserve">Senecio serra </t>
  </si>
  <si>
    <t>Senecio serre</t>
  </si>
  <si>
    <t>Butterweed</t>
  </si>
  <si>
    <t>Solidago Missouriensis</t>
  </si>
  <si>
    <t>PSJA2</t>
  </si>
  <si>
    <t xml:space="preserve">Pseudostellaria jamesiana </t>
  </si>
  <si>
    <t>Stellaria  jamesiana</t>
  </si>
  <si>
    <t>Starwort</t>
  </si>
  <si>
    <t>Meadow rue</t>
  </si>
  <si>
    <t>TRRA5</t>
  </si>
  <si>
    <t xml:space="preserve">Tragia ramosa </t>
  </si>
  <si>
    <t>Tragia spp</t>
  </si>
  <si>
    <t>Noseburn</t>
  </si>
  <si>
    <t>Valeriana  occidentalis</t>
  </si>
  <si>
    <t xml:space="preserve">Heliomeris multiflora var. multiflora </t>
  </si>
  <si>
    <t>Viguiera multiflora</t>
  </si>
  <si>
    <t>Showy goldeneye</t>
  </si>
  <si>
    <t>Viola spp.</t>
  </si>
  <si>
    <t>Mulesear</t>
  </si>
  <si>
    <t>Lesquerella spp</t>
  </si>
  <si>
    <t>Tallow weed</t>
  </si>
  <si>
    <t>NATIVE BIENNIAL/ANNUAL FORB</t>
  </si>
  <si>
    <t xml:space="preserve">Artemisia campestris ssp. borealis </t>
  </si>
  <si>
    <t>Artemisia spp.</t>
  </si>
  <si>
    <t>Sageworts</t>
  </si>
  <si>
    <t>biennial</t>
  </si>
  <si>
    <t xml:space="preserve">Chenopodium album </t>
  </si>
  <si>
    <t>Chenopodium spp</t>
  </si>
  <si>
    <t>Lambsquarters</t>
  </si>
  <si>
    <t>CRSE11</t>
  </si>
  <si>
    <t xml:space="preserve">Croton setigerus </t>
  </si>
  <si>
    <t>Croton spp</t>
  </si>
  <si>
    <t>Dove seed</t>
  </si>
  <si>
    <t>ERFL</t>
  </si>
  <si>
    <t>Erigeron flagellaris</t>
  </si>
  <si>
    <t>Trailing daisy</t>
  </si>
  <si>
    <t xml:space="preserve">Geranium viscosissimum </t>
  </si>
  <si>
    <t>Sticky geranium</t>
  </si>
  <si>
    <t>Helianthus annuus</t>
  </si>
  <si>
    <t>Annual sunflower</t>
  </si>
  <si>
    <t>LALOCO</t>
  </si>
  <si>
    <t xml:space="preserve">Lappula occidentalis var. occidentalis </t>
  </si>
  <si>
    <t>Lappula redowskii</t>
  </si>
  <si>
    <t>45+</t>
  </si>
  <si>
    <t xml:space="preserve">Orthocarpus luteus </t>
  </si>
  <si>
    <t>Orthocarpus spp.</t>
  </si>
  <si>
    <t>Owl-clover</t>
  </si>
  <si>
    <t>willow</t>
  </si>
  <si>
    <t>Salix</t>
  </si>
  <si>
    <t>SALIX</t>
  </si>
  <si>
    <t>willowherb</t>
  </si>
  <si>
    <t>Epilobium</t>
  </si>
  <si>
    <t>EPILO</t>
  </si>
  <si>
    <t>winterfat</t>
  </si>
  <si>
    <t>Krascheninnikovia lanata</t>
  </si>
  <si>
    <t>KRLA2</t>
  </si>
  <si>
    <t>Wolf's willow</t>
  </si>
  <si>
    <t>Salix wolfii</t>
  </si>
  <si>
    <t>SAWO</t>
  </si>
  <si>
    <t>Woods' rose</t>
  </si>
  <si>
    <t>Rosa woodsii</t>
  </si>
  <si>
    <t>ROWO</t>
  </si>
  <si>
    <t>woolly groundsel</t>
  </si>
  <si>
    <t>Packera cana</t>
  </si>
  <si>
    <t>PACA15</t>
  </si>
  <si>
    <t>woolly sedge</t>
  </si>
  <si>
    <t>Carex pellita</t>
  </si>
  <si>
    <t>CAPE42</t>
  </si>
  <si>
    <t>woollyfruit sedge</t>
  </si>
  <si>
    <t>Carex lasiocarpa</t>
  </si>
  <si>
    <t>CALA11</t>
  </si>
  <si>
    <t>woollypod milkvetch</t>
  </si>
  <si>
    <t>Astragalus purshii</t>
  </si>
  <si>
    <t>ASPU9</t>
  </si>
  <si>
    <t>wooly milkvetch</t>
  </si>
  <si>
    <t>Astragalus mollissimus</t>
  </si>
  <si>
    <t>ASMO7</t>
  </si>
  <si>
    <t>wormleaf stonecrop</t>
  </si>
  <si>
    <t>Sedum stenopetalum</t>
  </si>
  <si>
    <t>SEST2</t>
  </si>
  <si>
    <t>wormwood sagewort</t>
  </si>
  <si>
    <t>Artemisia campestris</t>
  </si>
  <si>
    <t>ARCA12</t>
  </si>
  <si>
    <t>Wyeth biscuitroot</t>
  </si>
  <si>
    <t>Lomatium ambiguum</t>
  </si>
  <si>
    <t>LOAM</t>
  </si>
  <si>
    <t>Wyeth buckwheat</t>
  </si>
  <si>
    <t>Eriogonum heracleoides</t>
  </si>
  <si>
    <t>ERHE2</t>
  </si>
  <si>
    <t>Wyoming big sagebrush</t>
  </si>
  <si>
    <t>Artemisia tridentata ssp. Wyomingensis</t>
  </si>
  <si>
    <t>ARTRW8</t>
  </si>
  <si>
    <t>yellow avalanche-lily</t>
  </si>
  <si>
    <t>Erythronium grandiflorum</t>
  </si>
  <si>
    <t>ERGR9</t>
  </si>
  <si>
    <t>yellow beeplant</t>
  </si>
  <si>
    <t>Cleome lutea</t>
  </si>
  <si>
    <t>CLLU2</t>
  </si>
  <si>
    <t>yellow buckwheat</t>
  </si>
  <si>
    <t>Eriogonum flavum</t>
  </si>
  <si>
    <t>ERFL4</t>
  </si>
  <si>
    <t>yellow fritillary</t>
  </si>
  <si>
    <t>Fritillaria pudica</t>
  </si>
  <si>
    <t>FRPU2</t>
  </si>
  <si>
    <t>yellow Indian paintbrush</t>
  </si>
  <si>
    <t>Castilleja flava</t>
  </si>
  <si>
    <t>CAFL7</t>
  </si>
  <si>
    <t>yellow owl's-clover</t>
  </si>
  <si>
    <t>Orthocarpus luteus</t>
  </si>
  <si>
    <t>ORLU2</t>
  </si>
  <si>
    <t>yellow prairie violet</t>
  </si>
  <si>
    <t>Viola nuttallii</t>
  </si>
  <si>
    <t>VINU2</t>
  </si>
  <si>
    <t>yellow rabbitbrush</t>
  </si>
  <si>
    <t>Chrysothamnus viscidiflorus ssp. viscidiflorus var. stenophyllus</t>
  </si>
  <si>
    <t>CHVIS5</t>
  </si>
  <si>
    <t>yellow salsify</t>
  </si>
  <si>
    <t>Tragopogon dubius</t>
  </si>
  <si>
    <t>TRDU</t>
  </si>
  <si>
    <t>yellow starthistle</t>
  </si>
  <si>
    <t>Centaurea solstitalis</t>
  </si>
  <si>
    <t>CESO3</t>
  </si>
  <si>
    <t>yellow sweetclover</t>
  </si>
  <si>
    <t>Melilotus officinalis</t>
  </si>
  <si>
    <t>MEOF</t>
  </si>
  <si>
    <t>yellow wildrye</t>
  </si>
  <si>
    <t>Leymus flavescens</t>
  </si>
  <si>
    <t>LEFL4</t>
  </si>
  <si>
    <t>yellow willow</t>
  </si>
  <si>
    <t>Salix lutea</t>
  </si>
  <si>
    <t>SALU2</t>
  </si>
  <si>
    <t>Column</t>
  </si>
  <si>
    <t>Instruction for Column</t>
  </si>
  <si>
    <t>P 1-10</t>
  </si>
  <si>
    <t>Estimated and/or Clipped Weight Per Species</t>
  </si>
  <si>
    <t xml:space="preserve">Enter the estimated and/or clipped weight of each species in each plot the species is found in .  </t>
  </si>
  <si>
    <t>Average Plot Estimated Green Weight lbs./ac.</t>
  </si>
  <si>
    <t xml:space="preserve">Dryland Pasture  or  &lt; 18" Precipitation </t>
  </si>
  <si>
    <t>(2) Assign overall rating for each attribute based on preponderance of evidence. The charts below provide a visual guide for determining the preponderance of evidence.</t>
  </si>
  <si>
    <t>(3) Justify each attribute rating in writing.</t>
  </si>
  <si>
    <t>Artemisia cana ssp viscidula</t>
  </si>
  <si>
    <t>ARCAV2</t>
  </si>
  <si>
    <t>mountain snowberry</t>
  </si>
  <si>
    <t>Symphoricarpos oreophilus</t>
  </si>
  <si>
    <t>SYOR2</t>
  </si>
  <si>
    <t>mountain tansymustard</t>
  </si>
  <si>
    <t>Descurainia incana</t>
  </si>
  <si>
    <t>DEIN5</t>
  </si>
  <si>
    <t>mountain tarweed</t>
  </si>
  <si>
    <t>Madia glomerata</t>
  </si>
  <si>
    <t>MAGL2</t>
  </si>
  <si>
    <t>muhly</t>
  </si>
  <si>
    <t>Muhlenbergia</t>
  </si>
  <si>
    <t>MUHLE</t>
  </si>
  <si>
    <t>mule-ears</t>
  </si>
  <si>
    <t>Wyethia amplexicaulis</t>
  </si>
  <si>
    <t>WYAM</t>
  </si>
  <si>
    <t>Mulford's milkvetch</t>
  </si>
  <si>
    <t>Astragalus mulfordiae</t>
  </si>
  <si>
    <t>ASMU</t>
  </si>
  <si>
    <t>Munro's globemallow</t>
  </si>
  <si>
    <t>Sphaeralcea munroana</t>
  </si>
  <si>
    <t>SPMU2</t>
  </si>
  <si>
    <t>musk phlox</t>
  </si>
  <si>
    <t>Phlox hoodii ssp. muscoides</t>
  </si>
  <si>
    <t>PHHOM</t>
  </si>
  <si>
    <t>mustard</t>
  </si>
  <si>
    <t>Brassica</t>
  </si>
  <si>
    <t>BRASS2</t>
  </si>
  <si>
    <t>Sisymbrium</t>
  </si>
  <si>
    <t>SISYM</t>
  </si>
  <si>
    <t>muttongrass</t>
  </si>
  <si>
    <t>Poa fendleriana</t>
  </si>
  <si>
    <t>POFE</t>
  </si>
  <si>
    <t>myrtle pachistima</t>
  </si>
  <si>
    <t>Paxistima myrsinites</t>
  </si>
  <si>
    <t>PAMY</t>
  </si>
  <si>
    <t>nanking cherry</t>
  </si>
  <si>
    <t>Prunus tomentosa</t>
  </si>
  <si>
    <t>PRTO80</t>
  </si>
  <si>
    <t>nannyberry</t>
  </si>
  <si>
    <t>Viburnum lentago</t>
  </si>
  <si>
    <t>VILE</t>
  </si>
  <si>
    <t>narrow leaved Indian paintbrush</t>
  </si>
  <si>
    <t>Castilleja linarifolia</t>
  </si>
  <si>
    <t>CALI4</t>
  </si>
  <si>
    <t>narrowleaf cottonwood</t>
  </si>
  <si>
    <t>Populus angustifolia</t>
  </si>
  <si>
    <t>POAN3</t>
  </si>
  <si>
    <t>narrowleaf oxytheca</t>
  </si>
  <si>
    <t>Oxytheca dendroidea</t>
  </si>
  <si>
    <t>OXDE</t>
  </si>
  <si>
    <t>Navajo fleabane</t>
  </si>
  <si>
    <t>Erigeron concinnus var. concinnus</t>
  </si>
  <si>
    <t>ERCOC3</t>
  </si>
  <si>
    <t>Nebraska sedge</t>
  </si>
  <si>
    <t>Carex nebrascensis</t>
  </si>
  <si>
    <t>CANE2</t>
  </si>
  <si>
    <t>needle and thread</t>
  </si>
  <si>
    <t>Hesperostipa comata</t>
  </si>
  <si>
    <t>HECO26</t>
  </si>
  <si>
    <t>Hesperostipa comata ssp. comata</t>
  </si>
  <si>
    <t>HECOC8</t>
  </si>
  <si>
    <t>needlegrass</t>
  </si>
  <si>
    <t>Achnatherum</t>
  </si>
  <si>
    <t>ACHNA</t>
  </si>
  <si>
    <t>netleaf hackberry</t>
  </si>
  <si>
    <t>Celtis laevigata var. reticulata</t>
  </si>
  <si>
    <t>CELAR</t>
  </si>
  <si>
    <t>Nevada bluegrass</t>
  </si>
  <si>
    <t>Poa nevadensis</t>
  </si>
  <si>
    <t>PONE3</t>
  </si>
  <si>
    <t>nineleaf biscuitroot</t>
  </si>
  <si>
    <t>Lomatium triternatum</t>
  </si>
  <si>
    <t>LOTR2</t>
  </si>
  <si>
    <t>nodding bluegrass</t>
  </si>
  <si>
    <t>Poa reflexa</t>
  </si>
  <si>
    <t>PORE</t>
  </si>
  <si>
    <t>nodding microceris</t>
  </si>
  <si>
    <t>Microseris nutans</t>
  </si>
  <si>
    <t>MINU</t>
  </si>
  <si>
    <t>nodding stickseed</t>
  </si>
  <si>
    <t>Hackelia deflexa</t>
  </si>
  <si>
    <t>HADE</t>
  </si>
  <si>
    <t>northern bedstraw</t>
  </si>
  <si>
    <t>Galium boreale</t>
  </si>
  <si>
    <t>GABO2</t>
  </si>
  <si>
    <t>northern bluegrass</t>
  </si>
  <si>
    <t>Poa stenantha var. sandbergii</t>
  </si>
  <si>
    <t>POSTS</t>
  </si>
  <si>
    <t>northern false hellebore</t>
  </si>
  <si>
    <t>Veratrum viride</t>
  </si>
  <si>
    <t>VEVI</t>
  </si>
  <si>
    <t>northern sweetvetch</t>
  </si>
  <si>
    <t>Hedysarum boreale</t>
  </si>
  <si>
    <t>HEBO</t>
  </si>
  <si>
    <t>northern water plantain</t>
  </si>
  <si>
    <t>Alisma triviale</t>
  </si>
  <si>
    <t>ALTR7</t>
  </si>
  <si>
    <t>northwest sedge</t>
  </si>
  <si>
    <t>Carex concinnoides</t>
  </si>
  <si>
    <t>CACO11</t>
  </si>
  <si>
    <t>Carex utriculata</t>
  </si>
  <si>
    <t>CAUT</t>
  </si>
  <si>
    <t>northwestern Indian paintbrush</t>
  </si>
  <si>
    <t>Castilleja angustifolia</t>
  </si>
  <si>
    <t>CAAN7</t>
  </si>
  <si>
    <t>Castilleja angustifolia var dubia</t>
  </si>
  <si>
    <t>CAAND</t>
  </si>
  <si>
    <t>Norway maple</t>
  </si>
  <si>
    <t>Acer platanoides</t>
  </si>
  <si>
    <t>ACPL</t>
  </si>
  <si>
    <t>Norway spruce</t>
  </si>
  <si>
    <t>Picea abies</t>
  </si>
  <si>
    <t>PIAB</t>
  </si>
  <si>
    <t>Nuttall's alkaligrass</t>
  </si>
  <si>
    <t>Puccinellia nuttalliana</t>
  </si>
  <si>
    <t>PUNU2</t>
  </si>
  <si>
    <t>Nuttall's sunflower</t>
  </si>
  <si>
    <t>Helianthus nuttallii</t>
  </si>
  <si>
    <t>HENU</t>
  </si>
  <si>
    <t>oblongleaf bluebells</t>
  </si>
  <si>
    <t>Mertensia oblongifolia</t>
  </si>
  <si>
    <t>MEOB</t>
  </si>
  <si>
    <t>oceanspray</t>
  </si>
  <si>
    <t>Holodiscus discolor</t>
  </si>
  <si>
    <t>HODI</t>
  </si>
  <si>
    <t>old man's whiskers</t>
  </si>
  <si>
    <t>Geum triflorum</t>
  </si>
  <si>
    <t>GETR</t>
  </si>
  <si>
    <t>old-man-of-the-mountain</t>
  </si>
  <si>
    <t>Tetraneuris grandiflora</t>
  </si>
  <si>
    <t>TEGR3</t>
  </si>
  <si>
    <t>oldmans whiskers avens</t>
  </si>
  <si>
    <t>Geum rossii var. turbinatum</t>
  </si>
  <si>
    <t>GEROT</t>
  </si>
  <si>
    <t>oneflower helianthella</t>
  </si>
  <si>
    <t>Helianthella uniflora</t>
  </si>
  <si>
    <t>HEUN</t>
  </si>
  <si>
    <t>onespike oatgrass</t>
  </si>
  <si>
    <t>Danthonia unispicata</t>
  </si>
  <si>
    <t>DAUN</t>
  </si>
  <si>
    <t>onion</t>
  </si>
  <si>
    <t>Allium</t>
  </si>
  <si>
    <t>ALLIU</t>
  </si>
  <si>
    <t>oniongrass</t>
  </si>
  <si>
    <t>Melica bulbosa</t>
  </si>
  <si>
    <t>MEBU</t>
  </si>
  <si>
    <t>orange hawkweed</t>
  </si>
  <si>
    <t>Hieracium aurantiacum</t>
  </si>
  <si>
    <t>HIAU</t>
  </si>
  <si>
    <t>orange sneezeweed</t>
  </si>
  <si>
    <t>Hymenoxys hoopesii</t>
  </si>
  <si>
    <t>HYHO</t>
  </si>
  <si>
    <t>orchardgrass</t>
  </si>
  <si>
    <t>Dactylis glomerata</t>
  </si>
  <si>
    <t>DAGL</t>
  </si>
  <si>
    <t>ovalleaf buckwheat</t>
  </si>
  <si>
    <t>Eriogonum ovalifolium</t>
  </si>
  <si>
    <t>EROV</t>
  </si>
  <si>
    <t>ovate spikerush</t>
  </si>
  <si>
    <t>Eleocharis ovata</t>
  </si>
  <si>
    <t>ELOV</t>
  </si>
  <si>
    <t>owl's-clover</t>
  </si>
  <si>
    <t>Orthocarpus</t>
  </si>
  <si>
    <t>ORTHO</t>
  </si>
  <si>
    <t>Pacific willow</t>
  </si>
  <si>
    <t>Salix lucida ssp. lasiandra</t>
  </si>
  <si>
    <t>SALUL</t>
  </si>
  <si>
    <t>painted milkvetch</t>
  </si>
  <si>
    <t>Astragalus ceramicus</t>
  </si>
  <si>
    <t>ASCE</t>
  </si>
  <si>
    <t>pale bastard toadflax</t>
  </si>
  <si>
    <t>Comandra umbellata ssp. pallida</t>
  </si>
  <si>
    <t>COUMP</t>
  </si>
  <si>
    <t>pale evening-primrose</t>
  </si>
  <si>
    <t>Oenothera pallida</t>
  </si>
  <si>
    <t>OEPA</t>
  </si>
  <si>
    <t>Palmer's penstemon</t>
  </si>
  <si>
    <t>Penstemon palmeri</t>
  </si>
  <si>
    <t>PEPA8</t>
  </si>
  <si>
    <t>panicled bulrush</t>
  </si>
  <si>
    <t>Scirpus microcarpus</t>
  </si>
  <si>
    <t>SCMI2</t>
  </si>
  <si>
    <t>Parry's aster</t>
  </si>
  <si>
    <t>Symphyotrichum foliaceum var. parryi</t>
  </si>
  <si>
    <t>SYFOP</t>
  </si>
  <si>
    <t>Parry's rush</t>
  </si>
  <si>
    <t>Juncus parryi</t>
  </si>
  <si>
    <t>JUPA</t>
  </si>
  <si>
    <t>parsnipflower buckwheat</t>
  </si>
  <si>
    <t>Eriogonum heracleoides var. heracleoides</t>
  </si>
  <si>
    <t>ERHEH3</t>
  </si>
  <si>
    <t>Payette penstemon</t>
  </si>
  <si>
    <t>Penstemon payettensis</t>
  </si>
  <si>
    <t>PEPA29</t>
  </si>
  <si>
    <t>peachleaf willow</t>
  </si>
  <si>
    <t>Salix amygdaloides</t>
  </si>
  <si>
    <t>SAAM2</t>
  </si>
  <si>
    <t>pearly everlasting</t>
  </si>
  <si>
    <t>Anaphalis margaritacea</t>
  </si>
  <si>
    <t>ANMA</t>
  </si>
  <si>
    <t>peavine</t>
  </si>
  <si>
    <t>Lathyrus</t>
  </si>
  <si>
    <t>LATHY</t>
  </si>
  <si>
    <t>Peking cotoneaster</t>
  </si>
  <si>
    <t>Cotoneaster acutifolia</t>
  </si>
  <si>
    <t>COAC2</t>
  </si>
  <si>
    <t>penstemon</t>
  </si>
  <si>
    <t>Penstemon</t>
  </si>
  <si>
    <t>PENST</t>
  </si>
  <si>
    <t>pepperweed</t>
  </si>
  <si>
    <t>Lepidium</t>
  </si>
  <si>
    <t>LEPID</t>
  </si>
  <si>
    <t>perennial ryegrass</t>
  </si>
  <si>
    <t>Lolium perenne</t>
  </si>
  <si>
    <t>LOPE</t>
  </si>
  <si>
    <t>Perry's blue eyed Mary</t>
  </si>
  <si>
    <t>Collinsia parryi</t>
  </si>
  <si>
    <t>COPA2</t>
  </si>
  <si>
    <t>phacelia</t>
  </si>
  <si>
    <t>Phacelia</t>
  </si>
  <si>
    <t>PHACE</t>
  </si>
  <si>
    <t>phlox</t>
  </si>
  <si>
    <t>Phlox</t>
  </si>
  <si>
    <t>PHLOX</t>
  </si>
  <si>
    <t>Enter an estimation of the current years forage production in comparison to normal expressed as a percent (as a decimal value) of normal.  Example: .9 means the year’s production is 90% of normal.  1.1 is 110% of normal.</t>
  </si>
  <si>
    <t>Reconstruction Factor</t>
  </si>
  <si>
    <t>This factor is calculated by dividing (C) Percent dry weight by the product obtained by multiplying (D) Percent current growth ungrazed times (E) Percent growth curve completed times (F)  Percent of normal production. (C/DxExF=G)</t>
  </si>
  <si>
    <t>Reconstructed Present Weight</t>
  </si>
  <si>
    <t>This value is calculated by multiplying (B) Corrected green weight by (G) the Reconstruction factor. (BxG=H)</t>
  </si>
  <si>
    <t>Weight in Reference Vegetation State</t>
  </si>
  <si>
    <t>Enter the weight for each plant species as shown in the appropriate reference vegetation state in the ecological site description.</t>
  </si>
  <si>
    <t>Weight Allowable</t>
  </si>
  <si>
    <t>Enter the lesser of (H) Reconstructed present weight or (I) weight in reference vegetation state.  No more than the weight in the reference vegetation state plant community may be counted in determining similarity index.</t>
  </si>
  <si>
    <t>Estimate and enter % litter covering soil surface</t>
  </si>
  <si>
    <t xml:space="preserve">% cover </t>
  </si>
  <si>
    <t>Estimate &amp; enter canopy cover for site</t>
  </si>
  <si>
    <t>% bare ground (bare)</t>
  </si>
  <si>
    <t>Estimate and enter percent of area in each plot that has bare soil exposed, do not include area covered by litter or stones.</t>
  </si>
  <si>
    <t>% rock cover (rock)</t>
  </si>
  <si>
    <t>Estimate and enter for each plot the percent of area covered by rock, stones or gravel.</t>
  </si>
  <si>
    <t>ID-CPA-008</t>
  </si>
  <si>
    <t xml:space="preserve">Range &amp; Pasture Computation Worksheet </t>
  </si>
  <si>
    <t xml:space="preserve">Ranch : </t>
  </si>
  <si>
    <t xml:space="preserve">Technician's Name : </t>
  </si>
  <si>
    <t xml:space="preserve">      Date :</t>
  </si>
  <si>
    <t>Mangement Unit Name</t>
  </si>
  <si>
    <t>Total Acres</t>
  </si>
  <si>
    <t xml:space="preserve">Ecological Site / Forage Type </t>
  </si>
  <si>
    <t>AUM's/AC</t>
  </si>
  <si>
    <t>AUM's</t>
  </si>
  <si>
    <t>Response Unit</t>
  </si>
  <si>
    <t>Acres</t>
  </si>
  <si>
    <t>Similarity Index</t>
  </si>
  <si>
    <t xml:space="preserve">Forage Value </t>
  </si>
  <si>
    <t xml:space="preserve"> Total Lbs/ Acre</t>
  </si>
  <si>
    <t>Harvest Efficiency</t>
  </si>
  <si>
    <t>Adjustment Factors</t>
  </si>
  <si>
    <t>MU Total</t>
  </si>
  <si>
    <t>Total AUM's For Operation</t>
  </si>
  <si>
    <t>ID-CPA-012</t>
  </si>
  <si>
    <t>Apparent Trend Worksheet</t>
  </si>
  <si>
    <t>Client Name:</t>
  </si>
  <si>
    <t>Completed By:</t>
  </si>
  <si>
    <t>Location:</t>
  </si>
  <si>
    <t>Little-grazed patches represent minor spots where one to several  forage plant are not grazed.  Urine and dung patches avoided.</t>
  </si>
  <si>
    <t>Ungrazed areas only at urine or dung patches.  No ungrazed forage species.</t>
  </si>
  <si>
    <t>Livestock Concentration Areas / 10%</t>
  </si>
  <si>
    <t>Livestock concentration areas and trails cover &gt;10% of the pasture; or all concentration areas allow for contaminated runoff to be conveyed directly into adjacent water bodies.</t>
  </si>
  <si>
    <t>Livestock concentration areas and trails cover 5 to 10% of the pasture; most concentration areas are close to water allowing contaminated (unbuffered) runoff to drain into adjacent water bodies.</t>
  </si>
  <si>
    <t xml:space="preserve">Isolated livestock concentration areas and trailing evident (&lt;5% of pasture); no more than one concentration area that drains (unbuffered) directly into adjacent water body. </t>
  </si>
  <si>
    <t>Minor livestock trailing evident with one or two, small, concentration areas.  There is a buffer zone between any concentration area and adjacent water bodies.</t>
  </si>
  <si>
    <t>Absence of livestock concentration areas and trailing;  Or, heavy use areas located or treated to minimize contaminated runoff.</t>
  </si>
  <si>
    <r>
      <t xml:space="preserve">Soil Compaction </t>
    </r>
    <r>
      <rPr>
        <sz val="12"/>
        <rFont val="Arial"/>
        <family val="2"/>
      </rPr>
      <t xml:space="preserve">(Probe moist soil comparing the treatment unit to an ungrazed area; i.e. fence row.) / </t>
    </r>
    <r>
      <rPr>
        <b/>
        <sz val="12"/>
        <rFont val="Arial"/>
        <family val="2"/>
      </rPr>
      <t>5%</t>
    </r>
  </si>
  <si>
    <t>Infiltration capacity and surface runoff severely affected by compaction.  Livestock traffic is  eradicating pasture plants over large areas.  Very hard to push a probe into soil.</t>
  </si>
  <si>
    <t xml:space="preserve">Infiltration capacity reduced due to large areas of bare ground and dense compaction layer at surface.  Livestock trails common.  Off-trail hoof prints common.  Hard to push a probe through soil layers. </t>
  </si>
  <si>
    <t>Infiltration capacity lowered and surface runoff increased due to plant cover loss and soil compaction by livestock traffic.  Soil resistant to soil probe entry at one or more depths within plow depth.</t>
  </si>
  <si>
    <t>Broadleaf Eriogonum</t>
  </si>
  <si>
    <t>Wallflower</t>
  </si>
  <si>
    <t>FECA4</t>
  </si>
  <si>
    <t>Rough Fescue</t>
  </si>
  <si>
    <t>Idaho Fescue</t>
  </si>
  <si>
    <t xml:space="preserve">FEOC </t>
  </si>
  <si>
    <t>Western Fescue</t>
  </si>
  <si>
    <t>FEVI</t>
  </si>
  <si>
    <t>Green Fescue</t>
  </si>
  <si>
    <t>Strawberry</t>
  </si>
  <si>
    <t>Whitestemmed Elkweed</t>
  </si>
  <si>
    <t>Northern Bedstraw</t>
  </si>
  <si>
    <t>Richardson Geranium</t>
  </si>
  <si>
    <t>Sticky Geranium</t>
  </si>
  <si>
    <t>Spiny Hopsage</t>
  </si>
  <si>
    <t>Curlycup Gumweed</t>
  </si>
  <si>
    <t>Broom Snakeweed</t>
  </si>
  <si>
    <t>Stickseed</t>
  </si>
  <si>
    <t>Halogeton</t>
  </si>
  <si>
    <t>HAPLO2</t>
  </si>
  <si>
    <t>Goldenweed</t>
  </si>
  <si>
    <t>HEAN3</t>
  </si>
  <si>
    <t>Common Sunflower</t>
  </si>
  <si>
    <t>Needle and thread Grass</t>
  </si>
  <si>
    <r>
      <t>2</t>
    </r>
    <r>
      <rPr>
        <sz val="12"/>
        <rFont val="Arial"/>
        <family val="2"/>
      </rPr>
      <t>**</t>
    </r>
  </si>
  <si>
    <t>Common Cowparsnip</t>
  </si>
  <si>
    <t>Alumroot</t>
  </si>
  <si>
    <t>White Hawkweed</t>
  </si>
  <si>
    <t>Albert Hawkweed</t>
  </si>
  <si>
    <t>Woolyhawkweed</t>
  </si>
  <si>
    <t>Creambush Oceanspray</t>
  </si>
  <si>
    <t>Foxtail Barley</t>
  </si>
  <si>
    <r>
      <t>2</t>
    </r>
    <r>
      <rPr>
        <sz val="12"/>
        <rFont val="Arial"/>
        <family val="0"/>
      </rPr>
      <t>*</t>
    </r>
  </si>
  <si>
    <t>Rockymountain Iris</t>
  </si>
  <si>
    <t>Rush</t>
  </si>
  <si>
    <t>Juniper</t>
  </si>
  <si>
    <t>Prairie Junegrass</t>
  </si>
  <si>
    <t>KOSC</t>
  </si>
  <si>
    <t>Belvedere Summercypress</t>
  </si>
  <si>
    <t>Common Winterfat</t>
  </si>
  <si>
    <t>LACTU</t>
  </si>
  <si>
    <t>Lettuce</t>
  </si>
  <si>
    <t>Peavine</t>
  </si>
  <si>
    <t>LEAM</t>
  </si>
  <si>
    <t>Colorado wildrye</t>
  </si>
  <si>
    <t>LEC14</t>
  </si>
  <si>
    <t>Basin Wildrye</t>
  </si>
  <si>
    <t>Yellow Wildrye</t>
  </si>
  <si>
    <t>Spike Fescue</t>
  </si>
  <si>
    <t>Pepperweed</t>
  </si>
  <si>
    <t>Bitterroot Lewisia</t>
  </si>
  <si>
    <t>Salmon Wildrye</t>
  </si>
  <si>
    <t>Bladderpod</t>
  </si>
  <si>
    <t>Creeping Wildrye</t>
  </si>
  <si>
    <t>LEWIS</t>
  </si>
  <si>
    <t>Lewisia</t>
  </si>
  <si>
    <t>LIGUS</t>
  </si>
  <si>
    <t>Licoriceroot</t>
  </si>
  <si>
    <t>LINNA</t>
  </si>
  <si>
    <t>Twinflower</t>
  </si>
  <si>
    <t>Lewis Flax</t>
  </si>
  <si>
    <t>PIS</t>
  </si>
  <si>
    <t>White Stoneseed</t>
  </si>
  <si>
    <t>LIVU2</t>
  </si>
  <si>
    <t>Butterand eggs Toadflax</t>
  </si>
  <si>
    <t>Biscuitroot</t>
  </si>
  <si>
    <t>Honeysuckle</t>
  </si>
  <si>
    <t>Lupine</t>
  </si>
  <si>
    <t>LYJU</t>
  </si>
  <si>
    <t>Rush Skeletonplant</t>
  </si>
  <si>
    <t>MARAR</t>
  </si>
  <si>
    <t>Fat Falsesolomonseal</t>
  </si>
  <si>
    <t>Low Oregon Grape</t>
  </si>
  <si>
    <t>Starry Falsesolomonseal</t>
  </si>
  <si>
    <t>Bulbous Oniongrass</t>
  </si>
  <si>
    <t>Bluebell</t>
  </si>
  <si>
    <t>Purple Oniongrass</t>
  </si>
  <si>
    <t>Alkali Muhly</t>
  </si>
  <si>
    <t>Mat Muhly</t>
  </si>
  <si>
    <t>Plains Pricklypear</t>
  </si>
  <si>
    <t>NS4S</t>
  </si>
  <si>
    <t>OREX</t>
  </si>
  <si>
    <t>Little Ricegrass</t>
  </si>
  <si>
    <t>Owlclover</t>
  </si>
  <si>
    <t>Sweetroot</t>
  </si>
  <si>
    <t>Western Wheatgrass</t>
  </si>
  <si>
    <t>PEDIC</t>
  </si>
  <si>
    <t>Lousewart</t>
  </si>
  <si>
    <t>Alpine Timothy</t>
  </si>
  <si>
    <t>Hoods Phlox</t>
  </si>
  <si>
    <t>Longleaf Phlox</t>
  </si>
  <si>
    <t>Mallow Ninebark</t>
  </si>
  <si>
    <t>Bud Sagebrush</t>
  </si>
  <si>
    <t>Big Bluegrass</t>
  </si>
  <si>
    <t>Bluegrass</t>
  </si>
  <si>
    <t>Bulbous Bluegrass</t>
  </si>
  <si>
    <t>Cusick Bluegrass</t>
  </si>
  <si>
    <t>Alkali Bluegrass</t>
  </si>
  <si>
    <t>PONE2</t>
  </si>
  <si>
    <t>Nerved Bluegrass</t>
  </si>
  <si>
    <t>Kentucky Bluegrass</t>
  </si>
  <si>
    <t>Cottonwood</t>
  </si>
  <si>
    <t>Pine Bluegrass</t>
  </si>
  <si>
    <t>Nevada Bluegrass</t>
  </si>
  <si>
    <t>Sandberg Bluegrass</t>
  </si>
  <si>
    <t>Cinquefoil</t>
  </si>
  <si>
    <t>Quaking Aspen</t>
  </si>
  <si>
    <t>PNT</t>
  </si>
  <si>
    <t>Bittercherry</t>
  </si>
  <si>
    <t>Black Chokecherry</t>
  </si>
  <si>
    <t>Common Chokecherry</t>
  </si>
  <si>
    <t>PSORA</t>
  </si>
  <si>
    <t>Scurfpea</t>
  </si>
  <si>
    <t>Foxtail Wheatgrass</t>
  </si>
  <si>
    <t>Beardless Wheatgrass</t>
  </si>
  <si>
    <t>Bluebunch Wheatgrass</t>
  </si>
  <si>
    <t>PTAQ</t>
  </si>
  <si>
    <t>Brackenfern</t>
  </si>
  <si>
    <t>PUTR4</t>
  </si>
  <si>
    <t>Antelope Bitterbrush</t>
  </si>
  <si>
    <r>
      <t>Scarce</t>
    </r>
    <r>
      <rPr>
        <sz val="11"/>
        <rFont val="Arial"/>
        <family val="2"/>
      </rPr>
      <t xml:space="preserve"> Insignificant amounts of the species is present and may be difficult to find; it usually makes up far less than 1% canopy.</t>
    </r>
  </si>
  <si>
    <r>
      <t>Browse composition</t>
    </r>
    <r>
      <rPr>
        <sz val="11"/>
        <rFont val="Arial"/>
        <family val="2"/>
      </rPr>
      <t xml:space="preserve"> is judged as good, fair, or poor based on the preponderance of entries in the shaded boxes. For example, if there were four entries in the fair blocks, one in the good blocks, and 2 in the poor blocks, the overall browse composition would be judged as fair.</t>
    </r>
  </si>
  <si>
    <r>
      <t>Browse Trend</t>
    </r>
    <r>
      <rPr>
        <sz val="11"/>
        <rFont val="Arial"/>
        <family val="2"/>
      </rPr>
      <t xml:space="preserve"> evaluates the health and vigor of the browse resource based on signs of past use and on reproduction. Hedging and browse lines are distinctive growth forms that occur on shrubs or trees subjected to long term heavy use. After a thorough examination of the selected species in the area, determine the level of hedging or browse line and status of reproduction and place a checkmark or x in the appropriate block as defined below.</t>
    </r>
  </si>
  <si>
    <r>
      <t>Hedging or browse line:</t>
    </r>
    <r>
      <rPr>
        <sz val="11"/>
        <rFont val="Arial"/>
        <family val="2"/>
      </rPr>
      <t xml:space="preserve"> Hedging is evaluated on short shrubs which are entirely or mostly within reach of browsing animals. Browse line is evaluated on taller shrubs and trees where a portion of the plant is above browsing height.</t>
    </r>
  </si>
  <si>
    <r>
      <t>Not evident</t>
    </r>
    <r>
      <rPr>
        <sz val="11"/>
        <rFont val="Arial"/>
        <family val="2"/>
      </rPr>
      <t xml:space="preserve"> On shorter plants, there is little or no evidence of hedging. On taller plants, there is little or no reduction of lower growth. Production of lower branches and twigs is similar to those above the reach of animals.</t>
    </r>
  </si>
  <si>
    <r>
      <t xml:space="preserve">Moderate </t>
    </r>
    <r>
      <rPr>
        <sz val="11"/>
        <rFont val="Arial"/>
        <family val="2"/>
      </rPr>
      <t>On shorter plants, most recent year's twigs have been browsed, resulting in branching and rebranching from lateral buds; growth form is somewhat compact. On taller plants, there is a visible thinning of growth up to browsing height; lower branches and twigs are considerably less productive than those beyond reach of the animals.</t>
    </r>
  </si>
  <si>
    <r>
      <t xml:space="preserve">Severe </t>
    </r>
    <r>
      <rPr>
        <sz val="11"/>
        <rFont val="Arial"/>
        <family val="2"/>
      </rPr>
      <t>Shorter plants are very compact or have a stunted appearance; may be characterized by very short twigs, stubby branches, small leaves, low production or excessive number of dead branches. On taller plants, a browse line is strikingly evident; there is little or no production on twigs within reach of animals; most lower branches are absent.</t>
    </r>
  </si>
  <si>
    <t>Browse Composition and Trend is judged as upward, stable (or not apparent), or downward based upon the preponderance of entries in the shaded boxes.</t>
  </si>
  <si>
    <t>Weber ricegrass</t>
  </si>
  <si>
    <t>50-75</t>
  </si>
  <si>
    <t>65-85</t>
  </si>
  <si>
    <t>Mountain brome</t>
  </si>
  <si>
    <t>short-lived</t>
  </si>
  <si>
    <t xml:space="preserve">Calamagrostis rubescens </t>
  </si>
  <si>
    <t>Pinegrass</t>
  </si>
  <si>
    <t xml:space="preserve">rhizomatous </t>
  </si>
  <si>
    <t>Deschampsia cespitosa</t>
  </si>
  <si>
    <t>Tufted hairgrass</t>
  </si>
  <si>
    <t>65-70</t>
  </si>
  <si>
    <t xml:space="preserve">Elymus elymoides </t>
  </si>
  <si>
    <t>Sitanion hystrix</t>
  </si>
  <si>
    <t>Bottlebrush squirreltail</t>
  </si>
  <si>
    <t xml:space="preserve">Elymus glaucus </t>
  </si>
  <si>
    <t>Elymus glaucus</t>
  </si>
  <si>
    <t>Blue wildrye</t>
  </si>
  <si>
    <t>53-56</t>
  </si>
  <si>
    <t>Agropyron riparium</t>
  </si>
  <si>
    <t>Streambank wheatgrass</t>
  </si>
  <si>
    <t>Agropyron dasystachyum</t>
  </si>
  <si>
    <t>Thickspike wheatgrass</t>
  </si>
  <si>
    <t>rhizomes</t>
  </si>
  <si>
    <t>75-90</t>
  </si>
  <si>
    <t>Elymus trachycaulus ssp. trachycaulus</t>
  </si>
  <si>
    <t>Agropyron trachycaulum</t>
  </si>
  <si>
    <t>Slender wheatgrass</t>
  </si>
  <si>
    <t>40-50</t>
  </si>
  <si>
    <t>Agropyron spicatum</t>
  </si>
  <si>
    <t>50-60</t>
  </si>
  <si>
    <t>Stipa comata</t>
  </si>
  <si>
    <t xml:space="preserve">Needle &amp; Thread </t>
  </si>
  <si>
    <t>20-35</t>
  </si>
  <si>
    <t>38-50</t>
  </si>
  <si>
    <t xml:space="preserve">Koeleria macrantha </t>
  </si>
  <si>
    <t>Koeleria  cristata</t>
  </si>
  <si>
    <t>Prairie junegrass</t>
  </si>
  <si>
    <t>65-80</t>
  </si>
  <si>
    <t xml:space="preserve">Leymus cinereus </t>
  </si>
  <si>
    <t>Elymus cinereus</t>
  </si>
  <si>
    <t>Basin wildrye</t>
  </si>
  <si>
    <t>LESAS</t>
  </si>
  <si>
    <t xml:space="preserve">Leymus salinus ssp. salmonis </t>
  </si>
  <si>
    <t>Elymus salina</t>
  </si>
  <si>
    <t>20-30</t>
  </si>
  <si>
    <t>80-85</t>
  </si>
  <si>
    <t>Oniongrass</t>
  </si>
  <si>
    <t>53-58</t>
  </si>
  <si>
    <t>70-90</t>
  </si>
  <si>
    <t xml:space="preserve">Pascopyrum smithii </t>
  </si>
  <si>
    <t>Agropyron smithii</t>
  </si>
  <si>
    <t>Western wheatgrass</t>
  </si>
  <si>
    <t>90-95</t>
  </si>
  <si>
    <t>Muttongrass</t>
  </si>
  <si>
    <t>38-45</t>
  </si>
  <si>
    <t xml:space="preserve">Poa secunda </t>
  </si>
  <si>
    <t>Sandberg (big) bluegrass</t>
  </si>
  <si>
    <t>Sandberg (Nevada) bluegrass</t>
  </si>
  <si>
    <t>Poa sandbergii</t>
  </si>
  <si>
    <t>65-90</t>
  </si>
  <si>
    <t xml:space="preserve">Pseudoroegneria spicata  spp.inermis </t>
  </si>
  <si>
    <t>Agropyron inerme</t>
  </si>
  <si>
    <t>Beardless wheatgrass</t>
  </si>
  <si>
    <t xml:space="preserve"> strong tillers</t>
  </si>
  <si>
    <t xml:space="preserve">Pseudoroegneria spicata ssp. spicata  </t>
  </si>
  <si>
    <t>Bluebunch wheatgrass</t>
  </si>
  <si>
    <t xml:space="preserve">NATIVE WARM-SEASON PERENNIAL GRASS </t>
  </si>
  <si>
    <t>28-35</t>
  </si>
  <si>
    <t xml:space="preserve">Aristida purpurea var. longiseta </t>
  </si>
  <si>
    <t>Aristida longiseta</t>
  </si>
  <si>
    <t>Red threeawn</t>
  </si>
  <si>
    <t>30-45</t>
  </si>
  <si>
    <t>60-70</t>
  </si>
  <si>
    <t>Sand dropseed</t>
  </si>
  <si>
    <t>INTRODUCED COOL-SEASON ANNUAL GRASS</t>
  </si>
  <si>
    <t>BRAR5</t>
  </si>
  <si>
    <t xml:space="preserve">Bromus arvensis </t>
  </si>
  <si>
    <r>
      <t>Utilization of Current Year's Growth</t>
    </r>
    <r>
      <rPr>
        <sz val="11"/>
        <rFont val="Arial"/>
        <family val="2"/>
      </rPr>
      <t>—This section is used to record the actual degree of use on key species in the same area over a period of years. Browse use is usually determined sometime between late fall and late winter. Degree of use is expressed as the percentage, by weight, of the current year's twig and leaf production within reach of browsing animals that has been consumed. Use is most easily estimated by comparing accessible twigs to twigs which are inaccessible to browsing animals. Determinations should be made by observing many twigs on a number of different plants. Current year's twig growth is distinguished from older twigs by color, texture, and size.</t>
    </r>
  </si>
  <si>
    <t>Prescribed Grazing -  528</t>
  </si>
  <si>
    <t>ID-CPA-006</t>
  </si>
  <si>
    <t xml:space="preserve">Similarity Index Worksheet </t>
  </si>
  <si>
    <t>N</t>
  </si>
  <si>
    <t>Client:</t>
  </si>
  <si>
    <t>Date:</t>
  </si>
  <si>
    <t>Transect No.:</t>
  </si>
  <si>
    <t>Section:</t>
  </si>
  <si>
    <t>Conservationist:</t>
  </si>
  <si>
    <t>County:</t>
  </si>
  <si>
    <t>GPS :</t>
  </si>
  <si>
    <t>W</t>
  </si>
  <si>
    <t>E</t>
  </si>
  <si>
    <t>Township:</t>
  </si>
  <si>
    <t>MLRA:</t>
  </si>
  <si>
    <t>Reference Vegetation State:</t>
  </si>
  <si>
    <t>Range:</t>
  </si>
  <si>
    <t>S</t>
  </si>
  <si>
    <t>A</t>
  </si>
  <si>
    <t>A1</t>
  </si>
  <si>
    <t>A2</t>
  </si>
  <si>
    <t>A3</t>
  </si>
  <si>
    <t>A4</t>
  </si>
  <si>
    <t>A5</t>
  </si>
  <si>
    <t>B</t>
  </si>
  <si>
    <t>C*</t>
  </si>
  <si>
    <t>D*</t>
  </si>
  <si>
    <t>E*</t>
  </si>
  <si>
    <t>F*</t>
  </si>
  <si>
    <t>G</t>
  </si>
  <si>
    <t>H</t>
  </si>
  <si>
    <t>I</t>
  </si>
  <si>
    <t>J</t>
  </si>
  <si>
    <t>Average Plot/   Estimated Green Wt. (lbs/ac)</t>
  </si>
  <si>
    <t>Weight Clipped Plots</t>
  </si>
  <si>
    <t>Clip / Estimated corrected green weight (lbs/ac)</t>
  </si>
  <si>
    <t>% dry weight</t>
  </si>
  <si>
    <t>% current growth ungrazed</t>
  </si>
  <si>
    <t>% growth curve completed</t>
  </si>
  <si>
    <t>% of normal production</t>
  </si>
  <si>
    <t xml:space="preserve">Reconstruction factor </t>
  </si>
  <si>
    <t>Reconstructed present weight (lbs/ac)</t>
  </si>
  <si>
    <t>Weight in reference state (lbs/ac)</t>
  </si>
  <si>
    <t>Weight allowable (lbs/ac)</t>
  </si>
  <si>
    <t xml:space="preserve">Conversion weight to pounds per acre </t>
  </si>
  <si>
    <t>Plant Information</t>
  </si>
  <si>
    <t>Number of Plots in Transect:</t>
  </si>
  <si>
    <t xml:space="preserve">Plot Size </t>
  </si>
  <si>
    <t>Estimated Weight</t>
  </si>
  <si>
    <t>Clipped Weight</t>
  </si>
  <si>
    <t>Clipped / Estimated plot conversion factor</t>
  </si>
  <si>
    <t>Plot size</t>
  </si>
  <si>
    <t>Multiplier</t>
  </si>
  <si>
    <t>Estimated or Clipped Weight Per Species</t>
  </si>
  <si>
    <r>
      <t>Feet</t>
    </r>
    <r>
      <rPr>
        <vertAlign val="superscript"/>
        <sz val="10"/>
        <rFont val="Arial"/>
        <family val="0"/>
      </rPr>
      <t>2</t>
    </r>
  </si>
  <si>
    <t>Factor</t>
  </si>
  <si>
    <t>Plant Name</t>
  </si>
  <si>
    <t>P-1</t>
  </si>
  <si>
    <t>P-2</t>
  </si>
  <si>
    <t>P-3</t>
  </si>
  <si>
    <t>P-4</t>
  </si>
  <si>
    <t>P-5</t>
  </si>
  <si>
    <t>P-6</t>
  </si>
  <si>
    <t>P-7</t>
  </si>
  <si>
    <t>P-8</t>
  </si>
  <si>
    <t>P-9</t>
  </si>
  <si>
    <t>P-10</t>
  </si>
  <si>
    <t>Conversion Factor Used</t>
  </si>
  <si>
    <r>
      <t xml:space="preserve">       c        
</t>
    </r>
    <r>
      <rPr>
        <sz val="10"/>
        <rFont val="Arial"/>
        <family val="0"/>
      </rPr>
      <t xml:space="preserve"> (d)(e)(f)</t>
    </r>
  </si>
  <si>
    <t xml:space="preserve"> </t>
  </si>
  <si>
    <t>% Litter</t>
  </si>
  <si>
    <t xml:space="preserve">% Cover </t>
  </si>
  <si>
    <t>% Bareground (%)</t>
  </si>
  <si>
    <t>K. Total normal production for Ecological Site:</t>
  </si>
  <si>
    <t>% Rock cover (%)</t>
  </si>
  <si>
    <t xml:space="preserve"> Productivity at 40% to 60% of the high production potential for the site and species due to overuse, low fertility, insects, or diseases.  Regrowth drastically reduced from what would be expected for the site and species.</t>
  </si>
  <si>
    <t>Productivity at 60 % to 80% of the high production potential for the site and species.  Urine/dung patches dark green in contrast to rest of plants.   Regrowth commonly a week later than would be expected.</t>
  </si>
  <si>
    <t>Productivity at 80 % to 95% of the high production potential for the site and  species due to  less than optimum nutrient status, insect or disease pressure, or grazing history.  Regrowth less than would be expected.</t>
  </si>
  <si>
    <t>Healthy green color.  Yields at the high production potential for the site and species.  Species adapted to the site's soil and climate.  Rapid regrowth.</t>
  </si>
  <si>
    <r>
      <t xml:space="preserve">Percent Legume
</t>
    </r>
    <r>
      <rPr>
        <sz val="10"/>
        <rFont val="Arial"/>
        <family val="2"/>
      </rPr>
      <t xml:space="preserve">(5 pts. If no legumes are rated good for the FSG)  / </t>
    </r>
    <r>
      <rPr>
        <b/>
        <sz val="12"/>
        <rFont val="Arial"/>
        <family val="2"/>
      </rPr>
      <t>3%</t>
    </r>
  </si>
  <si>
    <t>No legumes in cool season pasture or &gt; 50% bloat causing legume by weight.</t>
  </si>
  <si>
    <t>5 to 10% legume by weight in cool season pasture.</t>
  </si>
  <si>
    <t>10 to 15% legume by weight in cool season pasture.</t>
  </si>
  <si>
    <t>15 to 20% legume by weight in cool season pasture.</t>
  </si>
  <si>
    <t>20 to 35% legume by weight.</t>
  </si>
  <si>
    <t>Uniformity of Use / 10%</t>
  </si>
  <si>
    <t>Urine and dung spots ungrazed.  Remainder of pasture appears to be consistently grazed below proper stubble heights.</t>
  </si>
  <si>
    <t>Little-grazed areas cover up to 50% of the pasture in a mosaic pattern and/or in zones not frequented by livestock.</t>
  </si>
  <si>
    <r>
      <t xml:space="preserve">Spot or patch grazing evident across much of the pasture indicating selectivity by grazing animals. </t>
    </r>
    <r>
      <rPr>
        <b/>
        <sz val="13"/>
        <rFont val="Arial"/>
        <family val="2"/>
      </rPr>
      <t xml:space="preserve">OR </t>
    </r>
    <r>
      <rPr>
        <sz val="13"/>
        <rFont val="Arial"/>
        <family val="2"/>
      </rPr>
      <t>Zone grazing with significant areas lightly or not grazed by livestock. Grazed areas frequently grazed below recommended stubble heights.</t>
    </r>
  </si>
  <si>
    <t>Little-grazed patches minor spots of a rejected forage species.  Urine and dung patches are avoided.</t>
  </si>
  <si>
    <t>Rejected areas only at urine and dung patches.  No forage species rejection.</t>
  </si>
  <si>
    <t>Livestock Concentration Areas / 5%</t>
  </si>
  <si>
    <t>Livestock concentration areas cover &gt; 10% of pasture, or all convey contaminated runoff directly into water bodies.</t>
  </si>
  <si>
    <t>heifers (13 - 18 mo.)</t>
  </si>
  <si>
    <t>bred heifers (19 - 24 mo.)</t>
  </si>
  <si>
    <t>steers (13 - 18 mo.)</t>
  </si>
  <si>
    <t>steers (19 - 24 mo.)</t>
  </si>
  <si>
    <t>horse - mature</t>
  </si>
  <si>
    <t>ewe - mature</t>
  </si>
  <si>
    <t>lamb (1-year old)</t>
  </si>
  <si>
    <t>ram - mature</t>
  </si>
  <si>
    <t>goat - mature</t>
  </si>
  <si>
    <t>bison</t>
  </si>
  <si>
    <t>bighorn sheep</t>
  </si>
  <si>
    <t>mule deer</t>
  </si>
  <si>
    <t>whitetailed deer</t>
  </si>
  <si>
    <t>elk</t>
  </si>
  <si>
    <t>pronghorn (antelope)</t>
  </si>
  <si>
    <t xml:space="preserve">Prescribed Grazing - 528                              Pasture Condition Scoresheet </t>
  </si>
  <si>
    <t xml:space="preserve">Irrigated Pasture  or  &gt;18" Precipitation </t>
  </si>
  <si>
    <t xml:space="preserve">Cooperator </t>
  </si>
  <si>
    <t xml:space="preserve">Date </t>
  </si>
  <si>
    <t xml:space="preserve">Conservationist </t>
  </si>
  <si>
    <t xml:space="preserve">Pasture Name and Number </t>
  </si>
  <si>
    <t>Pasture Forage</t>
  </si>
  <si>
    <t xml:space="preserve">Current Years Precipitation (check one) </t>
  </si>
  <si>
    <t>Above Normal</t>
  </si>
  <si>
    <t>Normal</t>
  </si>
  <si>
    <t>Below Normal</t>
  </si>
  <si>
    <t>Evaluate the site and rate each indicator based upon your observations.  Scores for each indicator may range from 1 to 5.  Multiply the points x the weight to get weighted points.  Sum the weighted points to determine overall pasture condition score.</t>
  </si>
  <si>
    <t>Indicator/Weight</t>
  </si>
  <si>
    <t xml:space="preserve">1 Points </t>
  </si>
  <si>
    <t>2 Point</t>
  </si>
  <si>
    <t>3 Points</t>
  </si>
  <si>
    <t>4 Point</t>
  </si>
  <si>
    <t>5 Points</t>
  </si>
  <si>
    <t>Points</t>
  </si>
  <si>
    <t>Wt.</t>
  </si>
  <si>
    <t>Wtd.
Pts.</t>
  </si>
  <si>
    <t xml:space="preserve">Percent Desirable Plants / 10%                                     </t>
  </si>
  <si>
    <t>Desirable forage species represent &lt;30% of stand (air-dry weight).  Annual weeds, other undesirable herbaceous plants, and/or woody species, dominate pasture.</t>
  </si>
  <si>
    <t xml:space="preserve">Desirable forage species represent 30 to 50% of stand (air-dry weight).  Broadleaf weeds and other undesirable herbaceous species are prevalent and expanding.  Woody species often present. </t>
  </si>
  <si>
    <t xml:space="preserve">Desirable forage species represent 50 to 75% of stand (air-dry weight).  Undesirable broadleaf weeds and annual grasses present and expanding.  Some woody species may be present. </t>
  </si>
  <si>
    <t xml:space="preserve">Desirable forage species represent 75 to 90% of stand (air-dry weight).  Remainder of the stand is composed primarily of perennial forage species with intermediate grazing value. Few undesirable broadleaf weeds, annual grasses or woody species present. </t>
  </si>
  <si>
    <t xml:space="preserve">Desirable forage species exceed 90% of pasture stand (air-dry weight).  Remainder of the stand is comprised of perennial forage species having intermediate grazing value. </t>
  </si>
  <si>
    <t>Polygonum douglasi</t>
  </si>
  <si>
    <t>Knotweed</t>
  </si>
  <si>
    <t>23-30</t>
  </si>
  <si>
    <t>Lambstongue</t>
  </si>
  <si>
    <t>SOAM</t>
  </si>
  <si>
    <t xml:space="preserve">Solanum americanum </t>
  </si>
  <si>
    <t>Solanum nigrum</t>
  </si>
  <si>
    <t>Black nightshade</t>
  </si>
  <si>
    <t>Scarlet globemallow</t>
  </si>
  <si>
    <t>THIN</t>
  </si>
  <si>
    <t xml:space="preserve">Thelypodium integrifolium </t>
  </si>
  <si>
    <t>thelypodium integrifolium</t>
  </si>
  <si>
    <t>Entire leaved thelypod</t>
  </si>
  <si>
    <t>biennia</t>
  </si>
  <si>
    <t xml:space="preserve">Amaranthus retroflexus </t>
  </si>
  <si>
    <t>Amaranthus spp</t>
  </si>
  <si>
    <t>Red root</t>
  </si>
  <si>
    <t>AMTE3</t>
  </si>
  <si>
    <t xml:space="preserve">Amsinckia tessellata </t>
  </si>
  <si>
    <t>Amsinckia spp</t>
  </si>
  <si>
    <t>Fiddle neck</t>
  </si>
  <si>
    <t>ERIN4</t>
  </si>
  <si>
    <t>Eriogonum inflatum</t>
  </si>
  <si>
    <t>Indian pipe weed</t>
  </si>
  <si>
    <t>LAPPU</t>
  </si>
  <si>
    <t>Lappula</t>
  </si>
  <si>
    <t>Lappula spp</t>
  </si>
  <si>
    <t>Stick seed</t>
  </si>
  <si>
    <t>PLOV</t>
  </si>
  <si>
    <t xml:space="preserve">Plantago ovata </t>
  </si>
  <si>
    <t>Plantago spp</t>
  </si>
  <si>
    <t>Indian wheat</t>
  </si>
  <si>
    <t>POHA5</t>
  </si>
  <si>
    <t xml:space="preserve">Portulaca halimoides </t>
  </si>
  <si>
    <t>Portulaca spp</t>
  </si>
  <si>
    <t>Purslane</t>
  </si>
  <si>
    <t>NATIVE VINE</t>
  </si>
  <si>
    <t>LABR</t>
  </si>
  <si>
    <t>25-40</t>
  </si>
  <si>
    <t>50-80</t>
  </si>
  <si>
    <t xml:space="preserve">Lathyrus brachycalyx </t>
  </si>
  <si>
    <t>Lathyrus spp.</t>
  </si>
  <si>
    <t>Peavine, Bonneville pea</t>
  </si>
  <si>
    <t>HULU</t>
  </si>
  <si>
    <t xml:space="preserve">Humulus lupulus </t>
  </si>
  <si>
    <t>Humulus spp</t>
  </si>
  <si>
    <t>Hop</t>
  </si>
  <si>
    <t>INTRODUCED FORBS/LEGUMES</t>
  </si>
  <si>
    <t>COAR4</t>
  </si>
  <si>
    <t xml:space="preserve">Convolvulus arvensis </t>
  </si>
  <si>
    <t>Convolvulus spp</t>
  </si>
  <si>
    <t>Field bindweed</t>
  </si>
  <si>
    <t>perennial, vine</t>
  </si>
  <si>
    <t>Houndstonque</t>
  </si>
  <si>
    <t>annual</t>
  </si>
  <si>
    <t>SATR12</t>
  </si>
  <si>
    <t xml:space="preserve">Salsola tragus </t>
  </si>
  <si>
    <t>Salsola tenuifolia</t>
  </si>
  <si>
    <t>Prickly Russian thistle</t>
  </si>
  <si>
    <t>annual/biennial</t>
  </si>
  <si>
    <t>TRLA30</t>
  </si>
  <si>
    <t xml:space="preserve">Tragopogon lamottei </t>
  </si>
  <si>
    <t>Tragopogon pratensis</t>
  </si>
  <si>
    <t>Goatsbeard</t>
  </si>
  <si>
    <t>Astragalus  cicer</t>
  </si>
  <si>
    <t>Cicer milkvetch</t>
  </si>
  <si>
    <t>perennial</t>
  </si>
  <si>
    <t xml:space="preserve">Erodium cicutarium </t>
  </si>
  <si>
    <t>Erodium spp</t>
  </si>
  <si>
    <t>Alfilaria</t>
  </si>
  <si>
    <t>39-42</t>
  </si>
  <si>
    <t>Medicago   sativa</t>
  </si>
  <si>
    <t>Alfalfa</t>
  </si>
  <si>
    <t>annual/perennial</t>
  </si>
  <si>
    <t>MELIL</t>
  </si>
  <si>
    <t xml:space="preserve">Melilotus </t>
  </si>
  <si>
    <t>Melilotus spp.</t>
  </si>
  <si>
    <t>Sweetclover</t>
  </si>
  <si>
    <t>Onobrychis sativa</t>
  </si>
  <si>
    <t>Sainfoin</t>
  </si>
  <si>
    <t>perennial, forb</t>
  </si>
  <si>
    <t>TREE/SHRUB/SUBSHRUB</t>
  </si>
  <si>
    <t>SHRUB PHENOLOGICAL STAGE CLASSIFICATION:</t>
  </si>
  <si>
    <t>1 - GREEN LEAVES ONLY OR FULL LEAF STAGE</t>
  </si>
  <si>
    <t>2 - FLOWERS IN BUD, GREEN FLOWERING STAGE</t>
  </si>
  <si>
    <t>3 - FLOWERS OPEN OR FRUIT DROP</t>
  </si>
  <si>
    <t>4 - SEED MATURITY OR FALL DORMANCY * = GREEN FRUIT WT</t>
  </si>
  <si>
    <t>5 - WINTER DORMANCY OR CURED LEAVES ** = DRY FRUIT WEIGHT</t>
  </si>
  <si>
    <t>NATIVE TREE/SHRUB</t>
  </si>
  <si>
    <t>Rocky Mtn.  maple</t>
  </si>
  <si>
    <t>30*</t>
  </si>
  <si>
    <t>85**</t>
  </si>
  <si>
    <t>ARTR2</t>
  </si>
  <si>
    <t>35-55</t>
  </si>
  <si>
    <t>40-65</t>
  </si>
  <si>
    <t>55-75</t>
  </si>
  <si>
    <t>60-90</t>
  </si>
  <si>
    <t>Artemisia   tridentata</t>
  </si>
  <si>
    <t>Big sagebrush</t>
  </si>
  <si>
    <t xml:space="preserve">Artemisia tridentata ssp. wyomingensis </t>
  </si>
  <si>
    <t>Artemisia tridemtata wyomingensis</t>
  </si>
  <si>
    <t>Ceanothus  velutinus</t>
  </si>
  <si>
    <t>Snowbrush</t>
  </si>
  <si>
    <t>thicket forming</t>
  </si>
  <si>
    <t>Juniperus  osteosperma</t>
  </si>
  <si>
    <t>Utah  Juniper</t>
  </si>
  <si>
    <t>single stem</t>
  </si>
  <si>
    <t>35*</t>
  </si>
  <si>
    <t>Rocky MountainJuniper</t>
  </si>
  <si>
    <t>stoloniferous</t>
  </si>
  <si>
    <t>37-50</t>
  </si>
  <si>
    <t>52-56</t>
  </si>
  <si>
    <t>Quaking aspen</t>
  </si>
  <si>
    <t>Bitter-cherry</t>
  </si>
  <si>
    <t>40-46</t>
  </si>
  <si>
    <t>40*</t>
  </si>
  <si>
    <t>90**</t>
  </si>
  <si>
    <t xml:space="preserve">Prunus virginiana </t>
  </si>
  <si>
    <t>Chokecherry</t>
  </si>
  <si>
    <t xml:space="preserve">Salix </t>
  </si>
  <si>
    <t>Salix spp.</t>
  </si>
  <si>
    <t>SANIC6</t>
  </si>
  <si>
    <t>80**</t>
  </si>
  <si>
    <t>Sambucus cerulea</t>
  </si>
  <si>
    <t>NATIVE SHRUB</t>
  </si>
  <si>
    <t>54-70</t>
  </si>
  <si>
    <t>Artemisia  arbuscula</t>
  </si>
  <si>
    <t>Low sagebrush</t>
  </si>
  <si>
    <t>Artemisia  nova</t>
  </si>
  <si>
    <t>Black sagebrush</t>
  </si>
  <si>
    <t>Artemisia  tripartita</t>
  </si>
  <si>
    <t>Threetip  sagebrush</t>
  </si>
  <si>
    <t>Silver sagebrush</t>
  </si>
  <si>
    <t>ARFI2</t>
  </si>
  <si>
    <t>Artemisia filifolia</t>
  </si>
  <si>
    <t>Sand sagebrush</t>
  </si>
  <si>
    <t xml:space="preserve">Atriplex canescens </t>
  </si>
  <si>
    <t>Fourwing saltbush</t>
  </si>
  <si>
    <t>Shadscale</t>
  </si>
  <si>
    <t>Cespp</t>
  </si>
  <si>
    <t>Ceanothus species</t>
  </si>
  <si>
    <t xml:space="preserve">Ericameria nauseosa ssp. consimilis </t>
  </si>
  <si>
    <t>Chrysothamnus  nauseosus</t>
  </si>
  <si>
    <t>Rubber rabbitbrush</t>
  </si>
  <si>
    <t>37-45</t>
  </si>
  <si>
    <t>Chrysothamnus  viscidiflorus</t>
  </si>
  <si>
    <t>Green rabbitbrush</t>
  </si>
  <si>
    <t>EPVI</t>
  </si>
  <si>
    <t xml:space="preserve">Ephedra viridis </t>
  </si>
  <si>
    <t>Ephedra spp</t>
  </si>
  <si>
    <t>Mormontea</t>
  </si>
  <si>
    <t xml:space="preserve">Krascheninnikovia lanata </t>
  </si>
  <si>
    <t>Eurotia lanata</t>
  </si>
  <si>
    <t>Winterfat</t>
  </si>
  <si>
    <t>FLCE</t>
  </si>
  <si>
    <t>Flourensia cernua</t>
  </si>
  <si>
    <t>Tar bush</t>
  </si>
  <si>
    <t>Broom snakeweed</t>
  </si>
  <si>
    <t>Oceanspray</t>
  </si>
  <si>
    <t>MENOD</t>
  </si>
  <si>
    <t xml:space="preserve">Menodora </t>
  </si>
  <si>
    <t>Menodora spp</t>
  </si>
  <si>
    <t>Twinberry</t>
  </si>
  <si>
    <t>NOLIN</t>
  </si>
  <si>
    <t>Nolina</t>
  </si>
  <si>
    <t>Nolina spp</t>
  </si>
  <si>
    <t>Beargrass (leaves only)</t>
  </si>
  <si>
    <t>graminoid</t>
  </si>
  <si>
    <t>OPUNT</t>
  </si>
  <si>
    <t xml:space="preserve">Opuntia </t>
  </si>
  <si>
    <t>Opuntia spp</t>
  </si>
  <si>
    <t>Pricklypear (fruit only)</t>
  </si>
  <si>
    <t>succulent</t>
  </si>
  <si>
    <t>10*</t>
  </si>
  <si>
    <t>70**</t>
  </si>
  <si>
    <t>Opuntia spp.</t>
  </si>
  <si>
    <t xml:space="preserve">Pricklypear </t>
  </si>
  <si>
    <t>Mockorange</t>
  </si>
  <si>
    <t>Ninebark</t>
  </si>
  <si>
    <t>Purshia  tridentata</t>
  </si>
  <si>
    <t>Bitterbrush</t>
  </si>
  <si>
    <t>Skunkbush sumac</t>
  </si>
  <si>
    <t>50*</t>
  </si>
  <si>
    <t>Rosa spp.</t>
  </si>
  <si>
    <t>Greasewood</t>
  </si>
  <si>
    <t>SEFLF</t>
  </si>
  <si>
    <t>20*</t>
  </si>
  <si>
    <t xml:space="preserve">Senecio flaccidus </t>
  </si>
  <si>
    <t>Senecio longilobus</t>
  </si>
  <si>
    <t>Woolly groundsel</t>
  </si>
  <si>
    <t>30-40*</t>
  </si>
  <si>
    <t>Symphoricarpos spp</t>
  </si>
  <si>
    <t>Snowberry</t>
  </si>
  <si>
    <t>Tetradymia  canescens</t>
  </si>
  <si>
    <t>Horsebrush</t>
  </si>
  <si>
    <t>ID-CPA-016</t>
  </si>
  <si>
    <t>Brush Management - 314</t>
  </si>
  <si>
    <t xml:space="preserve">Line Point Intercept </t>
  </si>
  <si>
    <t>Observer</t>
  </si>
  <si>
    <t>Location</t>
  </si>
  <si>
    <t>Plot #</t>
  </si>
  <si>
    <t>Line #</t>
  </si>
  <si>
    <t>Recorder</t>
  </si>
  <si>
    <t xml:space="preserve">   Line Length</t>
  </si>
  <si>
    <t>m or ft?</t>
  </si>
  <si>
    <t xml:space="preserve">Direction   </t>
  </si>
  <si>
    <t>Date</t>
  </si>
  <si>
    <t>Intercept (Point) Spacing Interval</t>
  </si>
  <si>
    <t>Intercept and height units</t>
  </si>
  <si>
    <t>mm/dd/yyyy</t>
  </si>
  <si>
    <t>cm or in?</t>
  </si>
  <si>
    <t>Top</t>
  </si>
  <si>
    <t>Lower Canopy Layers</t>
  </si>
  <si>
    <t>Soil</t>
  </si>
  <si>
    <t>Pt.</t>
  </si>
  <si>
    <t>Canopy</t>
  </si>
  <si>
    <t>Ht.</t>
  </si>
  <si>
    <t>Code1</t>
  </si>
  <si>
    <t>Code2</t>
  </si>
  <si>
    <t>Code3</t>
  </si>
  <si>
    <t>Surface</t>
  </si>
  <si>
    <t>% canopy cover =</t>
  </si>
  <si>
    <t>Average Height:</t>
  </si>
  <si>
    <t>% bare ground =</t>
  </si>
  <si>
    <t>% basal cover =</t>
  </si>
  <si>
    <r>
      <t xml:space="preserve">Top canopy codes: </t>
    </r>
    <r>
      <rPr>
        <sz val="8"/>
        <rFont val="Arial"/>
        <family val="2"/>
      </rPr>
      <t>Species code, common name, or NONE (no canopy).</t>
    </r>
  </si>
  <si>
    <r>
      <t>Unknown
Species Codes:</t>
    </r>
    <r>
      <rPr>
        <sz val="8"/>
        <rFont val="Arial"/>
        <family val="2"/>
      </rPr>
      <t xml:space="preserve">
AF# = annual forb
PF# = perennial forb
AG# = annual
graminoid
PG# = perennial
graminoid
SH# = shrub
TR# = tree</t>
    </r>
  </si>
  <si>
    <r>
      <t>Soil Surface (do not use litter):</t>
    </r>
    <r>
      <rPr>
        <sz val="8"/>
        <rFont val="Arial"/>
        <family val="2"/>
      </rPr>
      <t xml:space="preserve">
Species Code (for basal intercept)
R = rock fragment (&gt;5 mm (~1/4 in)
diameter)
BR = bedrock, M = moss
LC = visible lichen crust on soil
S = soil without any other soil
surface code
EL = embedded litter (see page 10)
D = duff</t>
    </r>
  </si>
  <si>
    <r>
      <t xml:space="preserve">Lower canopy layers codes: </t>
    </r>
    <r>
      <rPr>
        <sz val="8"/>
        <rFont val="Arial"/>
        <family val="0"/>
      </rPr>
      <t>Species code, common name, L (herbaceous litter),         W (woody litter, &gt;5 mm
(~1/4 in) diameter).</t>
    </r>
  </si>
  <si>
    <t>*Bare ground occurs ONLY when Top canopy = NONE, Lower canopy layers are empty (no L), and Soil surface = S.</t>
  </si>
  <si>
    <r>
      <t>Rangeland Health Evaluation</t>
    </r>
    <r>
      <rPr>
        <b/>
        <sz val="15"/>
        <color indexed="57"/>
        <rFont val="Arial"/>
        <family val="2"/>
      </rPr>
      <t>…………….……………………………………….</t>
    </r>
    <r>
      <rPr>
        <b/>
        <sz val="15"/>
        <color indexed="9"/>
        <rFont val="Arial"/>
        <family val="2"/>
      </rPr>
      <t>Idaho</t>
    </r>
  </si>
  <si>
    <r>
      <t>Prescibed Grazing - 528</t>
    </r>
    <r>
      <rPr>
        <b/>
        <sz val="16"/>
        <color indexed="57"/>
        <rFont val="Arial"/>
        <family val="2"/>
      </rPr>
      <t>…………..………………………………….</t>
    </r>
    <r>
      <rPr>
        <b/>
        <sz val="16"/>
        <color indexed="9"/>
        <rFont val="Arial"/>
        <family val="2"/>
      </rPr>
      <t>ID-CPA-011</t>
    </r>
  </si>
  <si>
    <t xml:space="preserve">Ground Cover:  10 to 20% of soil surface with dead forage plant residue present.  Thatch buildup, if present, less than 0.50" thick.  STANDING-DEAD FORAGE: 5 to 15% of total pasture production (air-dry weight).
</t>
  </si>
  <si>
    <t xml:space="preserve">Ground Cover:  20 to 30% of soil surface with dead forage plant residue present.  No thatch buildup. STANDING-DEAD FORAGE: Less than 5% of total pasture production (air-dry weight).
</t>
  </si>
  <si>
    <t xml:space="preserve">Ground Cover:  30 to 70% of soil surface covered with dead forage plant residue.  No thatch buildup.  STANDING-DEAD FORAGE: No standing dead forage plant material available to grazing animals.
</t>
  </si>
  <si>
    <t xml:space="preserve">Plant Vigor / 15% </t>
  </si>
  <si>
    <t>No recovery after grazing; or leaves pale yellow to brown; and/or plants at permanent wilting point; and/or most all plants evidence stress due to insects and/or disease.  Exercise paddock  only.  Lodged, dark green, overly lush, forage that is generally avoided.</t>
  </si>
  <si>
    <t>quackgrass</t>
  </si>
  <si>
    <t>Elymus repens</t>
  </si>
  <si>
    <t>ELRE4</t>
  </si>
  <si>
    <t>Quaker-bonnet lupine</t>
  </si>
  <si>
    <t>Lupinus arbustus ssp. Neolaxiflorus</t>
  </si>
  <si>
    <t>LUARN</t>
  </si>
  <si>
    <t>quaking aspen</t>
  </si>
  <si>
    <t>Populus tremuloides</t>
  </si>
  <si>
    <t>POTR5</t>
  </si>
  <si>
    <t>rabbitbrush</t>
  </si>
  <si>
    <t>Chrysothamnus</t>
  </si>
  <si>
    <t>CHRYS9</t>
  </si>
  <si>
    <t>rat-tail fescue</t>
  </si>
  <si>
    <t>Vulpia myuros</t>
  </si>
  <si>
    <t>VUMY</t>
  </si>
  <si>
    <t>rattlesnake brome</t>
  </si>
  <si>
    <t>Bromus briziformis</t>
  </si>
  <si>
    <t>BRBR5</t>
  </si>
  <si>
    <t>rayless shaggy fleabane</t>
  </si>
  <si>
    <t>Erigeron aphanactis</t>
  </si>
  <si>
    <t>ERAP</t>
  </si>
  <si>
    <t>Raynolds' sedge</t>
  </si>
  <si>
    <t>Carex raynoldsii</t>
  </si>
  <si>
    <t>CARA6</t>
  </si>
  <si>
    <t>red alder</t>
  </si>
  <si>
    <t>Alnus rubra</t>
  </si>
  <si>
    <t>ALRU2</t>
  </si>
  <si>
    <t>red baneberry</t>
  </si>
  <si>
    <t>Actaea rubra</t>
  </si>
  <si>
    <t>ACRU2</t>
  </si>
  <si>
    <t>red besseya</t>
  </si>
  <si>
    <t>Besseya rubra</t>
  </si>
  <si>
    <t>BERU</t>
  </si>
  <si>
    <t>red clover</t>
  </si>
  <si>
    <t>Trifolium pratense</t>
  </si>
  <si>
    <t>TRPR2</t>
  </si>
  <si>
    <t>red elderberry</t>
  </si>
  <si>
    <t>Sambucus racemosa var. racemosa</t>
  </si>
  <si>
    <t>SARAR3</t>
  </si>
  <si>
    <t>red fescue</t>
  </si>
  <si>
    <t>Festuca rubra</t>
  </si>
  <si>
    <t>FERU2</t>
  </si>
  <si>
    <t>red pickleweed</t>
  </si>
  <si>
    <t>Salicornia rubra</t>
  </si>
  <si>
    <t>SARU</t>
  </si>
  <si>
    <t>redosier dogwood</t>
  </si>
  <si>
    <t>Cornus sericea</t>
  </si>
  <si>
    <t>COSE16</t>
  </si>
  <si>
    <t>Cornus sericea ssp. sericea</t>
  </si>
  <si>
    <t>COSES</t>
  </si>
  <si>
    <t>redroot amaranth</t>
  </si>
  <si>
    <t>Amaranthus retroflexus</t>
  </si>
  <si>
    <t>AMRE</t>
  </si>
  <si>
    <t>redstem ceanothus</t>
  </si>
  <si>
    <t>Ceanothus sanguineus</t>
  </si>
  <si>
    <t>CESA</t>
  </si>
  <si>
    <t>redtop bentgrass</t>
  </si>
  <si>
    <t>Agrostis gigantea</t>
  </si>
  <si>
    <t>AGGI2</t>
  </si>
  <si>
    <t>reed canarygrass</t>
  </si>
  <si>
    <t>Phalaris arundinacea</t>
  </si>
  <si>
    <t>PHAR3</t>
  </si>
  <si>
    <t>ricegrass</t>
  </si>
  <si>
    <t>Oryzopsis</t>
  </si>
  <si>
    <t>ORYZO</t>
  </si>
  <si>
    <t>Richardson's geranium</t>
  </si>
  <si>
    <t>Geranium richardsonii</t>
  </si>
  <si>
    <t>GERI</t>
  </si>
  <si>
    <t>rock buckwheat</t>
  </si>
  <si>
    <t>Eriogunum sphaerocephalum</t>
  </si>
  <si>
    <t>ERSP7</t>
  </si>
  <si>
    <t>rock goldenrod</t>
  </si>
  <si>
    <t>Petradoria pumila</t>
  </si>
  <si>
    <t>PEPU7</t>
  </si>
  <si>
    <t>rockcress</t>
  </si>
  <si>
    <t>Arabis</t>
  </si>
  <si>
    <t>ARABI2</t>
  </si>
  <si>
    <t>rockcress draba</t>
  </si>
  <si>
    <t>Draba densifolia</t>
  </si>
  <si>
    <t>DRDE</t>
  </si>
  <si>
    <t>rockspirea</t>
  </si>
  <si>
    <t>Holodiscus dumosus</t>
  </si>
  <si>
    <t>HODU</t>
  </si>
  <si>
    <t>Rocky Mountain beeplant</t>
  </si>
  <si>
    <t>Cleome serrulata</t>
  </si>
  <si>
    <t>CLSE</t>
  </si>
  <si>
    <t>Rocky Mountain Douglas fir</t>
  </si>
  <si>
    <t>Relative  Forage Preference Of Plants For Grazing Use by Season</t>
  </si>
  <si>
    <t xml:space="preserve">1= Preferred      2= Desirable      * = May be Poisonous or Otherwise Injurious </t>
  </si>
  <si>
    <t>2*= Desirable but possibly injurious</t>
  </si>
  <si>
    <t>COMMON PLANT NAME</t>
  </si>
  <si>
    <t>Pl. Sym</t>
  </si>
  <si>
    <t>Pl. Chr</t>
  </si>
  <si>
    <t xml:space="preserve">     CATTLE</t>
  </si>
  <si>
    <t xml:space="preserve">      SHEEP</t>
  </si>
  <si>
    <t xml:space="preserve">    HORSES</t>
  </si>
  <si>
    <t xml:space="preserve">        ELK</t>
  </si>
  <si>
    <t xml:space="preserve">       DEER</t>
  </si>
  <si>
    <t xml:space="preserve">  ANTELOPE</t>
  </si>
  <si>
    <t>SP</t>
  </si>
  <si>
    <t>SU</t>
  </si>
  <si>
    <t>Rockymountain Maple</t>
  </si>
  <si>
    <t>NT</t>
  </si>
  <si>
    <t>Needlegrass</t>
  </si>
  <si>
    <t>PNG</t>
  </si>
  <si>
    <t>Indian Ricegrass</t>
  </si>
  <si>
    <t>Letterman Needlegrass</t>
  </si>
  <si>
    <t>Common Yarrow</t>
  </si>
  <si>
    <t>PNF</t>
  </si>
  <si>
    <t>ACMIL</t>
  </si>
  <si>
    <t>Western Yarrow</t>
  </si>
  <si>
    <t>Columbia Needlegrass</t>
  </si>
  <si>
    <t>Western Needlegrass</t>
  </si>
  <si>
    <t>Plants indigenous to the site are healthy, robus, well rooted, rhizomes or stolens are long and many; seedheads are large and numerous………...….…....……..…...…………..……………………………….(4)</t>
  </si>
  <si>
    <t>Plants indigenous to the site are dying, shallow rooted, rhizomes or stolens are short and few.  There are few seedheads or none at all.  Seedheads are stunted if present…………..…….....……………...(0)</t>
  </si>
  <si>
    <t>Condition of the Soil Surface:</t>
  </si>
  <si>
    <t>There are no visible signs of accelerated erosion, past erosion is being healed by plants indigenous to the site.  Bare ground, soil crusting, stone cover, plant hummocking, or soil movement are what is expected for the site……………..............................……….........………………………………………….(4)</t>
  </si>
  <si>
    <t xml:space="preserve">Accelerated erosion is very obious and past erosion is not being healed by plants indigenous to the site.  Bare ground, soil crusting, stone cover, plant hummocking, or soil movement are not what is expected for the site……………….….………………….............................……………………………….(0) </t>
  </si>
  <si>
    <t>Overall Trend Ratings:</t>
  </si>
  <si>
    <t>Check appropriate kind of trend and rating, toward or away from historic climax or planned plant community.</t>
  </si>
  <si>
    <t>AVERAGE =</t>
  </si>
  <si>
    <t>Range Trend -</t>
  </si>
  <si>
    <t>Toward</t>
  </si>
  <si>
    <t>Not Apparent</t>
  </si>
  <si>
    <t>Away From</t>
  </si>
  <si>
    <t>Planned Trend -</t>
  </si>
  <si>
    <t>Positive</t>
  </si>
  <si>
    <t>Negative</t>
  </si>
  <si>
    <t>Client :</t>
  </si>
  <si>
    <t>Conservationist :</t>
  </si>
  <si>
    <t>Ecological Site :</t>
  </si>
  <si>
    <t>Departure from Expected</t>
  </si>
  <si>
    <t>Code</t>
  </si>
  <si>
    <t>Instructions:</t>
  </si>
  <si>
    <t xml:space="preserve">           None to Slight..........................................</t>
  </si>
  <si>
    <t>NS</t>
  </si>
  <si>
    <t>(1) Assign 17 indicator ratings. If indicator not present, rate None to Slight.</t>
  </si>
  <si>
    <t xml:space="preserve">           Slight to Moderate..............................................................</t>
  </si>
  <si>
    <t>SM</t>
  </si>
  <si>
    <t xml:space="preserve">           Moderate......................................................................</t>
  </si>
  <si>
    <t>M</t>
  </si>
  <si>
    <t xml:space="preserve">           Moderate to Extreme..............................................................</t>
  </si>
  <si>
    <t>ME</t>
  </si>
  <si>
    <t xml:space="preserve">           Extreme to Total..............................................................</t>
  </si>
  <si>
    <t>ET</t>
  </si>
  <si>
    <t>Indicator</t>
  </si>
  <si>
    <t>Rating</t>
  </si>
  <si>
    <t>Comments</t>
  </si>
  <si>
    <t>1.  Rills</t>
  </si>
  <si>
    <t>2.  Water-flow Patterns</t>
  </si>
  <si>
    <t>3.  Pedestals and/or terracettes</t>
  </si>
  <si>
    <t>4.  Bare Ground  ______%</t>
  </si>
  <si>
    <t>5.  Gullies</t>
  </si>
  <si>
    <t>6.  Wind-scoured, blowouts, and/or deposition areas</t>
  </si>
  <si>
    <t>7.  Litter movement</t>
  </si>
  <si>
    <t>From Large Plot Extension Sheet</t>
  </si>
  <si>
    <t>Large Plot Extension Sheet</t>
  </si>
  <si>
    <t xml:space="preserve">Pasture properly irrigated.  Irrigation scheduling and application rates meet forage requirements.  IWM plan developed and  fully implemented for pasture;  Or, if non-irrigated, grazing follows PM Tech Note 10 stubble heights to optimize production and available soil moisture.  ID-CPA-14 &amp;16 are used to schedulel grazing.
</t>
  </si>
  <si>
    <r>
      <t>Erosion</t>
    </r>
    <r>
      <rPr>
        <sz val="12"/>
        <rFont val="Arial"/>
        <family val="2"/>
      </rPr>
      <t xml:space="preserve"> (Including irrigation induced) </t>
    </r>
    <r>
      <rPr>
        <b/>
        <sz val="12"/>
        <rFont val="Arial"/>
        <family val="2"/>
      </rPr>
      <t>/ 15%</t>
    </r>
  </si>
  <si>
    <t>Large bare areas with active sheet &amp; rill erosion features represent more than 20% of pasture.  Enlarged (deepened or widened) corrugates or center pivot wheel tracks; &gt;50% of corrugate lengths are eroded; sediment deposition evident within the pasture; irrigation tail water/runoff with visible sediment load.</t>
  </si>
  <si>
    <t xml:space="preserve">Bare areas with active sheet &amp; rill erosion less than 20% of pasture. &gt;50% of corrugate lengths are eroded; active erosion at turnouts from water conveyances, near sprinkler heads; or center pivot wheel tracks; irrigation tail water has visible sediment load; large-sized debris off the pasture accumulates at bottom of field.  </t>
  </si>
  <si>
    <t xml:space="preserve">Active sheet &amp; rill erosion represents no more than 5% of pasture with most erosion limited to sites adjacent to irrigation system components (i.e., turnouts, sprinkler heads, center pivot tracks); &lt;50% of corrugate lengths are eroded; irrigation tail water or runoff with little visible sediment load; some plant litter collects at bottom of field.  </t>
  </si>
  <si>
    <t xml:space="preserve">No visible evidence of active erosion; some evidence of past erosion but features are blunted and now vegetated; debris dams formed by litter, if present, are random and scattered over pasture area.  </t>
  </si>
  <si>
    <t xml:space="preserve">No evidence of past or current erosion due to irrigation within pasture. </t>
  </si>
  <si>
    <t>Overall Pasture Condition Score</t>
  </si>
  <si>
    <t>Individual 
Indicator Score</t>
  </si>
  <si>
    <t>Management Change Suggested</t>
  </si>
  <si>
    <t xml:space="preserve">Overall Pasture Condition Score =  </t>
  </si>
  <si>
    <t>45 to 50</t>
  </si>
  <si>
    <t>No changes in management needed at this time.</t>
  </si>
  <si>
    <t>35 to 45</t>
  </si>
  <si>
    <t>Minor changes would enhance, do most beneficial first.</t>
  </si>
  <si>
    <t xml:space="preserve"> 25 to 35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</si>
</sst>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Red]0"/>
    <numFmt numFmtId="167" formatCode="[$-409]dddd\,\ mmmm\ dd\,\ yyyy"/>
    <numFmt numFmtId="168" formatCode="[$-409]mmmm\ d\,\ yyyy;@"/>
    <numFmt numFmtId="169" formatCode="00000"/>
    <numFmt numFmtId="170" formatCode="mm/dd/yy;@"/>
    <numFmt numFmtId="171" formatCode="0_);[Red]\(0\)"/>
  </numFmts>
  <fonts count="77">
    <font>
      <sz val="10"/>
      <name val="Arial"/>
      <family val="0"/>
    </font>
    <font>
      <sz val="8"/>
      <name val="Arial"/>
      <family val="0"/>
    </font>
    <font>
      <b/>
      <sz val="18"/>
      <color indexed="9"/>
      <name val="Arial"/>
      <family val="2"/>
    </font>
    <font>
      <b/>
      <sz val="16"/>
      <color indexed="9"/>
      <name val="Arial"/>
      <family val="2"/>
    </font>
    <font>
      <b/>
      <sz val="14"/>
      <color indexed="9"/>
      <name val="Arial"/>
      <family val="2"/>
    </font>
    <font>
      <sz val="14"/>
      <name val="Arial"/>
      <family val="2"/>
    </font>
    <font>
      <b/>
      <sz val="8"/>
      <name val="Arial"/>
      <family val="0"/>
    </font>
    <font>
      <b/>
      <sz val="10"/>
      <name val="Arial"/>
      <family val="2"/>
    </font>
    <font>
      <b/>
      <sz val="11"/>
      <name val="Arial"/>
      <family val="0"/>
    </font>
    <font>
      <sz val="11"/>
      <name val="Arial"/>
      <family val="0"/>
    </font>
    <font>
      <b/>
      <sz val="10"/>
      <color indexed="10"/>
      <name val="Arial"/>
      <family val="0"/>
    </font>
    <font>
      <b/>
      <i/>
      <sz val="11"/>
      <name val="Arial"/>
      <family val="2"/>
    </font>
    <font>
      <b/>
      <sz val="42"/>
      <name val="Times New Roman"/>
      <family val="1"/>
    </font>
    <font>
      <sz val="18"/>
      <name val="Arial"/>
      <family val="2"/>
    </font>
    <font>
      <b/>
      <i/>
      <sz val="14"/>
      <color indexed="9"/>
      <name val="Arial"/>
      <family val="2"/>
    </font>
    <font>
      <sz val="9"/>
      <color indexed="9"/>
      <name val="Arial"/>
      <family val="2"/>
    </font>
    <font>
      <b/>
      <sz val="10"/>
      <color indexed="8"/>
      <name val="Arial"/>
      <family val="2"/>
    </font>
    <font>
      <sz val="10"/>
      <color indexed="8"/>
      <name val="Arial"/>
      <family val="2"/>
    </font>
    <font>
      <b/>
      <sz val="14"/>
      <name val="Arial"/>
      <family val="2"/>
    </font>
    <font>
      <b/>
      <sz val="10"/>
      <name val="Times New Roman"/>
      <family val="1"/>
    </font>
    <font>
      <b/>
      <i/>
      <sz val="14"/>
      <name val="Times New Roman"/>
      <family val="1"/>
    </font>
    <font>
      <b/>
      <sz val="9"/>
      <name val="Arial"/>
      <family val="2"/>
    </font>
    <font>
      <vertAlign val="superscript"/>
      <sz val="10"/>
      <name val="Arial"/>
      <family val="0"/>
    </font>
    <font>
      <u val="single"/>
      <sz val="10"/>
      <name val="Arial"/>
      <family val="0"/>
    </font>
    <font>
      <b/>
      <sz val="11"/>
      <color indexed="10"/>
      <name val="Arial"/>
      <family val="0"/>
    </font>
    <font>
      <b/>
      <sz val="16"/>
      <name val="Arial"/>
      <family val="2"/>
    </font>
    <font>
      <u val="single"/>
      <sz val="8"/>
      <name val="Arial"/>
      <family val="2"/>
    </font>
    <font>
      <sz val="11"/>
      <name val="Tahoma"/>
      <family val="2"/>
    </font>
    <font>
      <sz val="8"/>
      <name val="Tahoma"/>
      <family val="2"/>
    </font>
    <font>
      <b/>
      <u val="single"/>
      <sz val="10"/>
      <name val="Arial"/>
      <family val="2"/>
    </font>
    <font>
      <b/>
      <sz val="20"/>
      <color indexed="9"/>
      <name val="Arial"/>
      <family val="0"/>
    </font>
    <font>
      <sz val="10"/>
      <color indexed="10"/>
      <name val="Arial"/>
      <family val="2"/>
    </font>
    <font>
      <b/>
      <sz val="12"/>
      <color indexed="10"/>
      <name val="Arial"/>
      <family val="2"/>
    </font>
    <font>
      <b/>
      <sz val="14"/>
      <color indexed="10"/>
      <name val="Arial"/>
      <family val="2"/>
    </font>
    <font>
      <sz val="10"/>
      <name val="Tahoma"/>
      <family val="2"/>
    </font>
    <font>
      <sz val="9"/>
      <name val="Tahoma"/>
      <family val="2"/>
    </font>
    <font>
      <b/>
      <sz val="10"/>
      <name val="Tahoma"/>
      <family val="2"/>
    </font>
    <font>
      <sz val="12"/>
      <name val="Tahoma"/>
      <family val="2"/>
    </font>
    <font>
      <b/>
      <sz val="11"/>
      <color indexed="9"/>
      <name val="Arial"/>
      <family val="2"/>
    </font>
    <font>
      <b/>
      <sz val="10"/>
      <color indexed="9"/>
      <name val="Verdana"/>
      <family val="2"/>
    </font>
    <font>
      <b/>
      <sz val="10"/>
      <color indexed="9"/>
      <name val="Arial"/>
      <family val="2"/>
    </font>
    <font>
      <b/>
      <sz val="9"/>
      <color indexed="9"/>
      <name val="Arial"/>
      <family val="2"/>
    </font>
    <font>
      <i/>
      <sz val="9"/>
      <name val="Arial"/>
      <family val="2"/>
    </font>
    <font>
      <sz val="9"/>
      <name val="Arial"/>
      <family val="0"/>
    </font>
    <font>
      <sz val="8.5"/>
      <name val="Arial"/>
      <family val="0"/>
    </font>
    <font>
      <sz val="7"/>
      <name val="Arial"/>
      <family val="0"/>
    </font>
    <font>
      <b/>
      <sz val="15"/>
      <color indexed="9"/>
      <name val="Arial"/>
      <family val="2"/>
    </font>
    <font>
      <b/>
      <sz val="8"/>
      <color indexed="10"/>
      <name val="Arial"/>
      <family val="2"/>
    </font>
    <font>
      <sz val="10"/>
      <color indexed="12"/>
      <name val="Arial"/>
      <family val="2"/>
    </font>
    <font>
      <i/>
      <sz val="10"/>
      <color indexed="12"/>
      <name val="Arial"/>
      <family val="2"/>
    </font>
    <font>
      <b/>
      <sz val="9"/>
      <color indexed="10"/>
      <name val="Arial"/>
      <family val="2"/>
    </font>
    <font>
      <sz val="8"/>
      <color indexed="12"/>
      <name val="Arial"/>
      <family val="2"/>
    </font>
    <font>
      <sz val="16"/>
      <color indexed="10"/>
      <name val="Arial"/>
      <family val="0"/>
    </font>
    <font>
      <b/>
      <sz val="10.25"/>
      <name val="Arial"/>
      <family val="2"/>
    </font>
    <font>
      <b/>
      <sz val="9.25"/>
      <name val="Arial"/>
      <family val="2"/>
    </font>
    <font>
      <sz val="10"/>
      <color indexed="20"/>
      <name val="Arial"/>
      <family val="2"/>
    </font>
    <font>
      <sz val="10"/>
      <color indexed="9"/>
      <name val="Arial"/>
      <family val="0"/>
    </font>
    <font>
      <b/>
      <sz val="12"/>
      <color indexed="9"/>
      <name val="Arial"/>
      <family val="2"/>
    </font>
    <font>
      <b/>
      <sz val="12"/>
      <name val="Arial"/>
      <family val="2"/>
    </font>
    <font>
      <b/>
      <i/>
      <sz val="10"/>
      <color indexed="9"/>
      <name val="Arial"/>
      <family val="2"/>
    </font>
    <font>
      <b/>
      <sz val="8.5"/>
      <name val="Arial"/>
      <family val="0"/>
    </font>
    <font>
      <sz val="14"/>
      <color indexed="9"/>
      <name val="Arial"/>
      <family val="2"/>
    </font>
    <font>
      <b/>
      <sz val="14"/>
      <name val="Comic Sans MS"/>
      <family val="4"/>
    </font>
    <font>
      <sz val="12"/>
      <name val="Arial"/>
      <family val="2"/>
    </font>
    <font>
      <sz val="13"/>
      <name val="Arial"/>
      <family val="2"/>
    </font>
    <font>
      <b/>
      <sz val="12"/>
      <name val="Arial Narrow"/>
      <family val="2"/>
    </font>
    <font>
      <sz val="6.5"/>
      <name val="Arial"/>
      <family val="2"/>
    </font>
    <font>
      <b/>
      <sz val="16"/>
      <color indexed="10"/>
      <name val="Arial"/>
      <family val="2"/>
    </font>
    <font>
      <b/>
      <sz val="13"/>
      <name val="Arial"/>
      <family val="2"/>
    </font>
    <font>
      <sz val="16"/>
      <name val="Arial"/>
      <family val="2"/>
    </font>
    <font>
      <u val="single"/>
      <sz val="6"/>
      <color indexed="12"/>
      <name val="Arial"/>
      <family val="0"/>
    </font>
    <font>
      <b/>
      <sz val="8"/>
      <name val="Tahoma"/>
      <family val="0"/>
    </font>
    <font>
      <i/>
      <sz val="8"/>
      <name val="Arial"/>
      <family val="2"/>
    </font>
    <font>
      <b/>
      <sz val="8"/>
      <color indexed="10"/>
      <name val="Verdana"/>
      <family val="2"/>
    </font>
    <font>
      <b/>
      <sz val="16"/>
      <color indexed="57"/>
      <name val="Arial"/>
      <family val="2"/>
    </font>
    <font>
      <b/>
      <sz val="15"/>
      <color indexed="57"/>
      <name val="Arial"/>
      <family val="2"/>
    </font>
    <font>
      <b/>
      <sz val="12"/>
      <name val="Tahoma"/>
      <family val="2"/>
    </font>
  </fonts>
  <fills count="18">
    <fill>
      <patternFill/>
    </fill>
    <fill>
      <patternFill patternType="gray125"/>
    </fill>
    <fill>
      <patternFill patternType="solid">
        <fgColor indexed="57"/>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gray0625">
        <bgColor indexed="41"/>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lightTrellis"/>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gray0625"/>
    </fill>
    <fill>
      <patternFill patternType="gray0625">
        <bgColor indexed="26"/>
      </patternFill>
    </fill>
    <fill>
      <patternFill patternType="solid">
        <fgColor indexed="27"/>
        <bgColor indexed="64"/>
      </patternFill>
    </fill>
  </fills>
  <borders count="23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style="thin"/>
      <top>
        <color indexed="63"/>
      </top>
      <bottom>
        <color indexed="63"/>
      </bottom>
    </border>
    <border>
      <left>
        <color indexed="63"/>
      </left>
      <right style="mediumDashed"/>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Dashed"/>
      <top style="thin"/>
      <bottom>
        <color indexed="63"/>
      </bottom>
    </border>
    <border>
      <left style="thin"/>
      <right style="thin"/>
      <top>
        <color indexed="63"/>
      </top>
      <bottom style="thin"/>
    </border>
    <border>
      <left style="thin"/>
      <right style="mediumDashed"/>
      <top>
        <color indexed="63"/>
      </top>
      <bottom style="thin"/>
    </border>
    <border>
      <left style="thin"/>
      <right style="thin"/>
      <top style="thin"/>
      <bottom style="thin"/>
    </border>
    <border>
      <left style="thin"/>
      <right style="mediumDashed"/>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thin"/>
      <right style="thin"/>
      <top style="medium"/>
      <bottom style="thin"/>
    </border>
    <border>
      <left>
        <color indexed="63"/>
      </left>
      <right style="medium"/>
      <top style="medium"/>
      <bottom style="medium"/>
    </border>
    <border>
      <left style="medium"/>
      <right style="thin"/>
      <top style="medium"/>
      <bottom style="medium"/>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medium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hair"/>
      <top style="medium"/>
      <bottom style="medium"/>
    </border>
    <border>
      <left>
        <color indexed="63"/>
      </left>
      <right style="hair"/>
      <top style="medium"/>
      <bottom style="medium"/>
    </border>
    <border>
      <left style="medium"/>
      <right style="medium"/>
      <top style="hair"/>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thin"/>
      <top style="medium"/>
      <bottom style="hair"/>
    </border>
    <border>
      <left>
        <color indexed="63"/>
      </left>
      <right style="hair"/>
      <top style="medium"/>
      <bottom style="hair"/>
    </border>
    <border>
      <left>
        <color indexed="63"/>
      </left>
      <right style="medium"/>
      <top style="medium"/>
      <bottom style="hair"/>
    </border>
    <border>
      <left style="thin"/>
      <right style="hair"/>
      <top style="medium"/>
      <bottom style="hair"/>
    </border>
    <border>
      <left style="thin"/>
      <right style="hair"/>
      <top style="thin"/>
      <bottom style="hair"/>
    </border>
    <border>
      <left style="thin"/>
      <right>
        <color indexed="63"/>
      </right>
      <top style="medium"/>
      <bottom style="hair"/>
    </border>
    <border>
      <left style="thin"/>
      <right style="medium"/>
      <top style="medium"/>
      <bottom style="hair"/>
    </border>
    <border>
      <left style="medium"/>
      <right style="medium"/>
      <top style="medium"/>
      <bottom style="hair"/>
    </border>
    <border>
      <left>
        <color indexed="63"/>
      </left>
      <right style="medium"/>
      <top style="hair"/>
      <bottom style="hair"/>
    </border>
    <border>
      <left style="thin"/>
      <right>
        <color indexed="63"/>
      </right>
      <top style="hair"/>
      <bottom style="hair"/>
    </border>
    <border>
      <left style="thin"/>
      <right style="medium"/>
      <top style="hair"/>
      <bottom style="hair"/>
    </border>
    <border>
      <left style="medium"/>
      <right style="medium"/>
      <top style="hair"/>
      <bottom style="thin"/>
    </border>
    <border>
      <left style="medium"/>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color indexed="63"/>
      </left>
      <right style="hair"/>
      <top style="hair"/>
      <bottom style="thin"/>
    </border>
    <border>
      <left>
        <color indexed="63"/>
      </left>
      <right style="medium"/>
      <top style="hair"/>
      <bottom style="thin"/>
    </border>
    <border>
      <left style="thin"/>
      <right>
        <color indexed="63"/>
      </right>
      <top style="hair"/>
      <bottom style="thin"/>
    </border>
    <border>
      <left style="thin"/>
      <right style="medium"/>
      <top style="hair"/>
      <bottom style="thin"/>
    </border>
    <border>
      <left style="medium"/>
      <right style="medium"/>
      <top>
        <color indexed="63"/>
      </top>
      <bottom style="hair"/>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medium"/>
      <top>
        <color indexed="63"/>
      </top>
      <bottom style="hair"/>
    </border>
    <border>
      <left style="thin"/>
      <right>
        <color indexed="63"/>
      </right>
      <top>
        <color indexed="63"/>
      </top>
      <bottom style="hair"/>
    </border>
    <border>
      <left style="thin"/>
      <right style="medium"/>
      <top>
        <color indexed="63"/>
      </top>
      <bottom style="hair"/>
    </border>
    <border>
      <left style="medium"/>
      <right style="medium"/>
      <top style="hair"/>
      <bottom>
        <color indexed="63"/>
      </bottom>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color indexed="63"/>
      </left>
      <right style="medium"/>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color indexed="63"/>
      </right>
      <top style="hair"/>
      <bottom style="hair"/>
    </border>
    <border>
      <left>
        <color indexed="63"/>
      </left>
      <right>
        <color indexed="63"/>
      </right>
      <top style="hair"/>
      <bottom style="thin"/>
    </border>
    <border>
      <left style="medium"/>
      <right style="hair"/>
      <top style="hair"/>
      <bottom style="medium"/>
    </border>
    <border>
      <left style="hair"/>
      <right style="hair"/>
      <top style="hair"/>
      <bottom style="medium"/>
    </border>
    <border>
      <left style="hair"/>
      <right style="thin"/>
      <top style="hair"/>
      <bottom style="medium"/>
    </border>
    <border>
      <left>
        <color indexed="63"/>
      </left>
      <right style="hair"/>
      <top style="hair"/>
      <bottom style="medium"/>
    </border>
    <border>
      <left>
        <color indexed="63"/>
      </left>
      <right style="medium"/>
      <top style="hair"/>
      <bottom style="medium"/>
    </border>
    <border>
      <left style="thin"/>
      <right style="hair"/>
      <top style="hair"/>
      <bottom style="medium"/>
    </border>
    <border>
      <left style="thin"/>
      <right>
        <color indexed="63"/>
      </right>
      <top style="hair"/>
      <bottom style="medium"/>
    </border>
    <border>
      <left style="thin"/>
      <right style="medium"/>
      <top style="hair"/>
      <bottom style="medium"/>
    </border>
    <border>
      <left style="hair"/>
      <right style="hair"/>
      <top style="medium"/>
      <bottom style="medium"/>
    </border>
    <border>
      <left style="medium"/>
      <right>
        <color indexed="63"/>
      </right>
      <top style="hair"/>
      <bottom style="hair"/>
    </border>
    <border>
      <left style="hair"/>
      <right style="medium"/>
      <top style="medium"/>
      <bottom style="hair"/>
    </border>
    <border>
      <left>
        <color indexed="63"/>
      </left>
      <right>
        <color indexed="63"/>
      </right>
      <top>
        <color indexed="63"/>
      </top>
      <bottom style="hair"/>
    </border>
    <border>
      <left style="hair"/>
      <right style="hair"/>
      <top>
        <color indexed="63"/>
      </top>
      <bottom>
        <color indexed="63"/>
      </bottom>
    </border>
    <border>
      <left style="hair"/>
      <right style="thin"/>
      <top>
        <color indexed="63"/>
      </top>
      <bottom>
        <color indexed="63"/>
      </bottom>
    </border>
    <border>
      <left style="thin"/>
      <right style="medium"/>
      <top>
        <color indexed="63"/>
      </top>
      <bottom>
        <color indexed="63"/>
      </bottom>
    </border>
    <border>
      <left style="medium"/>
      <right>
        <color indexed="63"/>
      </right>
      <top>
        <color indexed="63"/>
      </top>
      <bottom style="hair"/>
    </border>
    <border>
      <left style="hair"/>
      <right style="medium"/>
      <top>
        <color indexed="63"/>
      </top>
      <bottom style="hair"/>
    </border>
    <border>
      <left style="hair"/>
      <right style="medium"/>
      <top style="hair"/>
      <bottom style="hair"/>
    </border>
    <border>
      <left style="hair"/>
      <right style="hair"/>
      <top>
        <color indexed="63"/>
      </top>
      <bottom style="thin"/>
    </border>
    <border>
      <left style="hair"/>
      <right style="thin"/>
      <top>
        <color indexed="63"/>
      </top>
      <bottom style="thin"/>
    </border>
    <border>
      <left style="thin"/>
      <right style="medium"/>
      <top>
        <color indexed="63"/>
      </top>
      <bottom style="thin"/>
    </border>
    <border>
      <left style="medium"/>
      <right>
        <color indexed="63"/>
      </right>
      <top style="hair"/>
      <bottom style="thin"/>
    </border>
    <border>
      <left style="hair"/>
      <right style="medium"/>
      <top style="hair"/>
      <bottom style="thin"/>
    </border>
    <border>
      <left style="medium"/>
      <right style="medium"/>
      <top>
        <color indexed="63"/>
      </top>
      <bottom>
        <color indexed="63"/>
      </bottom>
    </border>
    <border>
      <left style="medium"/>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style="hair"/>
      <right style="medium"/>
      <top>
        <color indexed="63"/>
      </top>
      <bottom>
        <color indexed="63"/>
      </bottom>
    </border>
    <border>
      <left style="medium"/>
      <right style="hair"/>
      <top>
        <color indexed="63"/>
      </top>
      <bottom style="medium"/>
    </border>
    <border>
      <left style="thin"/>
      <right style="medium"/>
      <top>
        <color indexed="63"/>
      </top>
      <bottom style="medium"/>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color indexed="63"/>
      </right>
      <top>
        <color indexed="63"/>
      </top>
      <bottom style="medium"/>
    </border>
    <border>
      <left style="medium"/>
      <right style="medium"/>
      <top style="hair"/>
      <bottom style="medium"/>
    </border>
    <border>
      <left>
        <color indexed="63"/>
      </left>
      <right>
        <color indexed="63"/>
      </right>
      <top style="medium"/>
      <bottom style="hair"/>
    </border>
    <border>
      <left style="medium"/>
      <right>
        <color indexed="63"/>
      </right>
      <top style="hair"/>
      <bottom style="medium"/>
    </border>
    <border>
      <left>
        <color indexed="63"/>
      </left>
      <right>
        <color indexed="63"/>
      </right>
      <top style="hair"/>
      <bottom style="medium"/>
    </border>
    <border>
      <left style="hair"/>
      <right style="thin"/>
      <top style="thin"/>
      <bottom style="hair"/>
    </border>
    <border>
      <left style="hair"/>
      <right style="medium"/>
      <top style="hair"/>
      <bottom>
        <color indexed="63"/>
      </bottom>
    </border>
    <border>
      <left>
        <color indexed="63"/>
      </left>
      <right>
        <color indexed="63"/>
      </right>
      <top style="hair"/>
      <bottom>
        <color indexed="63"/>
      </bottom>
    </border>
    <border>
      <left style="hair"/>
      <right style="medium"/>
      <top style="hair"/>
      <bottom style="medium"/>
    </border>
    <border>
      <left style="hair"/>
      <right>
        <color indexed="63"/>
      </right>
      <top style="medium"/>
      <bottom style="hair"/>
    </border>
    <border>
      <left>
        <color indexed="63"/>
      </left>
      <right style="medium"/>
      <top>
        <color indexed="63"/>
      </top>
      <bottom>
        <color indexed="63"/>
      </bottom>
    </border>
    <border>
      <left style="hair"/>
      <right>
        <color indexed="63"/>
      </right>
      <top>
        <color indexed="63"/>
      </top>
      <bottom style="medium"/>
    </border>
    <border>
      <left style="hair"/>
      <right>
        <color indexed="63"/>
      </right>
      <top style="thin"/>
      <bottom style="thin"/>
    </border>
    <border>
      <left style="thin"/>
      <right style="hair"/>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thin"/>
      <right style="thin"/>
      <top style="medium"/>
      <bottom style="medium"/>
    </border>
    <border>
      <left style="thin"/>
      <right>
        <color indexed="63"/>
      </right>
      <top style="medium"/>
      <bottom style="medium"/>
    </border>
    <border>
      <left style="medium"/>
      <right style="dashed"/>
      <top>
        <color indexed="63"/>
      </top>
      <bottom style="thin"/>
    </border>
    <border>
      <left style="dashed"/>
      <right style="medium"/>
      <top>
        <color indexed="63"/>
      </top>
      <bottom style="thin"/>
    </border>
    <border>
      <left style="dashed"/>
      <right style="dashed"/>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style="medium"/>
      <top style="medium"/>
      <bottom style="thin"/>
    </border>
    <border>
      <left style="medium"/>
      <right>
        <color indexed="63"/>
      </right>
      <top style="thin"/>
      <bottom style="thin"/>
    </border>
    <border>
      <left>
        <color indexed="63"/>
      </left>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color indexed="63"/>
      </top>
      <bottom style="thin"/>
    </border>
    <border>
      <left style="medium"/>
      <right style="medium"/>
      <top>
        <color indexed="63"/>
      </top>
      <bottom style="medium"/>
    </border>
    <border>
      <left style="medium"/>
      <right style="medium"/>
      <top style="thin"/>
      <bottom style="medium"/>
    </border>
    <border>
      <left style="medium"/>
      <right style="thin"/>
      <top>
        <color indexed="63"/>
      </top>
      <bottom style="thin"/>
    </border>
    <border>
      <left style="thin"/>
      <right style="thin"/>
      <top style="thin"/>
      <bottom style="mediu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medium"/>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tted"/>
      <right style="thin"/>
      <top>
        <color indexed="63"/>
      </top>
      <bottom style="thin"/>
    </border>
    <border>
      <left style="thin">
        <color indexed="55"/>
      </left>
      <right>
        <color indexed="63"/>
      </right>
      <top style="thin">
        <color indexed="55"/>
      </top>
      <bottom style="thin">
        <color indexed="55"/>
      </bottom>
    </border>
    <border>
      <left style="thin"/>
      <right>
        <color indexed="63"/>
      </right>
      <top style="thin">
        <color indexed="55"/>
      </top>
      <bottom style="thin"/>
    </border>
    <border>
      <left>
        <color indexed="63"/>
      </left>
      <right style="thin">
        <color indexed="55"/>
      </right>
      <top style="thin">
        <color indexed="55"/>
      </top>
      <bottom style="thin"/>
    </border>
    <border>
      <left style="thin">
        <color indexed="55"/>
      </left>
      <right style="thin">
        <color indexed="55"/>
      </right>
      <top>
        <color indexed="63"/>
      </top>
      <bottom>
        <color indexed="63"/>
      </bottom>
    </border>
    <border>
      <left style="thin">
        <color indexed="55"/>
      </left>
      <right style="thin"/>
      <top style="thin">
        <color indexed="55"/>
      </top>
      <bottom style="thin"/>
    </border>
    <border>
      <left style="thin">
        <color indexed="55"/>
      </left>
      <right style="thin"/>
      <top>
        <color indexed="63"/>
      </top>
      <bottom>
        <color indexed="63"/>
      </bottom>
    </border>
    <border>
      <left style="thin">
        <color indexed="55"/>
      </left>
      <right style="thin"/>
      <top>
        <color indexed="63"/>
      </top>
      <bottom style="thin"/>
    </border>
    <border>
      <left>
        <color indexed="63"/>
      </left>
      <right style="thin">
        <color indexed="55"/>
      </right>
      <top style="thin">
        <color indexed="55"/>
      </top>
      <bottom>
        <color indexed="63"/>
      </bottom>
    </border>
    <border>
      <left style="thin"/>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style="thin">
        <color indexed="55"/>
      </bottom>
    </border>
    <border>
      <left style="dotted"/>
      <right style="thin"/>
      <top style="dotted"/>
      <bottom>
        <color indexed="63"/>
      </bottom>
    </border>
    <border>
      <left style="thin"/>
      <right style="dotted"/>
      <top style="dotted"/>
      <bottom>
        <color indexed="63"/>
      </bottom>
    </border>
    <border>
      <left style="dotted"/>
      <right style="dotted"/>
      <top style="dotted"/>
      <bottom>
        <color indexed="63"/>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dotted"/>
      <right style="thin"/>
      <top style="thin"/>
      <bottom>
        <color indexed="63"/>
      </bottom>
    </border>
    <border>
      <left style="thin"/>
      <right style="dotted"/>
      <top style="thin"/>
      <bottom>
        <color indexed="63"/>
      </bottom>
    </border>
    <border>
      <left style="dotted"/>
      <right style="dotted"/>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color indexed="63"/>
      </top>
      <bottom style="medium"/>
    </border>
    <border>
      <left style="thin"/>
      <right>
        <color indexed="63"/>
      </right>
      <top style="double"/>
      <bottom>
        <color indexed="63"/>
      </bottom>
    </border>
    <border>
      <left style="thin"/>
      <right style="thin"/>
      <top style="double"/>
      <bottom>
        <color indexed="63"/>
      </bottom>
    </border>
    <border>
      <left>
        <color indexed="63"/>
      </left>
      <right style="hair"/>
      <top style="thin"/>
      <bottom style="thin"/>
    </border>
    <border>
      <left style="thin"/>
      <right style="thin"/>
      <top>
        <color indexed="63"/>
      </top>
      <bottom style="hair"/>
    </border>
    <border>
      <left style="medium"/>
      <right>
        <color indexed="63"/>
      </right>
      <top style="medium"/>
      <bottom style="hair"/>
    </border>
    <border>
      <left style="medium"/>
      <right style="medium"/>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34" fillId="0" borderId="0">
      <alignment/>
      <protection/>
    </xf>
    <xf numFmtId="9" fontId="0" fillId="0" borderId="0" applyFont="0" applyFill="0" applyBorder="0" applyAlignment="0" applyProtection="0"/>
  </cellStyleXfs>
  <cellXfs count="1461">
    <xf numFmtId="0" fontId="0" fillId="0" borderId="0" xfId="0" applyAlignment="1">
      <alignment/>
    </xf>
    <xf numFmtId="0" fontId="2" fillId="2" borderId="1" xfId="0" applyFont="1" applyFill="1" applyBorder="1" applyAlignment="1" applyProtection="1">
      <alignment/>
      <protection locked="0"/>
    </xf>
    <xf numFmtId="0" fontId="1" fillId="2" borderId="1" xfId="0" applyFont="1" applyFill="1" applyBorder="1" applyAlignment="1" applyProtection="1">
      <alignment/>
      <protection locked="0"/>
    </xf>
    <xf numFmtId="0" fontId="3" fillId="2" borderId="1" xfId="0" applyFont="1" applyFill="1" applyBorder="1" applyAlignment="1" applyProtection="1">
      <alignment/>
      <protection locked="0"/>
    </xf>
    <xf numFmtId="0" fontId="1" fillId="0" borderId="0" xfId="0" applyFont="1" applyAlignment="1" applyProtection="1">
      <alignment/>
      <protection locked="0"/>
    </xf>
    <xf numFmtId="0" fontId="3" fillId="2" borderId="2" xfId="0" applyFont="1" applyFill="1" applyBorder="1" applyAlignment="1" applyProtection="1">
      <alignment/>
      <protection locked="0"/>
    </xf>
    <xf numFmtId="0" fontId="4" fillId="2" borderId="3" xfId="0" applyFont="1" applyFill="1" applyBorder="1" applyAlignment="1" applyProtection="1">
      <alignment horizontal="right"/>
      <protection locked="0"/>
    </xf>
    <xf numFmtId="0" fontId="6" fillId="3" borderId="4" xfId="0" applyFont="1" applyFill="1" applyBorder="1" applyAlignment="1" applyProtection="1">
      <alignment/>
      <protection locked="0"/>
    </xf>
    <xf numFmtId="0" fontId="6" fillId="3" borderId="5" xfId="0" applyFont="1" applyFill="1" applyBorder="1" applyAlignment="1" applyProtection="1">
      <alignment/>
      <protection locked="0"/>
    </xf>
    <xf numFmtId="0" fontId="7" fillId="4" borderId="6" xfId="0" applyFont="1" applyFill="1" applyBorder="1" applyAlignment="1" applyProtection="1">
      <alignment/>
      <protection locked="0"/>
    </xf>
    <xf numFmtId="0" fontId="7" fillId="4" borderId="0" xfId="0" applyFont="1" applyFill="1" applyBorder="1" applyAlignment="1" applyProtection="1">
      <alignment/>
      <protection locked="0"/>
    </xf>
    <xf numFmtId="0" fontId="7" fillId="4" borderId="7" xfId="0" applyFont="1" applyFill="1" applyBorder="1" applyAlignment="1" applyProtection="1">
      <alignment/>
      <protection locked="0"/>
    </xf>
    <xf numFmtId="0" fontId="7" fillId="4" borderId="6" xfId="0" applyFont="1" applyFill="1" applyBorder="1" applyAlignment="1" applyProtection="1">
      <alignment horizontal="right"/>
      <protection locked="0"/>
    </xf>
    <xf numFmtId="0" fontId="7" fillId="4" borderId="2" xfId="0" applyFont="1" applyFill="1" applyBorder="1" applyAlignment="1" applyProtection="1">
      <alignment/>
      <protection locked="0"/>
    </xf>
    <xf numFmtId="0" fontId="7" fillId="4" borderId="3" xfId="0" applyFont="1" applyFill="1" applyBorder="1" applyAlignment="1" applyProtection="1">
      <alignment/>
      <protection locked="0"/>
    </xf>
    <xf numFmtId="0" fontId="7" fillId="4" borderId="0" xfId="0" applyFont="1" applyFill="1" applyBorder="1" applyAlignment="1" applyProtection="1">
      <alignment horizontal="right"/>
      <protection locked="0"/>
    </xf>
    <xf numFmtId="0" fontId="1" fillId="0" borderId="6" xfId="0" applyFont="1" applyBorder="1" applyAlignment="1" applyProtection="1">
      <alignment/>
      <protection locked="0"/>
    </xf>
    <xf numFmtId="0" fontId="1" fillId="0" borderId="0" xfId="0" applyFont="1" applyBorder="1" applyAlignment="1" applyProtection="1">
      <alignment/>
      <protection locked="0"/>
    </xf>
    <xf numFmtId="0" fontId="7" fillId="4" borderId="8" xfId="0" applyFont="1" applyFill="1" applyBorder="1" applyAlignment="1" applyProtection="1">
      <alignment/>
      <protection locked="0"/>
    </xf>
    <xf numFmtId="0" fontId="7" fillId="4" borderId="9" xfId="0" applyFont="1" applyFill="1" applyBorder="1" applyAlignment="1" applyProtection="1">
      <alignment/>
      <protection locked="0"/>
    </xf>
    <xf numFmtId="0" fontId="7" fillId="4" borderId="10" xfId="0" applyFont="1" applyFill="1" applyBorder="1" applyAlignment="1" applyProtection="1">
      <alignment/>
      <protection locked="0"/>
    </xf>
    <xf numFmtId="0" fontId="0" fillId="0" borderId="6" xfId="0" applyFont="1" applyFill="1" applyBorder="1" applyAlignment="1" applyProtection="1">
      <alignment/>
      <protection locked="0"/>
    </xf>
    <xf numFmtId="0" fontId="0" fillId="5" borderId="11" xfId="0" applyFont="1" applyFill="1" applyBorder="1" applyAlignment="1" applyProtection="1">
      <alignment/>
      <protection locked="0"/>
    </xf>
    <xf numFmtId="0" fontId="8" fillId="5" borderId="2" xfId="0" applyFont="1" applyFill="1" applyBorder="1" applyAlignment="1" applyProtection="1">
      <alignment horizontal="center"/>
      <protection locked="0"/>
    </xf>
    <xf numFmtId="0" fontId="0" fillId="5" borderId="2" xfId="0" applyFont="1" applyFill="1" applyBorder="1" applyAlignment="1" applyProtection="1">
      <alignment/>
      <protection locked="0"/>
    </xf>
    <xf numFmtId="0" fontId="0" fillId="5" borderId="12" xfId="0" applyFont="1" applyFill="1" applyBorder="1" applyAlignment="1" applyProtection="1">
      <alignment/>
      <protection locked="0"/>
    </xf>
    <xf numFmtId="0" fontId="0" fillId="5" borderId="4" xfId="0" applyFont="1" applyFill="1" applyBorder="1" applyAlignment="1" applyProtection="1">
      <alignment/>
      <protection locked="0"/>
    </xf>
    <xf numFmtId="0" fontId="7" fillId="5" borderId="5" xfId="0" applyFont="1" applyFill="1" applyBorder="1" applyAlignment="1" applyProtection="1">
      <alignment horizontal="left"/>
      <protection locked="0"/>
    </xf>
    <xf numFmtId="0" fontId="0" fillId="5" borderId="5" xfId="0" applyFont="1" applyFill="1" applyBorder="1" applyAlignment="1" applyProtection="1">
      <alignment/>
      <protection locked="0"/>
    </xf>
    <xf numFmtId="0" fontId="7" fillId="5" borderId="5" xfId="0" applyFont="1" applyFill="1" applyBorder="1" applyAlignment="1" applyProtection="1">
      <alignment/>
      <protection locked="0"/>
    </xf>
    <xf numFmtId="0" fontId="7" fillId="5" borderId="5" xfId="0" applyFont="1" applyFill="1" applyBorder="1" applyAlignment="1" applyProtection="1">
      <alignment horizontal="center"/>
      <protection locked="0"/>
    </xf>
    <xf numFmtId="0" fontId="0" fillId="5" borderId="13" xfId="0" applyFont="1" applyFill="1" applyBorder="1" applyAlignment="1" applyProtection="1">
      <alignment/>
      <protection locked="0"/>
    </xf>
    <xf numFmtId="0" fontId="0" fillId="5" borderId="14" xfId="0" applyFont="1" applyFill="1" applyBorder="1" applyAlignment="1" applyProtection="1">
      <alignment/>
      <protection locked="0"/>
    </xf>
    <xf numFmtId="0" fontId="0" fillId="4" borderId="15" xfId="0" applyFont="1" applyFill="1" applyBorder="1" applyAlignment="1" applyProtection="1">
      <alignment horizontal="left"/>
      <protection locked="0"/>
    </xf>
    <xf numFmtId="0" fontId="0" fillId="4" borderId="1" xfId="0" applyFont="1" applyFill="1" applyBorder="1" applyAlignment="1" applyProtection="1">
      <alignment/>
      <protection locked="0"/>
    </xf>
    <xf numFmtId="0" fontId="0" fillId="4" borderId="12" xfId="0" applyFont="1" applyFill="1" applyBorder="1" applyAlignment="1" applyProtection="1">
      <alignment/>
      <protection locked="0"/>
    </xf>
    <xf numFmtId="0" fontId="0" fillId="4" borderId="16" xfId="0" applyFont="1" applyFill="1" applyBorder="1" applyAlignment="1" applyProtection="1">
      <alignment horizontal="center"/>
      <protection locked="0"/>
    </xf>
    <xf numFmtId="0" fontId="0" fillId="4" borderId="17" xfId="0" applyFont="1" applyFill="1" applyBorder="1" applyAlignment="1" applyProtection="1">
      <alignment/>
      <protection locked="0"/>
    </xf>
    <xf numFmtId="0" fontId="0" fillId="4" borderId="18" xfId="0" applyFont="1" applyFill="1" applyBorder="1" applyAlignment="1" applyProtection="1">
      <alignment/>
      <protection locked="0"/>
    </xf>
    <xf numFmtId="0" fontId="0" fillId="4" borderId="16" xfId="0" applyFont="1" applyFill="1" applyBorder="1" applyAlignment="1" applyProtection="1">
      <alignment/>
      <protection locked="0"/>
    </xf>
    <xf numFmtId="0" fontId="0" fillId="4" borderId="17"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0" fontId="0" fillId="4" borderId="19" xfId="0" applyFont="1" applyFill="1" applyBorder="1" applyAlignment="1" applyProtection="1">
      <alignment horizontal="center"/>
      <protection locked="0"/>
    </xf>
    <xf numFmtId="0" fontId="0" fillId="4" borderId="20" xfId="0" applyFont="1" applyFill="1" applyBorder="1" applyAlignment="1" applyProtection="1">
      <alignment horizontal="center"/>
      <protection locked="0"/>
    </xf>
    <xf numFmtId="0" fontId="8" fillId="5" borderId="21" xfId="0" applyFont="1" applyFill="1" applyBorder="1" applyAlignment="1" applyProtection="1">
      <alignment/>
      <protection locked="0"/>
    </xf>
    <xf numFmtId="0" fontId="0" fillId="6" borderId="21" xfId="0" applyFont="1" applyFill="1" applyBorder="1" applyAlignment="1" applyProtection="1">
      <alignment/>
      <protection locked="0"/>
    </xf>
    <xf numFmtId="0" fontId="0" fillId="6" borderId="4"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6" borderId="14" xfId="0" applyFont="1" applyFill="1" applyBorder="1" applyAlignment="1" applyProtection="1">
      <alignment/>
      <protection locked="0"/>
    </xf>
    <xf numFmtId="0" fontId="0" fillId="6" borderId="22" xfId="0" applyFont="1" applyFill="1" applyBorder="1" applyAlignment="1" applyProtection="1">
      <alignment/>
      <protection locked="0"/>
    </xf>
    <xf numFmtId="0" fontId="0" fillId="0" borderId="21" xfId="0" applyFont="1" applyFill="1" applyBorder="1" applyAlignment="1" applyProtection="1">
      <alignment/>
      <protection locked="0"/>
    </xf>
    <xf numFmtId="0" fontId="0" fillId="0" borderId="4"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22" xfId="0" applyFont="1" applyFill="1" applyBorder="1" applyAlignment="1" applyProtection="1">
      <alignment/>
      <protection locked="0"/>
    </xf>
    <xf numFmtId="0" fontId="1" fillId="0" borderId="0" xfId="0" applyFont="1" applyAlignment="1" applyProtection="1">
      <alignment horizontal="center"/>
      <protection locked="0"/>
    </xf>
    <xf numFmtId="0" fontId="0" fillId="4" borderId="6" xfId="0" applyFont="1" applyFill="1" applyBorder="1" applyAlignment="1" applyProtection="1">
      <alignment/>
      <protection locked="0"/>
    </xf>
    <xf numFmtId="0" fontId="0" fillId="4" borderId="0" xfId="0" applyFont="1" applyFill="1" applyBorder="1" applyAlignment="1" applyProtection="1">
      <alignment/>
      <protection locked="0"/>
    </xf>
    <xf numFmtId="0" fontId="0" fillId="4" borderId="7" xfId="0" applyFont="1" applyFill="1" applyBorder="1" applyAlignment="1" applyProtection="1">
      <alignment/>
      <protection locked="0"/>
    </xf>
    <xf numFmtId="0" fontId="7" fillId="5" borderId="6" xfId="0" applyFont="1" applyFill="1" applyBorder="1" applyAlignment="1" applyProtection="1">
      <alignment/>
      <protection locked="0"/>
    </xf>
    <xf numFmtId="0" fontId="10" fillId="4" borderId="21" xfId="0" applyFon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0" fillId="5" borderId="0" xfId="0" applyFont="1" applyFill="1" applyBorder="1" applyAlignment="1" applyProtection="1">
      <alignment/>
      <protection locked="0"/>
    </xf>
    <xf numFmtId="0" fontId="0" fillId="5" borderId="7" xfId="0" applyFont="1" applyFill="1" applyBorder="1" applyAlignment="1" applyProtection="1">
      <alignment/>
      <protection locked="0"/>
    </xf>
    <xf numFmtId="0" fontId="0" fillId="5" borderId="6" xfId="0" applyFont="1" applyFill="1" applyBorder="1" applyAlignment="1" applyProtection="1">
      <alignment/>
      <protection locked="0"/>
    </xf>
    <xf numFmtId="0" fontId="0" fillId="4" borderId="8" xfId="0" applyFont="1" applyFill="1" applyBorder="1" applyAlignment="1" applyProtection="1">
      <alignment/>
      <protection locked="0"/>
    </xf>
    <xf numFmtId="0" fontId="0" fillId="4" borderId="23" xfId="0" applyFont="1" applyFill="1" applyBorder="1" applyAlignment="1" applyProtection="1">
      <alignment/>
      <protection locked="0"/>
    </xf>
    <xf numFmtId="0" fontId="0" fillId="4" borderId="24" xfId="0" applyFont="1" applyFill="1" applyBorder="1" applyAlignment="1" applyProtection="1">
      <alignment/>
      <protection locked="0"/>
    </xf>
    <xf numFmtId="0" fontId="7" fillId="3" borderId="17" xfId="0" applyFont="1" applyFill="1" applyBorder="1" applyAlignment="1" applyProtection="1">
      <alignment horizontal="center"/>
      <protection locked="0"/>
    </xf>
    <xf numFmtId="0" fontId="7" fillId="3" borderId="15" xfId="0" applyFont="1" applyFill="1" applyBorder="1" applyAlignment="1" applyProtection="1">
      <alignment horizontal="center"/>
      <protection locked="0"/>
    </xf>
    <xf numFmtId="0" fontId="7" fillId="3" borderId="21" xfId="0" applyFont="1" applyFill="1" applyBorder="1" applyAlignment="1" applyProtection="1">
      <alignment horizontal="center"/>
      <protection locked="0"/>
    </xf>
    <xf numFmtId="0" fontId="7" fillId="3" borderId="7"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0" fillId="5" borderId="25" xfId="0" applyFont="1" applyFill="1" applyBorder="1" applyAlignment="1" applyProtection="1">
      <alignment/>
      <protection locked="0"/>
    </xf>
    <xf numFmtId="0" fontId="0" fillId="5" borderId="10" xfId="0" applyFont="1" applyFill="1" applyBorder="1" applyAlignment="1" applyProtection="1">
      <alignment/>
      <protection locked="0"/>
    </xf>
    <xf numFmtId="0" fontId="0" fillId="5" borderId="26" xfId="0" applyFont="1" applyFill="1" applyBorder="1" applyAlignment="1" applyProtection="1">
      <alignment/>
      <protection locked="0"/>
    </xf>
    <xf numFmtId="0" fontId="0" fillId="0" borderId="21" xfId="0" applyFont="1" applyFill="1" applyBorder="1" applyAlignment="1" applyProtection="1">
      <alignment horizontal="left"/>
      <protection locked="0"/>
    </xf>
    <xf numFmtId="0" fontId="0" fillId="0" borderId="21" xfId="0" applyFon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6" xfId="0" applyFont="1" applyBorder="1" applyAlignment="1" applyProtection="1">
      <alignment/>
      <protection locked="0"/>
    </xf>
    <xf numFmtId="0" fontId="0" fillId="5" borderId="27" xfId="0" applyFont="1" applyFill="1" applyBorder="1" applyAlignment="1" applyProtection="1">
      <alignment horizontal="center"/>
      <protection locked="0"/>
    </xf>
    <xf numFmtId="0" fontId="0" fillId="0" borderId="11" xfId="0" applyFont="1" applyBorder="1" applyAlignment="1" applyProtection="1">
      <alignment/>
      <protection locked="0"/>
    </xf>
    <xf numFmtId="0" fontId="0" fillId="5" borderId="21" xfId="0" applyFont="1" applyFill="1" applyBorder="1" applyAlignment="1" applyProtection="1">
      <alignment horizontal="center"/>
      <protection locked="0"/>
    </xf>
    <xf numFmtId="0" fontId="7" fillId="0" borderId="0" xfId="0" applyFont="1" applyAlignment="1" applyProtection="1">
      <alignment horizontal="left"/>
      <protection locked="0"/>
    </xf>
    <xf numFmtId="0" fontId="9" fillId="0" borderId="0" xfId="0" applyFont="1" applyAlignment="1" applyProtection="1">
      <alignment horizontal="left"/>
      <protection locked="0"/>
    </xf>
    <xf numFmtId="0" fontId="11" fillId="0" borderId="0" xfId="0" applyFont="1" applyAlignment="1" applyProtection="1">
      <alignment horizontal="left"/>
      <protection locked="0"/>
    </xf>
    <xf numFmtId="0" fontId="1" fillId="0" borderId="0" xfId="0" applyFont="1" applyAlignment="1" applyProtection="1">
      <alignment horizontal="left"/>
      <protection locked="0"/>
    </xf>
    <xf numFmtId="0" fontId="12" fillId="7" borderId="15" xfId="0" applyFont="1" applyFill="1" applyBorder="1" applyAlignment="1" applyProtection="1">
      <alignment horizontal="center" vertical="center"/>
      <protection/>
    </xf>
    <xf numFmtId="0" fontId="0" fillId="2" borderId="1" xfId="0" applyFill="1" applyBorder="1" applyAlignment="1">
      <alignment/>
    </xf>
    <xf numFmtId="0" fontId="0" fillId="0" borderId="0" xfId="0" applyAlignment="1" applyProtection="1">
      <alignment/>
      <protection/>
    </xf>
    <xf numFmtId="0" fontId="0" fillId="0" borderId="6" xfId="0" applyBorder="1" applyAlignment="1">
      <alignment vertical="center"/>
    </xf>
    <xf numFmtId="0" fontId="14" fillId="2" borderId="0" xfId="0" applyFont="1" applyFill="1" applyBorder="1" applyAlignment="1" applyProtection="1">
      <alignment horizontal="left"/>
      <protection/>
    </xf>
    <xf numFmtId="0" fontId="0" fillId="0" borderId="0" xfId="0" applyBorder="1" applyAlignment="1">
      <alignment/>
    </xf>
    <xf numFmtId="0" fontId="4" fillId="2" borderId="2" xfId="0" applyFont="1" applyFill="1" applyBorder="1" applyAlignment="1" applyProtection="1">
      <alignment horizontal="left"/>
      <protection/>
    </xf>
    <xf numFmtId="0" fontId="0" fillId="2" borderId="2" xfId="0" applyFill="1" applyBorder="1" applyAlignment="1">
      <alignment/>
    </xf>
    <xf numFmtId="0" fontId="15" fillId="2" borderId="2" xfId="0" applyFont="1" applyFill="1" applyBorder="1" applyAlignment="1">
      <alignment horizontal="right"/>
    </xf>
    <xf numFmtId="0" fontId="4" fillId="2" borderId="3" xfId="0" applyFont="1" applyFill="1" applyBorder="1" applyAlignment="1">
      <alignment horizontal="right"/>
    </xf>
    <xf numFmtId="0" fontId="7" fillId="8" borderId="4" xfId="0" applyFont="1" applyFill="1" applyBorder="1" applyAlignment="1" applyProtection="1">
      <alignment horizontal="left" vertical="center"/>
      <protection/>
    </xf>
    <xf numFmtId="0" fontId="0" fillId="8" borderId="5" xfId="0" applyFont="1" applyFill="1" applyBorder="1" applyAlignment="1">
      <alignment vertical="center"/>
    </xf>
    <xf numFmtId="0" fontId="7" fillId="8" borderId="5" xfId="0" applyFont="1" applyFill="1" applyBorder="1" applyAlignment="1" applyProtection="1">
      <alignment horizontal="left" vertical="center"/>
      <protection/>
    </xf>
    <xf numFmtId="0" fontId="0" fillId="8" borderId="5" xfId="0" applyFont="1" applyFill="1" applyBorder="1" applyAlignment="1" applyProtection="1">
      <alignment horizontal="left" vertical="center"/>
      <protection/>
    </xf>
    <xf numFmtId="0" fontId="0" fillId="0" borderId="0" xfId="0" applyFont="1" applyAlignment="1" applyProtection="1">
      <alignment vertical="center"/>
      <protection/>
    </xf>
    <xf numFmtId="0" fontId="4" fillId="7" borderId="15" xfId="0" applyFont="1" applyFill="1" applyBorder="1" applyAlignment="1" applyProtection="1">
      <alignment horizontal="left"/>
      <protection/>
    </xf>
    <xf numFmtId="0" fontId="4" fillId="7" borderId="1" xfId="0" applyFont="1" applyFill="1" applyBorder="1" applyAlignment="1" applyProtection="1">
      <alignment horizontal="left"/>
      <protection/>
    </xf>
    <xf numFmtId="0" fontId="4" fillId="7" borderId="16" xfId="0" applyFont="1" applyFill="1" applyBorder="1" applyAlignment="1" applyProtection="1">
      <alignment horizontal="left"/>
      <protection/>
    </xf>
    <xf numFmtId="0" fontId="0" fillId="7" borderId="0" xfId="0" applyFill="1" applyAlignment="1" applyProtection="1">
      <alignment/>
      <protection/>
    </xf>
    <xf numFmtId="0" fontId="7" fillId="7" borderId="6" xfId="0" applyFont="1" applyFill="1" applyBorder="1" applyAlignment="1" applyProtection="1">
      <alignment horizontal="right"/>
      <protection/>
    </xf>
    <xf numFmtId="0" fontId="7" fillId="7" borderId="0" xfId="0" applyFont="1" applyFill="1" applyBorder="1" applyAlignment="1" applyProtection="1">
      <alignment horizontal="right"/>
      <protection/>
    </xf>
    <xf numFmtId="0" fontId="0" fillId="0" borderId="0" xfId="0" applyFill="1" applyBorder="1" applyAlignment="1">
      <alignment/>
    </xf>
    <xf numFmtId="0" fontId="0" fillId="7" borderId="0" xfId="0" applyFill="1" applyBorder="1" applyAlignment="1" applyProtection="1">
      <alignment horizontal="right"/>
      <protection/>
    </xf>
    <xf numFmtId="0" fontId="0" fillId="0" borderId="3" xfId="0" applyFont="1" applyFill="1" applyBorder="1" applyAlignment="1" applyProtection="1">
      <alignment horizontal="center"/>
      <protection locked="0"/>
    </xf>
    <xf numFmtId="0" fontId="7" fillId="0" borderId="0" xfId="0" applyFont="1" applyAlignment="1" applyProtection="1">
      <alignment horizontal="right"/>
      <protection/>
    </xf>
    <xf numFmtId="0" fontId="19" fillId="7" borderId="6" xfId="0" applyFont="1" applyFill="1" applyBorder="1" applyAlignment="1" applyProtection="1">
      <alignment horizontal="right"/>
      <protection/>
    </xf>
    <xf numFmtId="0" fontId="19" fillId="7" borderId="0" xfId="0" applyFont="1" applyFill="1" applyBorder="1" applyAlignment="1" applyProtection="1">
      <alignment horizontal="right"/>
      <protection/>
    </xf>
    <xf numFmtId="0" fontId="7" fillId="7" borderId="7" xfId="0" applyFont="1" applyFill="1" applyBorder="1" applyAlignment="1" applyProtection="1">
      <alignment horizontal="right"/>
      <protection/>
    </xf>
    <xf numFmtId="0" fontId="7" fillId="0" borderId="0" xfId="0" applyFont="1" applyFill="1" applyBorder="1" applyAlignment="1" applyProtection="1">
      <alignment horizontal="left"/>
      <protection locked="0"/>
    </xf>
    <xf numFmtId="0" fontId="18" fillId="7" borderId="0" xfId="0" applyFont="1" applyFill="1" applyBorder="1" applyAlignment="1" applyProtection="1">
      <alignment horizontal="left" vertical="center"/>
      <protection/>
    </xf>
    <xf numFmtId="0" fontId="20" fillId="7" borderId="0" xfId="0" applyFont="1" applyFill="1" applyBorder="1" applyAlignment="1" applyProtection="1">
      <alignment horizontal="right" vertical="center"/>
      <protection/>
    </xf>
    <xf numFmtId="0" fontId="0" fillId="0" borderId="7" xfId="0" applyFill="1" applyBorder="1" applyAlignment="1" applyProtection="1">
      <alignment horizontal="left"/>
      <protection locked="0"/>
    </xf>
    <xf numFmtId="0" fontId="0" fillId="7" borderId="0" xfId="0" applyFont="1" applyFill="1" applyAlignment="1" applyProtection="1">
      <alignment/>
      <protection/>
    </xf>
    <xf numFmtId="0" fontId="0" fillId="7" borderId="6" xfId="0" applyFill="1" applyBorder="1" applyAlignment="1" applyProtection="1">
      <alignment/>
      <protection/>
    </xf>
    <xf numFmtId="0" fontId="0" fillId="7" borderId="0" xfId="0" applyFill="1" applyBorder="1" applyAlignment="1" applyProtection="1">
      <alignment/>
      <protection/>
    </xf>
    <xf numFmtId="0" fontId="17" fillId="7" borderId="0" xfId="0" applyFont="1" applyFill="1" applyBorder="1" applyAlignment="1" applyProtection="1">
      <alignment/>
      <protection/>
    </xf>
    <xf numFmtId="0" fontId="16" fillId="7" borderId="0" xfId="0" applyFont="1" applyFill="1" applyBorder="1" applyAlignment="1" applyProtection="1">
      <alignment horizontal="center"/>
      <protection/>
    </xf>
    <xf numFmtId="0" fontId="0" fillId="7" borderId="0" xfId="0" applyFill="1" applyBorder="1" applyAlignment="1" applyProtection="1">
      <alignment/>
      <protection/>
    </xf>
    <xf numFmtId="0" fontId="0" fillId="7" borderId="7" xfId="0" applyFill="1" applyBorder="1" applyAlignment="1" applyProtection="1">
      <alignment/>
      <protection/>
    </xf>
    <xf numFmtId="0" fontId="0" fillId="7" borderId="0" xfId="0" applyFont="1" applyFill="1" applyBorder="1" applyAlignment="1" applyProtection="1">
      <alignment/>
      <protection/>
    </xf>
    <xf numFmtId="0" fontId="0" fillId="0" borderId="0" xfId="0" applyBorder="1" applyAlignment="1" applyProtection="1">
      <alignment/>
      <protection/>
    </xf>
    <xf numFmtId="0" fontId="18" fillId="7" borderId="0" xfId="0" applyFont="1" applyFill="1" applyBorder="1" applyAlignment="1" applyProtection="1">
      <alignment horizontal="left"/>
      <protection/>
    </xf>
    <xf numFmtId="0" fontId="0" fillId="0" borderId="0" xfId="0" applyFill="1" applyBorder="1" applyAlignment="1" applyProtection="1">
      <alignment/>
      <protection/>
    </xf>
    <xf numFmtId="0" fontId="4" fillId="7" borderId="11" xfId="0" applyFont="1" applyFill="1" applyBorder="1" applyAlignment="1" applyProtection="1">
      <alignment horizontal="left"/>
      <protection/>
    </xf>
    <xf numFmtId="0" fontId="4" fillId="7" borderId="2" xfId="0" applyFont="1" applyFill="1" applyBorder="1" applyAlignment="1" applyProtection="1">
      <alignment horizontal="left"/>
      <protection/>
    </xf>
    <xf numFmtId="0" fontId="4" fillId="7" borderId="3" xfId="0" applyFont="1" applyFill="1" applyBorder="1" applyAlignment="1" applyProtection="1">
      <alignment horizontal="left"/>
      <protection/>
    </xf>
    <xf numFmtId="0" fontId="0" fillId="9" borderId="15" xfId="0" applyFont="1" applyFill="1" applyBorder="1" applyAlignment="1">
      <alignment horizontal="center" vertical="center"/>
    </xf>
    <xf numFmtId="0" fontId="0" fillId="9" borderId="1" xfId="0" applyFont="1" applyFill="1" applyBorder="1" applyAlignment="1">
      <alignment/>
    </xf>
    <xf numFmtId="0" fontId="0" fillId="9" borderId="28" xfId="0" applyFont="1" applyFill="1" applyBorder="1" applyAlignment="1">
      <alignment horizontal="center" vertical="center"/>
    </xf>
    <xf numFmtId="0" fontId="0" fillId="9" borderId="29" xfId="0" applyFont="1" applyFill="1" applyBorder="1" applyAlignment="1">
      <alignment horizontal="center" vertical="center"/>
    </xf>
    <xf numFmtId="0" fontId="0" fillId="0" borderId="0" xfId="0" applyFont="1" applyAlignment="1" applyProtection="1">
      <alignment horizont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lignment/>
    </xf>
    <xf numFmtId="0" fontId="0" fillId="0" borderId="1" xfId="0" applyFont="1" applyFill="1" applyBorder="1" applyAlignment="1" applyProtection="1">
      <alignment/>
      <protection/>
    </xf>
    <xf numFmtId="0" fontId="0" fillId="9" borderId="6" xfId="0" applyFont="1" applyFill="1" applyBorder="1" applyAlignment="1">
      <alignment/>
    </xf>
    <xf numFmtId="0" fontId="0" fillId="9" borderId="0" xfId="0" applyFont="1" applyFill="1" applyBorder="1" applyAlignment="1">
      <alignment/>
    </xf>
    <xf numFmtId="0" fontId="0" fillId="8" borderId="0" xfId="0" applyFont="1" applyFill="1" applyAlignment="1" applyProtection="1">
      <alignment horizontal="left"/>
      <protection/>
    </xf>
    <xf numFmtId="0" fontId="0" fillId="4" borderId="30" xfId="0" applyFont="1" applyFill="1" applyBorder="1" applyAlignment="1" applyProtection="1">
      <alignment horizontal="center" vertical="center"/>
      <protection locked="0"/>
    </xf>
    <xf numFmtId="0" fontId="0" fillId="9" borderId="30" xfId="0" applyFont="1" applyFill="1" applyBorder="1" applyAlignment="1">
      <alignment/>
    </xf>
    <xf numFmtId="0" fontId="0" fillId="9" borderId="31" xfId="0" applyFont="1" applyFill="1" applyBorder="1" applyAlignment="1">
      <alignment/>
    </xf>
    <xf numFmtId="0" fontId="0" fillId="9" borderId="0" xfId="0" applyFont="1" applyFill="1" applyBorder="1" applyAlignment="1">
      <alignment horizontal="center" vertical="center"/>
    </xf>
    <xf numFmtId="0" fontId="0" fillId="8" borderId="0" xfId="0" applyFont="1" applyFill="1" applyAlignment="1" applyProtection="1">
      <alignment horizontal="center"/>
      <protection/>
    </xf>
    <xf numFmtId="0" fontId="0" fillId="8" borderId="0" xfId="0" applyFont="1" applyFill="1" applyAlignment="1" applyProtection="1">
      <alignment horizontal="center" wrapText="1"/>
      <protection/>
    </xf>
    <xf numFmtId="0" fontId="0" fillId="4" borderId="0" xfId="0" applyFont="1" applyFill="1" applyBorder="1" applyAlignment="1" applyProtection="1">
      <alignment horizontal="center" vertical="center"/>
      <protection locked="0"/>
    </xf>
    <xf numFmtId="0" fontId="0" fillId="9" borderId="32" xfId="0" applyFont="1" applyFill="1" applyBorder="1" applyAlignment="1">
      <alignment horizontal="center" vertical="center"/>
    </xf>
    <xf numFmtId="0" fontId="0" fillId="9" borderId="2" xfId="0" applyFont="1" applyFill="1" applyBorder="1" applyAlignment="1">
      <alignment horizontal="center" wrapText="1"/>
    </xf>
    <xf numFmtId="0" fontId="23" fillId="9" borderId="33" xfId="0" applyFont="1" applyFill="1" applyBorder="1" applyAlignment="1">
      <alignment horizontal="left" vertical="center" wrapText="1"/>
    </xf>
    <xf numFmtId="2" fontId="0" fillId="0" borderId="0" xfId="0" applyNumberFormat="1" applyFont="1" applyAlignment="1" applyProtection="1">
      <alignment horizontal="center"/>
      <protection/>
    </xf>
    <xf numFmtId="1" fontId="0" fillId="0" borderId="0" xfId="0" applyNumberFormat="1" applyFont="1" applyAlignment="1" applyProtection="1">
      <alignment horizontal="center"/>
      <protection/>
    </xf>
    <xf numFmtId="0" fontId="9" fillId="10" borderId="21" xfId="0" applyFont="1" applyFill="1" applyBorder="1" applyAlignment="1" applyProtection="1">
      <alignment horizontal="center" wrapText="1"/>
      <protection locked="0"/>
    </xf>
    <xf numFmtId="164" fontId="9" fillId="7" borderId="21" xfId="0" applyNumberFormat="1" applyFont="1" applyFill="1" applyBorder="1" applyAlignment="1" applyProtection="1">
      <alignment horizontal="center"/>
      <protection/>
    </xf>
    <xf numFmtId="2" fontId="9" fillId="7" borderId="21" xfId="0" applyNumberFormat="1" applyFont="1" applyFill="1" applyBorder="1" applyAlignment="1" applyProtection="1">
      <alignment horizontal="center"/>
      <protection/>
    </xf>
    <xf numFmtId="0" fontId="9" fillId="10" borderId="21" xfId="0" applyFont="1" applyFill="1" applyBorder="1" applyAlignment="1" applyProtection="1">
      <alignment horizontal="center"/>
      <protection locked="0"/>
    </xf>
    <xf numFmtId="4" fontId="9" fillId="7" borderId="21" xfId="0" applyNumberFormat="1" applyFont="1" applyFill="1" applyBorder="1" applyAlignment="1" applyProtection="1">
      <alignment horizontal="center"/>
      <protection/>
    </xf>
    <xf numFmtId="9" fontId="9" fillId="10" borderId="21" xfId="21" applyFont="1" applyFill="1" applyBorder="1" applyAlignment="1" applyProtection="1">
      <alignment horizontal="center"/>
      <protection locked="0"/>
    </xf>
    <xf numFmtId="164" fontId="9" fillId="7" borderId="21" xfId="0" applyNumberFormat="1" applyFont="1" applyFill="1" applyBorder="1" applyAlignment="1" applyProtection="1">
      <alignment horizontal="right" indent="1"/>
      <protection/>
    </xf>
    <xf numFmtId="164" fontId="9" fillId="0" borderId="21" xfId="0" applyNumberFormat="1" applyFont="1" applyFill="1" applyBorder="1" applyAlignment="1" applyProtection="1">
      <alignment horizontal="right" indent="1"/>
      <protection/>
    </xf>
    <xf numFmtId="2" fontId="9" fillId="0" borderId="0" xfId="0" applyNumberFormat="1" applyFont="1" applyAlignment="1" applyProtection="1">
      <alignment horizontal="center"/>
      <protection/>
    </xf>
    <xf numFmtId="1" fontId="9" fillId="0" borderId="0" xfId="0" applyNumberFormat="1" applyFont="1" applyAlignment="1" applyProtection="1">
      <alignment horizontal="center"/>
      <protection/>
    </xf>
    <xf numFmtId="0" fontId="9" fillId="0" borderId="0" xfId="0" applyFont="1" applyAlignment="1" applyProtection="1">
      <alignment horizontal="center" wrapText="1"/>
      <protection/>
    </xf>
    <xf numFmtId="0" fontId="9" fillId="10" borderId="17" xfId="0" applyFont="1" applyFill="1" applyBorder="1" applyAlignment="1" applyProtection="1">
      <alignment horizontal="center" wrapText="1"/>
      <protection locked="0"/>
    </xf>
    <xf numFmtId="164" fontId="9" fillId="7" borderId="17" xfId="0" applyNumberFormat="1" applyFont="1" applyFill="1" applyBorder="1" applyAlignment="1" applyProtection="1">
      <alignment horizontal="center"/>
      <protection/>
    </xf>
    <xf numFmtId="0" fontId="9" fillId="10" borderId="17" xfId="0" applyFont="1" applyFill="1" applyBorder="1" applyAlignment="1" applyProtection="1">
      <alignment horizontal="center"/>
      <protection locked="0"/>
    </xf>
    <xf numFmtId="4" fontId="9" fillId="7" borderId="17" xfId="0" applyNumberFormat="1" applyFont="1" applyFill="1" applyBorder="1" applyAlignment="1" applyProtection="1">
      <alignment horizontal="center"/>
      <protection/>
    </xf>
    <xf numFmtId="9" fontId="9" fillId="10" borderId="17" xfId="21" applyFont="1" applyFill="1" applyBorder="1" applyAlignment="1" applyProtection="1">
      <alignment horizontal="center"/>
      <protection locked="0"/>
    </xf>
    <xf numFmtId="2" fontId="9" fillId="7" borderId="17" xfId="0" applyNumberFormat="1" applyFont="1" applyFill="1" applyBorder="1" applyAlignment="1" applyProtection="1">
      <alignment horizontal="center"/>
      <protection/>
    </xf>
    <xf numFmtId="164" fontId="9" fillId="7" borderId="17" xfId="0" applyNumberFormat="1" applyFont="1" applyFill="1" applyBorder="1" applyAlignment="1" applyProtection="1">
      <alignment horizontal="right" indent="1"/>
      <protection/>
    </xf>
    <xf numFmtId="0" fontId="9" fillId="0" borderId="34" xfId="0" applyFont="1" applyBorder="1" applyAlignment="1" applyProtection="1">
      <alignment/>
      <protection/>
    </xf>
    <xf numFmtId="165" fontId="9" fillId="10" borderId="34" xfId="0" applyNumberFormat="1" applyFont="1" applyFill="1" applyBorder="1" applyAlignment="1" applyProtection="1">
      <alignment horizontal="center" wrapText="1"/>
      <protection locked="0"/>
    </xf>
    <xf numFmtId="165" fontId="9" fillId="10" borderId="34" xfId="0" applyNumberFormat="1" applyFont="1" applyFill="1" applyBorder="1" applyAlignment="1" applyProtection="1">
      <alignment/>
      <protection locked="0"/>
    </xf>
    <xf numFmtId="164" fontId="9" fillId="7" borderId="34" xfId="21" applyNumberFormat="1" applyFont="1" applyFill="1" applyBorder="1" applyAlignment="1" applyProtection="1">
      <alignment horizontal="center"/>
      <protection/>
    </xf>
    <xf numFmtId="0" fontId="0" fillId="11" borderId="34" xfId="0" applyFill="1" applyBorder="1" applyAlignment="1" applyProtection="1">
      <alignment/>
      <protection/>
    </xf>
    <xf numFmtId="0" fontId="9" fillId="0" borderId="21" xfId="0" applyFont="1" applyBorder="1" applyAlignment="1" applyProtection="1">
      <alignment/>
      <protection/>
    </xf>
    <xf numFmtId="165" fontId="9" fillId="10" borderId="21" xfId="0" applyNumberFormat="1" applyFont="1" applyFill="1" applyBorder="1" applyAlignment="1" applyProtection="1">
      <alignment horizontal="center" wrapText="1"/>
      <protection locked="0"/>
    </xf>
    <xf numFmtId="165" fontId="9" fillId="7" borderId="21" xfId="21" applyNumberFormat="1" applyFont="1" applyFill="1" applyBorder="1" applyAlignment="1" applyProtection="1">
      <alignment horizontal="center"/>
      <protection/>
    </xf>
    <xf numFmtId="0" fontId="0" fillId="11" borderId="21" xfId="0" applyFont="1" applyFill="1" applyBorder="1" applyAlignment="1" applyProtection="1">
      <alignment/>
      <protection/>
    </xf>
    <xf numFmtId="164" fontId="9" fillId="0" borderId="21" xfId="0" applyNumberFormat="1" applyFont="1" applyFill="1" applyBorder="1" applyAlignment="1" applyProtection="1">
      <alignment horizontal="center"/>
      <protection/>
    </xf>
    <xf numFmtId="165" fontId="9" fillId="10" borderId="21" xfId="0" applyNumberFormat="1" applyFont="1" applyFill="1" applyBorder="1" applyAlignment="1" applyProtection="1">
      <alignment/>
      <protection locked="0"/>
    </xf>
    <xf numFmtId="165" fontId="8" fillId="10" borderId="21" xfId="21" applyNumberFormat="1" applyFont="1" applyFill="1" applyBorder="1" applyAlignment="1" applyProtection="1">
      <alignment horizontal="right"/>
      <protection locked="0"/>
    </xf>
    <xf numFmtId="166" fontId="7" fillId="10" borderId="17" xfId="21" applyNumberFormat="1" applyFont="1" applyFill="1" applyBorder="1" applyAlignment="1" applyProtection="1">
      <alignment horizontal="center"/>
      <protection locked="0"/>
    </xf>
    <xf numFmtId="0" fontId="0" fillId="11" borderId="17" xfId="0" applyFont="1" applyFill="1" applyBorder="1" applyAlignment="1" applyProtection="1">
      <alignment/>
      <protection/>
    </xf>
    <xf numFmtId="0" fontId="9" fillId="0" borderId="0" xfId="0" applyFont="1" applyAlignment="1" applyProtection="1">
      <alignment/>
      <protection/>
    </xf>
    <xf numFmtId="0" fontId="9" fillId="0" borderId="17" xfId="0" applyFont="1" applyBorder="1" applyAlignment="1" applyProtection="1">
      <alignment/>
      <protection/>
    </xf>
    <xf numFmtId="165" fontId="9" fillId="10" borderId="17" xfId="0" applyNumberFormat="1" applyFont="1" applyFill="1" applyBorder="1" applyAlignment="1" applyProtection="1">
      <alignment horizontal="center" wrapText="1"/>
      <protection locked="0"/>
    </xf>
    <xf numFmtId="164" fontId="9" fillId="0" borderId="35" xfId="0" applyNumberFormat="1" applyFont="1" applyBorder="1" applyAlignment="1" applyProtection="1">
      <alignment horizontal="center" vertical="center"/>
      <protection/>
    </xf>
    <xf numFmtId="0" fontId="0" fillId="11" borderId="16" xfId="0" applyFont="1" applyFill="1" applyBorder="1" applyAlignment="1" applyProtection="1">
      <alignment/>
      <protection/>
    </xf>
    <xf numFmtId="0" fontId="0" fillId="11" borderId="14" xfId="0" applyFont="1" applyFill="1" applyBorder="1" applyAlignment="1" applyProtection="1">
      <alignment/>
      <protection/>
    </xf>
    <xf numFmtId="0" fontId="8" fillId="7" borderId="15" xfId="0" applyFont="1" applyFill="1" applyBorder="1" applyAlignment="1" applyProtection="1">
      <alignment horizontal="left" vertical="top" wrapText="1"/>
      <protection/>
    </xf>
    <xf numFmtId="0" fontId="9" fillId="7" borderId="4" xfId="0" applyFont="1" applyFill="1" applyBorder="1" applyAlignment="1" applyProtection="1">
      <alignment horizontal="left" vertical="top" wrapText="1"/>
      <protection/>
    </xf>
    <xf numFmtId="0" fontId="0" fillId="7" borderId="5" xfId="0" applyFont="1" applyFill="1" applyBorder="1" applyAlignment="1" applyProtection="1">
      <alignment horizontal="left" vertical="top" wrapText="1"/>
      <protection/>
    </xf>
    <xf numFmtId="0" fontId="7" fillId="7" borderId="14" xfId="0" applyFont="1" applyFill="1" applyBorder="1" applyAlignment="1" applyProtection="1">
      <alignment horizontal="right"/>
      <protection/>
    </xf>
    <xf numFmtId="165" fontId="1" fillId="0" borderId="21" xfId="21" applyNumberFormat="1" applyFont="1" applyBorder="1" applyAlignment="1" applyProtection="1">
      <alignment horizontal="center"/>
      <protection/>
    </xf>
    <xf numFmtId="164" fontId="9" fillId="0" borderId="36" xfId="0" applyNumberFormat="1" applyFont="1" applyBorder="1" applyAlignment="1" applyProtection="1">
      <alignment/>
      <protection/>
    </xf>
    <xf numFmtId="164" fontId="24" fillId="0" borderId="19" xfId="0" applyNumberFormat="1" applyFont="1" applyBorder="1" applyAlignment="1" applyProtection="1">
      <alignment/>
      <protection/>
    </xf>
    <xf numFmtId="0" fontId="7" fillId="8" borderId="4" xfId="0" applyFont="1" applyFill="1" applyBorder="1" applyAlignment="1" applyProtection="1">
      <alignment horizontal="left"/>
      <protection/>
    </xf>
    <xf numFmtId="0" fontId="7" fillId="8" borderId="5" xfId="0" applyFont="1" applyFill="1" applyBorder="1" applyAlignment="1" applyProtection="1">
      <alignment horizontal="left"/>
      <protection/>
    </xf>
    <xf numFmtId="0" fontId="0" fillId="8" borderId="5" xfId="0" applyFont="1" applyFill="1" applyBorder="1" applyAlignment="1" applyProtection="1">
      <alignment horizontal="left"/>
      <protection/>
    </xf>
    <xf numFmtId="0" fontId="0" fillId="0" borderId="0" xfId="0" applyFont="1" applyAlignment="1" applyProtection="1">
      <alignment/>
      <protection/>
    </xf>
    <xf numFmtId="0" fontId="25" fillId="0" borderId="6" xfId="0" applyFont="1" applyBorder="1" applyAlignment="1" applyProtection="1">
      <alignment/>
      <protection/>
    </xf>
    <xf numFmtId="0" fontId="0" fillId="0" borderId="7" xfId="0" applyBorder="1" applyAlignment="1" applyProtection="1">
      <alignment/>
      <protection/>
    </xf>
    <xf numFmtId="0" fontId="0" fillId="9" borderId="15" xfId="0" applyFont="1" applyFill="1" applyBorder="1" applyAlignment="1" applyProtection="1">
      <alignment horizontal="center"/>
      <protection/>
    </xf>
    <xf numFmtId="0" fontId="0" fillId="9" borderId="1" xfId="0" applyFont="1" applyFill="1" applyBorder="1" applyAlignment="1" applyProtection="1">
      <alignment horizontal="center"/>
      <protection/>
    </xf>
    <xf numFmtId="0" fontId="0" fillId="9" borderId="28" xfId="0" applyFont="1" applyFill="1" applyBorder="1" applyAlignment="1" applyProtection="1">
      <alignment horizontal="center"/>
      <protection/>
    </xf>
    <xf numFmtId="0" fontId="0" fillId="9" borderId="28" xfId="0" applyFont="1" applyFill="1" applyBorder="1" applyAlignment="1" applyProtection="1">
      <alignment/>
      <protection/>
    </xf>
    <xf numFmtId="0" fontId="0" fillId="9" borderId="28" xfId="0" applyFont="1" applyFill="1" applyBorder="1" applyAlignment="1" applyProtection="1" quotePrefix="1">
      <alignment horizontal="center"/>
      <protection/>
    </xf>
    <xf numFmtId="0" fontId="0" fillId="9" borderId="29" xfId="0" applyFont="1" applyFill="1" applyBorder="1" applyAlignment="1" applyProtection="1">
      <alignment horizontal="center"/>
      <protection/>
    </xf>
    <xf numFmtId="0" fontId="0" fillId="9" borderId="6" xfId="0" applyFont="1" applyFill="1" applyBorder="1" applyAlignment="1" applyProtection="1">
      <alignment horizontal="center"/>
      <protection/>
    </xf>
    <xf numFmtId="0" fontId="0" fillId="9" borderId="0" xfId="0" applyFont="1" applyFill="1" applyBorder="1" applyAlignment="1" applyProtection="1">
      <alignment horizontal="center"/>
      <protection/>
    </xf>
    <xf numFmtId="0" fontId="0" fillId="9" borderId="37" xfId="0" applyFont="1" applyFill="1" applyBorder="1" applyAlignment="1" applyProtection="1">
      <alignment horizontal="center"/>
      <protection/>
    </xf>
    <xf numFmtId="0" fontId="0" fillId="9" borderId="0" xfId="0" applyFont="1" applyFill="1" applyBorder="1" applyAlignment="1" applyProtection="1">
      <alignment horizontal="center" vertical="center" wrapText="1"/>
      <protection/>
    </xf>
    <xf numFmtId="0" fontId="0" fillId="4" borderId="30" xfId="0" applyFont="1" applyFill="1" applyBorder="1" applyAlignment="1" applyProtection="1">
      <alignment horizontal="center" vertical="center" wrapText="1"/>
      <protection locked="0"/>
    </xf>
    <xf numFmtId="0" fontId="0" fillId="9" borderId="30" xfId="0" applyFont="1" applyFill="1" applyBorder="1" applyAlignment="1" applyProtection="1">
      <alignment horizontal="center" wrapText="1"/>
      <protection/>
    </xf>
    <xf numFmtId="0" fontId="0" fillId="4" borderId="38" xfId="0" applyFont="1" applyFill="1" applyBorder="1" applyAlignment="1" applyProtection="1">
      <alignment horizontal="center" vertical="center" wrapText="1"/>
      <protection locked="0"/>
    </xf>
    <xf numFmtId="0" fontId="0" fillId="9" borderId="32" xfId="0" applyFont="1" applyFill="1" applyBorder="1" applyAlignment="1" applyProtection="1">
      <alignment horizontal="center" vertical="center" wrapText="1"/>
      <protection/>
    </xf>
    <xf numFmtId="0" fontId="0" fillId="9" borderId="39" xfId="0" applyFont="1" applyFill="1" applyBorder="1" applyAlignment="1" applyProtection="1">
      <alignment horizontal="center" vertical="center" wrapText="1"/>
      <protection/>
    </xf>
    <xf numFmtId="0" fontId="0" fillId="9" borderId="32" xfId="0" applyFont="1" applyFill="1" applyBorder="1" applyAlignment="1" applyProtection="1">
      <alignment horizontal="center" wrapText="1"/>
      <protection/>
    </xf>
    <xf numFmtId="0" fontId="26" fillId="9" borderId="32" xfId="0" applyFont="1" applyFill="1" applyBorder="1" applyAlignment="1" applyProtection="1">
      <alignment horizontal="left" vertical="center" wrapText="1"/>
      <protection/>
    </xf>
    <xf numFmtId="0" fontId="7" fillId="7" borderId="15" xfId="0" applyFont="1" applyFill="1" applyBorder="1" applyAlignment="1" applyProtection="1">
      <alignment horizontal="left" vertical="top" wrapText="1"/>
      <protection/>
    </xf>
    <xf numFmtId="0" fontId="0" fillId="0" borderId="1" xfId="0" applyFont="1" applyBorder="1" applyAlignment="1" applyProtection="1">
      <alignmen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6" xfId="0" applyFont="1" applyBorder="1" applyAlignment="1" applyProtection="1">
      <alignment/>
      <protection/>
    </xf>
    <xf numFmtId="0" fontId="0" fillId="0" borderId="7" xfId="0" applyFont="1" applyBorder="1" applyAlignment="1" applyProtection="1">
      <alignment/>
      <protection/>
    </xf>
    <xf numFmtId="0" fontId="9" fillId="11" borderId="21" xfId="0" applyFont="1" applyFill="1" applyBorder="1" applyAlignment="1" applyProtection="1">
      <alignment/>
      <protection/>
    </xf>
    <xf numFmtId="0" fontId="0" fillId="0" borderId="11" xfId="0" applyFont="1" applyBorder="1" applyAlignment="1" applyProtection="1">
      <alignment/>
      <protection/>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0" xfId="0" applyFill="1" applyBorder="1" applyAlignment="1" applyProtection="1">
      <alignment/>
      <protection/>
    </xf>
    <xf numFmtId="0" fontId="7" fillId="12" borderId="21" xfId="0" applyFont="1" applyFill="1" applyBorder="1" applyAlignment="1" applyProtection="1">
      <alignment/>
      <protection/>
    </xf>
    <xf numFmtId="0" fontId="7" fillId="12" borderId="21" xfId="0" applyFont="1" applyFill="1" applyBorder="1" applyAlignment="1" applyProtection="1">
      <alignment/>
      <protection/>
    </xf>
    <xf numFmtId="0" fontId="7" fillId="12" borderId="21" xfId="0" applyFont="1" applyFill="1" applyBorder="1" applyAlignment="1">
      <alignment horizontal="center"/>
    </xf>
    <xf numFmtId="0" fontId="0" fillId="0" borderId="21" xfId="0" applyBorder="1" applyAlignment="1">
      <alignment/>
    </xf>
    <xf numFmtId="0" fontId="0" fillId="0" borderId="21" xfId="0" applyBorder="1" applyAlignment="1">
      <alignment horizontal="center"/>
    </xf>
    <xf numFmtId="0" fontId="0" fillId="0" borderId="14" xfId="0" applyBorder="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0" fillId="0" borderId="0" xfId="0" applyBorder="1" applyAlignment="1">
      <alignment/>
    </xf>
    <xf numFmtId="0" fontId="0" fillId="0" borderId="0" xfId="0" applyBorder="1" applyAlignment="1">
      <alignment horizontal="center"/>
    </xf>
    <xf numFmtId="0" fontId="7" fillId="9" borderId="21" xfId="0" applyFont="1" applyFill="1" applyBorder="1" applyAlignment="1">
      <alignment vertical="top" wrapText="1"/>
    </xf>
    <xf numFmtId="0" fontId="29" fillId="7" borderId="4" xfId="0" applyFont="1" applyFill="1" applyBorder="1" applyAlignment="1">
      <alignment vertical="top" wrapText="1"/>
    </xf>
    <xf numFmtId="0" fontId="0" fillId="7" borderId="14" xfId="0" applyFill="1" applyBorder="1" applyAlignment="1">
      <alignment vertical="top" wrapText="1"/>
    </xf>
    <xf numFmtId="0" fontId="0" fillId="0" borderId="21" xfId="0" applyBorder="1" applyAlignment="1">
      <alignment vertical="top" wrapText="1"/>
    </xf>
    <xf numFmtId="0" fontId="7" fillId="0" borderId="21" xfId="0" applyFont="1" applyBorder="1" applyAlignment="1">
      <alignment vertical="top" wrapText="1"/>
    </xf>
    <xf numFmtId="0" fontId="0" fillId="0" borderId="0" xfId="0" applyAlignment="1">
      <alignment vertical="top" wrapText="1"/>
    </xf>
    <xf numFmtId="0" fontId="0" fillId="2" borderId="1" xfId="0" applyFill="1" applyBorder="1" applyAlignment="1" applyProtection="1">
      <alignment/>
      <protection/>
    </xf>
    <xf numFmtId="0" fontId="3" fillId="2" borderId="16" xfId="0" applyFont="1" applyFill="1" applyBorder="1" applyAlignment="1" applyProtection="1">
      <alignment horizontal="right" vertical="top"/>
      <protection/>
    </xf>
    <xf numFmtId="0" fontId="0" fillId="0" borderId="1" xfId="0" applyBorder="1" applyAlignment="1" applyProtection="1">
      <alignment/>
      <protection locked="0"/>
    </xf>
    <xf numFmtId="0" fontId="0" fillId="2" borderId="2" xfId="0" applyFill="1" applyBorder="1" applyAlignment="1" applyProtection="1">
      <alignment/>
      <protection/>
    </xf>
    <xf numFmtId="0" fontId="0" fillId="0" borderId="0" xfId="0" applyBorder="1" applyAlignment="1" applyProtection="1">
      <alignment/>
      <protection locked="0"/>
    </xf>
    <xf numFmtId="0" fontId="8" fillId="3" borderId="4" xfId="0" applyFont="1" applyFill="1" applyBorder="1" applyAlignment="1" applyProtection="1">
      <alignment horizontal="left" vertical="center"/>
      <protection/>
    </xf>
    <xf numFmtId="0" fontId="0" fillId="3" borderId="0" xfId="0" applyFill="1" applyBorder="1" applyAlignment="1" applyProtection="1">
      <alignment/>
      <protection/>
    </xf>
    <xf numFmtId="0" fontId="7" fillId="3" borderId="5" xfId="0" applyFont="1" applyFill="1" applyBorder="1" applyAlignment="1" applyProtection="1">
      <alignment horizontal="left" vertical="center"/>
      <protection/>
    </xf>
    <xf numFmtId="0" fontId="0" fillId="3" borderId="5" xfId="0" applyFont="1" applyFill="1" applyBorder="1" applyAlignment="1" applyProtection="1">
      <alignment horizontal="left" vertical="center"/>
      <protection/>
    </xf>
    <xf numFmtId="0" fontId="0" fillId="3" borderId="5" xfId="0" applyFill="1" applyBorder="1" applyAlignment="1" applyProtection="1">
      <alignment/>
      <protection/>
    </xf>
    <xf numFmtId="49" fontId="17" fillId="3" borderId="5" xfId="0" applyNumberFormat="1" applyFont="1" applyFill="1" applyBorder="1" applyAlignment="1" applyProtection="1">
      <alignment horizontal="right" vertical="center"/>
      <protection/>
    </xf>
    <xf numFmtId="0" fontId="0" fillId="4" borderId="15" xfId="0" applyFill="1" applyBorder="1" applyAlignment="1" applyProtection="1">
      <alignment/>
      <protection locked="0"/>
    </xf>
    <xf numFmtId="0" fontId="7" fillId="4" borderId="1"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 xfId="0" applyFill="1" applyBorder="1" applyAlignment="1" applyProtection="1">
      <alignment/>
      <protection locked="0"/>
    </xf>
    <xf numFmtId="49" fontId="17" fillId="4" borderId="1" xfId="0" applyNumberFormat="1" applyFont="1" applyFill="1" applyBorder="1" applyAlignment="1" applyProtection="1">
      <alignment horizontal="right" vertical="center"/>
      <protection locked="0"/>
    </xf>
    <xf numFmtId="49" fontId="16" fillId="4" borderId="1" xfId="0" applyNumberFormat="1" applyFont="1" applyFill="1" applyBorder="1" applyAlignment="1" applyProtection="1">
      <alignment horizontal="right" vertical="center"/>
      <protection locked="0"/>
    </xf>
    <xf numFmtId="0" fontId="0" fillId="4" borderId="16" xfId="0" applyFill="1" applyBorder="1" applyAlignment="1" applyProtection="1">
      <alignment/>
      <protection locked="0"/>
    </xf>
    <xf numFmtId="0" fontId="0" fillId="4" borderId="6" xfId="0" applyFill="1" applyBorder="1" applyAlignment="1" applyProtection="1">
      <alignment/>
      <protection locked="0"/>
    </xf>
    <xf numFmtId="0" fontId="9" fillId="4" borderId="0" xfId="0" applyFont="1" applyFill="1" applyBorder="1" applyAlignment="1" applyProtection="1">
      <alignment horizontal="right"/>
      <protection locked="0"/>
    </xf>
    <xf numFmtId="0" fontId="9" fillId="4" borderId="0" xfId="0" applyFont="1" applyFill="1" applyBorder="1" applyAlignment="1" applyProtection="1">
      <alignment/>
      <protection locked="0"/>
    </xf>
    <xf numFmtId="0" fontId="9" fillId="4" borderId="7" xfId="0" applyFont="1" applyFill="1" applyBorder="1" applyAlignment="1" applyProtection="1">
      <alignment/>
      <protection locked="0"/>
    </xf>
    <xf numFmtId="0" fontId="9" fillId="4" borderId="0" xfId="0" applyFont="1" applyFill="1" applyBorder="1" applyAlignment="1" applyProtection="1">
      <alignment horizontal="center"/>
      <protection locked="0"/>
    </xf>
    <xf numFmtId="0" fontId="0" fillId="4" borderId="8" xfId="0" applyFill="1" applyBorder="1" applyAlignment="1" applyProtection="1">
      <alignment/>
      <protection locked="0"/>
    </xf>
    <xf numFmtId="0" fontId="9" fillId="4" borderId="23" xfId="0" applyFont="1" applyFill="1" applyBorder="1" applyAlignment="1" applyProtection="1">
      <alignment/>
      <protection locked="0"/>
    </xf>
    <xf numFmtId="2" fontId="0" fillId="0" borderId="19" xfId="0" applyNumberFormat="1" applyBorder="1" applyAlignment="1" applyProtection="1">
      <alignment horizontal="center"/>
      <protection hidden="1" locked="0"/>
    </xf>
    <xf numFmtId="1" fontId="0" fillId="0" borderId="21" xfId="0" applyNumberFormat="1" applyBorder="1" applyAlignment="1" applyProtection="1">
      <alignment horizontal="center"/>
      <protection hidden="1" locked="0"/>
    </xf>
    <xf numFmtId="1" fontId="24" fillId="0" borderId="21" xfId="0" applyNumberFormat="1" applyFont="1" applyBorder="1" applyAlignment="1" applyProtection="1">
      <alignment horizontal="center"/>
      <protection hidden="1" locked="0"/>
    </xf>
    <xf numFmtId="2" fontId="0" fillId="0" borderId="21" xfId="0" applyNumberFormat="1" applyBorder="1" applyAlignment="1" applyProtection="1">
      <alignment horizontal="center"/>
      <protection hidden="1" locked="0"/>
    </xf>
    <xf numFmtId="0" fontId="0" fillId="0" borderId="6" xfId="0" applyBorder="1" applyAlignment="1" applyProtection="1">
      <alignment/>
      <protection locked="0"/>
    </xf>
    <xf numFmtId="0" fontId="0" fillId="0" borderId="7" xfId="0" applyBorder="1" applyAlignment="1" applyProtection="1">
      <alignment/>
      <protection locked="0"/>
    </xf>
    <xf numFmtId="0" fontId="39" fillId="2" borderId="1" xfId="0" applyFont="1" applyFill="1" applyBorder="1" applyAlignment="1">
      <alignment/>
    </xf>
    <xf numFmtId="0" fontId="40" fillId="2" borderId="1" xfId="0" applyFont="1" applyFill="1" applyBorder="1" applyAlignment="1">
      <alignment/>
    </xf>
    <xf numFmtId="0" fontId="40" fillId="2" borderId="16" xfId="0" applyFont="1" applyFill="1" applyBorder="1" applyAlignment="1">
      <alignment horizontal="right"/>
    </xf>
    <xf numFmtId="0" fontId="0" fillId="0" borderId="6" xfId="0" applyBorder="1" applyAlignment="1">
      <alignment/>
    </xf>
    <xf numFmtId="0" fontId="0" fillId="2" borderId="0" xfId="0" applyFill="1" applyBorder="1" applyAlignment="1">
      <alignment/>
    </xf>
    <xf numFmtId="0" fontId="40" fillId="2" borderId="0" xfId="0" applyFont="1" applyFill="1" applyBorder="1" applyAlignment="1">
      <alignment/>
    </xf>
    <xf numFmtId="0" fontId="40" fillId="2" borderId="7" xfId="0" applyFont="1" applyFill="1" applyBorder="1" applyAlignment="1">
      <alignment horizontal="right"/>
    </xf>
    <xf numFmtId="0" fontId="40" fillId="2" borderId="2" xfId="0" applyFont="1" applyFill="1" applyBorder="1" applyAlignment="1">
      <alignment/>
    </xf>
    <xf numFmtId="0" fontId="41" fillId="2" borderId="3" xfId="0" applyFont="1" applyFill="1" applyBorder="1" applyAlignment="1">
      <alignment horizontal="right"/>
    </xf>
    <xf numFmtId="0" fontId="0" fillId="8" borderId="5" xfId="0" applyFill="1" applyBorder="1" applyAlignment="1">
      <alignment/>
    </xf>
    <xf numFmtId="49" fontId="6" fillId="8" borderId="14" xfId="0" applyNumberFormat="1" applyFont="1" applyFill="1" applyBorder="1" applyAlignment="1">
      <alignment horizontal="right"/>
    </xf>
    <xf numFmtId="0" fontId="0" fillId="5" borderId="6" xfId="0" applyFill="1" applyBorder="1" applyAlignment="1">
      <alignment/>
    </xf>
    <xf numFmtId="0" fontId="0" fillId="5" borderId="0" xfId="0" applyFont="1" applyFill="1" applyBorder="1" applyAlignment="1">
      <alignment/>
    </xf>
    <xf numFmtId="0" fontId="0" fillId="5" borderId="7" xfId="0" applyFont="1" applyFill="1" applyBorder="1" applyAlignment="1">
      <alignment horizontal="center"/>
    </xf>
    <xf numFmtId="0" fontId="7" fillId="5" borderId="6" xfId="0" applyFont="1" applyFill="1" applyBorder="1" applyAlignment="1">
      <alignment horizontal="left"/>
    </xf>
    <xf numFmtId="0" fontId="0" fillId="5" borderId="0" xfId="0" applyFill="1" applyBorder="1" applyAlignment="1">
      <alignment/>
    </xf>
    <xf numFmtId="0" fontId="0" fillId="5" borderId="0" xfId="0" applyFill="1" applyBorder="1" applyAlignment="1">
      <alignment/>
    </xf>
    <xf numFmtId="0" fontId="7" fillId="5" borderId="0" xfId="0" applyFont="1" applyFill="1" applyBorder="1" applyAlignment="1">
      <alignment horizontal="right" indent="1"/>
    </xf>
    <xf numFmtId="0" fontId="0" fillId="0" borderId="0" xfId="0" applyFont="1" applyBorder="1" applyAlignment="1">
      <alignment/>
    </xf>
    <xf numFmtId="0" fontId="0" fillId="5" borderId="1" xfId="0" applyFont="1" applyFill="1" applyBorder="1" applyAlignment="1">
      <alignment/>
    </xf>
    <xf numFmtId="0" fontId="0" fillId="5" borderId="0" xfId="0" applyFill="1" applyBorder="1" applyAlignment="1">
      <alignment horizontal="right" indent="1"/>
    </xf>
    <xf numFmtId="0" fontId="0" fillId="5" borderId="7" xfId="0" applyFill="1" applyBorder="1" applyAlignment="1">
      <alignment horizontal="center"/>
    </xf>
    <xf numFmtId="0" fontId="7" fillId="0" borderId="0" xfId="0" applyFont="1" applyAlignment="1">
      <alignment/>
    </xf>
    <xf numFmtId="0" fontId="7" fillId="5" borderId="0" xfId="0" applyFont="1" applyFill="1" applyBorder="1" applyAlignment="1">
      <alignment horizontal="right" indent="1"/>
    </xf>
    <xf numFmtId="0" fontId="0" fillId="5" borderId="2" xfId="0" applyFill="1" applyBorder="1" applyAlignment="1">
      <alignment/>
    </xf>
    <xf numFmtId="0" fontId="0" fillId="0" borderId="0" xfId="0" applyBorder="1" applyAlignment="1">
      <alignment horizontal="right" indent="1"/>
    </xf>
    <xf numFmtId="0" fontId="0" fillId="9" borderId="15" xfId="0" applyFill="1" applyBorder="1" applyAlignment="1">
      <alignment/>
    </xf>
    <xf numFmtId="0" fontId="0" fillId="9" borderId="1" xfId="0" applyFill="1" applyBorder="1" applyAlignment="1">
      <alignment/>
    </xf>
    <xf numFmtId="0" fontId="0" fillId="9" borderId="16" xfId="0" applyFill="1" applyBorder="1" applyAlignment="1">
      <alignment horizontal="center"/>
    </xf>
    <xf numFmtId="0" fontId="43" fillId="12" borderId="0" xfId="0" applyFont="1" applyFill="1" applyAlignment="1">
      <alignment/>
    </xf>
    <xf numFmtId="0" fontId="43" fillId="12" borderId="0" xfId="0" applyFont="1" applyFill="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21" fillId="0" borderId="0" xfId="0" applyFont="1" applyAlignment="1">
      <alignment/>
    </xf>
    <xf numFmtId="0" fontId="10" fillId="10" borderId="21" xfId="0" applyFont="1" applyFill="1" applyBorder="1" applyAlignment="1" applyProtection="1">
      <alignment horizontal="center"/>
      <protection locked="0"/>
    </xf>
    <xf numFmtId="0" fontId="43" fillId="0" borderId="0" xfId="0" applyFont="1" applyAlignment="1">
      <alignment horizontal="center"/>
    </xf>
    <xf numFmtId="0" fontId="43" fillId="0" borderId="0" xfId="0" applyFont="1" applyAlignment="1">
      <alignment wrapText="1"/>
    </xf>
    <xf numFmtId="0" fontId="43" fillId="0" borderId="0" xfId="0" applyFont="1" applyFill="1" applyAlignment="1">
      <alignment/>
    </xf>
    <xf numFmtId="0" fontId="0" fillId="0" borderId="0" xfId="0" applyAlignment="1">
      <alignment horizontal="center"/>
    </xf>
    <xf numFmtId="0" fontId="21" fillId="0" borderId="0" xfId="0" applyFont="1" applyAlignment="1">
      <alignment vertical="center"/>
    </xf>
    <xf numFmtId="0" fontId="0" fillId="0" borderId="0" xfId="0" applyAlignment="1">
      <alignment vertical="center"/>
    </xf>
    <xf numFmtId="0" fontId="21" fillId="0" borderId="4" xfId="0" applyFont="1" applyBorder="1" applyAlignment="1">
      <alignment horizontal="center"/>
    </xf>
    <xf numFmtId="0" fontId="21" fillId="0" borderId="0" xfId="0" applyFont="1" applyBorder="1" applyAlignment="1">
      <alignment horizontal="center"/>
    </xf>
    <xf numFmtId="0" fontId="24" fillId="5" borderId="0" xfId="0" applyFont="1" applyFill="1" applyAlignment="1">
      <alignment/>
    </xf>
    <xf numFmtId="0" fontId="0" fillId="5" borderId="0" xfId="0" applyFill="1" applyAlignment="1">
      <alignment/>
    </xf>
    <xf numFmtId="0" fontId="24" fillId="5" borderId="0" xfId="0" applyFont="1" applyFill="1" applyAlignment="1">
      <alignment horizontal="right"/>
    </xf>
    <xf numFmtId="0" fontId="24" fillId="5" borderId="0" xfId="0" applyFont="1" applyFill="1" applyAlignment="1">
      <alignment horizontal="center"/>
    </xf>
    <xf numFmtId="0" fontId="0" fillId="0" borderId="0" xfId="0" applyAlignment="1" applyProtection="1">
      <alignment/>
      <protection locked="0"/>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right" vertical="top"/>
      <protection/>
    </xf>
    <xf numFmtId="0" fontId="4" fillId="0" borderId="0" xfId="0" applyFont="1" applyFill="1" applyBorder="1" applyAlignment="1" applyProtection="1">
      <alignment horizontal="right"/>
      <protection/>
    </xf>
    <xf numFmtId="0" fontId="7" fillId="3" borderId="4" xfId="0" applyFont="1" applyFill="1" applyBorder="1" applyAlignment="1" applyProtection="1">
      <alignment horizontal="left" vertical="center"/>
      <protection/>
    </xf>
    <xf numFmtId="49" fontId="7" fillId="3" borderId="14"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49" fontId="17" fillId="0" borderId="0" xfId="0" applyNumberFormat="1" applyFont="1" applyFill="1" applyBorder="1" applyAlignment="1" applyProtection="1">
      <alignment horizontal="right" vertical="center"/>
      <protection/>
    </xf>
    <xf numFmtId="49" fontId="16" fillId="0" borderId="0" xfId="0" applyNumberFormat="1" applyFont="1" applyFill="1" applyBorder="1" applyAlignment="1" applyProtection="1">
      <alignment horizontal="right" vertical="center"/>
      <protection/>
    </xf>
    <xf numFmtId="0" fontId="0" fillId="4" borderId="15" xfId="0" applyFill="1" applyBorder="1" applyAlignment="1" applyProtection="1">
      <alignment/>
      <protection locked="0"/>
    </xf>
    <xf numFmtId="0" fontId="0" fillId="4" borderId="1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ill="1" applyBorder="1" applyAlignment="1" applyProtection="1">
      <alignment/>
      <protection locked="0"/>
    </xf>
    <xf numFmtId="49" fontId="17" fillId="0" borderId="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protection locked="0"/>
    </xf>
    <xf numFmtId="0" fontId="7" fillId="4" borderId="6" xfId="0" applyFont="1" applyFill="1" applyBorder="1" applyAlignment="1" applyProtection="1">
      <alignment/>
      <protection locked="0"/>
    </xf>
    <xf numFmtId="0" fontId="7" fillId="4" borderId="0" xfId="0" applyFont="1" applyFill="1" applyBorder="1" applyAlignment="1" applyProtection="1">
      <alignment horizontal="left"/>
      <protection locked="0"/>
    </xf>
    <xf numFmtId="0" fontId="7" fillId="4" borderId="7" xfId="0" applyFont="1" applyFill="1" applyBorder="1" applyAlignment="1" applyProtection="1">
      <alignment horizontal="left" indent="10"/>
      <protection locked="0"/>
    </xf>
    <xf numFmtId="0" fontId="8" fillId="0" borderId="0" xfId="0" applyFont="1" applyFill="1" applyBorder="1" applyAlignment="1" applyProtection="1">
      <alignment horizontal="left"/>
      <protection locked="0"/>
    </xf>
    <xf numFmtId="0" fontId="0" fillId="0" borderId="0" xfId="0" applyFill="1" applyBorder="1" applyAlignment="1" applyProtection="1">
      <alignment horizontal="right"/>
      <protection locked="0"/>
    </xf>
    <xf numFmtId="0" fontId="8" fillId="0" borderId="0" xfId="0" applyFont="1" applyFill="1" applyBorder="1" applyAlignment="1">
      <alignment horizontal="left"/>
    </xf>
    <xf numFmtId="0" fontId="7" fillId="4"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4" fontId="8" fillId="0" borderId="0" xfId="0" applyNumberFormat="1" applyFont="1" applyFill="1" applyBorder="1" applyAlignment="1" applyProtection="1">
      <alignment horizontal="left"/>
      <protection locked="0"/>
    </xf>
    <xf numFmtId="0" fontId="7" fillId="4" borderId="8" xfId="0" applyFont="1" applyFill="1" applyBorder="1" applyAlignment="1" applyProtection="1">
      <alignment/>
      <protection locked="0"/>
    </xf>
    <xf numFmtId="0" fontId="7" fillId="4" borderId="23" xfId="0" applyFont="1" applyFill="1" applyBorder="1" applyAlignment="1" applyProtection="1">
      <alignment/>
      <protection locked="0"/>
    </xf>
    <xf numFmtId="0" fontId="7" fillId="4" borderId="24" xfId="0" applyFont="1" applyFill="1" applyBorder="1" applyAlignment="1" applyProtection="1">
      <alignment/>
      <protection locked="0"/>
    </xf>
    <xf numFmtId="0" fontId="7" fillId="12" borderId="15" xfId="0" applyFont="1" applyFill="1" applyBorder="1" applyAlignment="1" applyProtection="1">
      <alignment/>
      <protection/>
    </xf>
    <xf numFmtId="0" fontId="0" fillId="12" borderId="0" xfId="0" applyFill="1" applyBorder="1" applyAlignment="1" applyProtection="1">
      <alignment/>
      <protection/>
    </xf>
    <xf numFmtId="0" fontId="7" fillId="12" borderId="40" xfId="0" applyFont="1" applyFill="1" applyBorder="1" applyAlignment="1" applyProtection="1">
      <alignment horizontal="center"/>
      <protection/>
    </xf>
    <xf numFmtId="0" fontId="0" fillId="12" borderId="41" xfId="0" applyFill="1" applyBorder="1" applyAlignment="1" applyProtection="1">
      <alignment/>
      <protection/>
    </xf>
    <xf numFmtId="0" fontId="7" fillId="12" borderId="17" xfId="0" applyFont="1" applyFill="1" applyBorder="1" applyAlignment="1" applyProtection="1">
      <alignment horizontal="left"/>
      <protection/>
    </xf>
    <xf numFmtId="0" fontId="0" fillId="12" borderId="6" xfId="0" applyFont="1" applyFill="1" applyBorder="1" applyAlignment="1" applyProtection="1">
      <alignment/>
      <protection/>
    </xf>
    <xf numFmtId="0" fontId="0" fillId="12" borderId="0" xfId="0" applyFont="1" applyFill="1" applyBorder="1" applyAlignment="1" applyProtection="1">
      <alignment horizontal="center"/>
      <protection/>
    </xf>
    <xf numFmtId="0" fontId="0" fillId="12" borderId="7" xfId="0" applyFill="1" applyBorder="1" applyAlignment="1" applyProtection="1">
      <alignment/>
      <protection/>
    </xf>
    <xf numFmtId="0" fontId="0" fillId="12" borderId="12" xfId="0" applyFont="1" applyFill="1" applyBorder="1" applyAlignment="1" applyProtection="1">
      <alignment horizontal="left"/>
      <protection/>
    </xf>
    <xf numFmtId="0" fontId="7" fillId="0" borderId="0" xfId="0" applyFont="1"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xf>
    <xf numFmtId="0" fontId="7" fillId="12" borderId="0" xfId="0" applyFont="1" applyFill="1" applyBorder="1" applyAlignment="1" applyProtection="1">
      <alignment/>
      <protection/>
    </xf>
    <xf numFmtId="0" fontId="7" fillId="0" borderId="0" xfId="0" applyFont="1" applyFill="1" applyBorder="1" applyAlignment="1">
      <alignment/>
    </xf>
    <xf numFmtId="0" fontId="0" fillId="12" borderId="2" xfId="0" applyFont="1" applyFill="1" applyBorder="1" applyAlignment="1" applyProtection="1">
      <alignment horizontal="center"/>
      <protection/>
    </xf>
    <xf numFmtId="0" fontId="0" fillId="12" borderId="3" xfId="0" applyFill="1" applyBorder="1" applyAlignment="1" applyProtection="1">
      <alignment/>
      <protection/>
    </xf>
    <xf numFmtId="0" fontId="0" fillId="12" borderId="19" xfId="0" applyFont="1" applyFill="1" applyBorder="1" applyAlignment="1" applyProtection="1">
      <alignment horizontal="left"/>
      <protection/>
    </xf>
    <xf numFmtId="0" fontId="7" fillId="3" borderId="21" xfId="0" applyFont="1" applyFill="1" applyBorder="1" applyAlignment="1" applyProtection="1">
      <alignment horizontal="center"/>
      <protection/>
    </xf>
    <xf numFmtId="0" fontId="21" fillId="12" borderId="4" xfId="0" applyFont="1" applyFill="1" applyBorder="1" applyAlignment="1" applyProtection="1">
      <alignment horizontal="center" vertical="top"/>
      <protection/>
    </xf>
    <xf numFmtId="0" fontId="21" fillId="12" borderId="5" xfId="0" applyFont="1" applyFill="1" applyBorder="1" applyAlignment="1" applyProtection="1">
      <alignment horizontal="center" vertical="top"/>
      <protection/>
    </xf>
    <xf numFmtId="0" fontId="0" fillId="2" borderId="14" xfId="0" applyFill="1" applyBorder="1" applyAlignment="1" applyProtection="1">
      <alignment/>
      <protection/>
    </xf>
    <xf numFmtId="0" fontId="47" fillId="0" borderId="4" xfId="0" applyFont="1" applyBorder="1" applyAlignment="1" applyProtection="1">
      <alignment horizontal="center" vertical="top"/>
      <protection locked="0"/>
    </xf>
    <xf numFmtId="0" fontId="21" fillId="2" borderId="14" xfId="0" applyFont="1" applyFill="1" applyBorder="1" applyAlignment="1" applyProtection="1">
      <alignment vertical="top"/>
      <protection/>
    </xf>
    <xf numFmtId="0" fontId="47" fillId="0" borderId="5" xfId="0" applyFont="1" applyBorder="1" applyAlignment="1" applyProtection="1">
      <alignment horizontal="center" vertical="top"/>
      <protection locked="0"/>
    </xf>
    <xf numFmtId="0" fontId="43" fillId="2" borderId="14" xfId="0" applyFont="1" applyFill="1" applyBorder="1" applyAlignment="1" applyProtection="1">
      <alignment vertical="top"/>
      <protection/>
    </xf>
    <xf numFmtId="0" fontId="21" fillId="2" borderId="5" xfId="0" applyFont="1" applyFill="1" applyBorder="1" applyAlignment="1" applyProtection="1">
      <alignment vertical="top"/>
      <protection/>
    </xf>
    <xf numFmtId="0" fontId="0" fillId="0" borderId="0" xfId="0" applyBorder="1" applyAlignment="1">
      <alignment wrapText="1"/>
    </xf>
    <xf numFmtId="0" fontId="21" fillId="12" borderId="4" xfId="0" applyFont="1" applyFill="1" applyBorder="1" applyAlignment="1" applyProtection="1">
      <alignment vertical="top"/>
      <protection/>
    </xf>
    <xf numFmtId="0" fontId="21" fillId="2" borderId="5" xfId="0" applyFont="1" applyFill="1" applyBorder="1" applyAlignment="1" applyProtection="1">
      <alignment horizontal="center" vertical="top"/>
      <protection/>
    </xf>
    <xf numFmtId="0" fontId="50" fillId="0" borderId="4" xfId="0" applyFont="1" applyFill="1" applyBorder="1" applyAlignment="1" applyProtection="1">
      <alignment vertical="top"/>
      <protection locked="0"/>
    </xf>
    <xf numFmtId="0" fontId="51" fillId="2" borderId="5" xfId="0" applyFont="1" applyFill="1" applyBorder="1" applyAlignment="1" applyProtection="1">
      <alignment horizontal="center" vertical="top"/>
      <protection/>
    </xf>
    <xf numFmtId="0" fontId="21" fillId="12" borderId="14" xfId="0" applyFont="1" applyFill="1" applyBorder="1" applyAlignment="1" applyProtection="1">
      <alignment horizontal="center" vertical="top"/>
      <protection/>
    </xf>
    <xf numFmtId="0" fontId="47" fillId="0" borderId="14" xfId="0" applyFont="1" applyBorder="1" applyAlignment="1" applyProtection="1">
      <alignment horizontal="center" vertical="top"/>
      <protection locked="0"/>
    </xf>
    <xf numFmtId="0" fontId="21" fillId="2" borderId="4" xfId="0" applyFont="1" applyFill="1" applyBorder="1" applyAlignment="1" applyProtection="1">
      <alignment vertical="top"/>
      <protection/>
    </xf>
    <xf numFmtId="0" fontId="0" fillId="2" borderId="4" xfId="0" applyFont="1" applyFill="1" applyBorder="1" applyAlignment="1" applyProtection="1">
      <alignment wrapText="1"/>
      <protection/>
    </xf>
    <xf numFmtId="0" fontId="0" fillId="2" borderId="5" xfId="0" applyFont="1" applyFill="1" applyBorder="1" applyAlignment="1" applyProtection="1">
      <alignment wrapText="1"/>
      <protection/>
    </xf>
    <xf numFmtId="0" fontId="1" fillId="0" borderId="0" xfId="0" applyFont="1" applyBorder="1" applyAlignment="1">
      <alignment/>
    </xf>
    <xf numFmtId="0" fontId="0" fillId="0" borderId="0" xfId="0" applyBorder="1" applyAlignment="1" applyProtection="1">
      <alignment/>
      <protection locked="0"/>
    </xf>
    <xf numFmtId="0" fontId="35" fillId="12" borderId="21" xfId="20" applyFont="1" applyFill="1" applyBorder="1" applyAlignment="1" applyProtection="1">
      <alignment horizontal="center"/>
      <protection/>
    </xf>
    <xf numFmtId="0" fontId="0" fillId="0" borderId="15" xfId="0" applyBorder="1" applyAlignment="1">
      <alignment/>
    </xf>
    <xf numFmtId="0" fontId="0" fillId="0" borderId="1" xfId="0" applyBorder="1" applyAlignment="1">
      <alignment/>
    </xf>
    <xf numFmtId="0" fontId="4" fillId="2" borderId="1" xfId="0" applyFont="1" applyFill="1" applyBorder="1" applyAlignment="1">
      <alignment/>
    </xf>
    <xf numFmtId="0" fontId="0" fillId="2" borderId="1" xfId="0" applyFill="1" applyBorder="1" applyAlignment="1">
      <alignment/>
    </xf>
    <xf numFmtId="0" fontId="56" fillId="2" borderId="1" xfId="0" applyFont="1" applyFill="1" applyBorder="1" applyAlignment="1">
      <alignment/>
    </xf>
    <xf numFmtId="0" fontId="38" fillId="2" borderId="16" xfId="0" applyFont="1" applyFill="1" applyBorder="1" applyAlignment="1">
      <alignment horizontal="right"/>
    </xf>
    <xf numFmtId="0" fontId="0" fillId="0" borderId="6" xfId="0" applyBorder="1" applyAlignment="1">
      <alignment/>
    </xf>
    <xf numFmtId="0" fontId="56" fillId="2" borderId="0" xfId="0" applyFont="1" applyFill="1" applyBorder="1" applyAlignment="1">
      <alignment/>
    </xf>
    <xf numFmtId="0" fontId="57" fillId="2" borderId="2" xfId="0" applyFont="1" applyFill="1" applyBorder="1" applyAlignment="1">
      <alignment/>
    </xf>
    <xf numFmtId="0" fontId="0" fillId="2" borderId="2" xfId="0" applyFill="1" applyBorder="1" applyAlignment="1">
      <alignment/>
    </xf>
    <xf numFmtId="0" fontId="56" fillId="2" borderId="2" xfId="0" applyFont="1" applyFill="1" applyBorder="1" applyAlignment="1">
      <alignment/>
    </xf>
    <xf numFmtId="0" fontId="6" fillId="8" borderId="4" xfId="0" applyFont="1" applyFill="1" applyBorder="1" applyAlignment="1">
      <alignment/>
    </xf>
    <xf numFmtId="0" fontId="6" fillId="8" borderId="5" xfId="0" applyFont="1" applyFill="1" applyBorder="1" applyAlignment="1">
      <alignment/>
    </xf>
    <xf numFmtId="0" fontId="0" fillId="3" borderId="6" xfId="0" applyFill="1" applyBorder="1" applyAlignment="1">
      <alignment/>
    </xf>
    <xf numFmtId="0" fontId="0" fillId="3" borderId="0" xfId="0" applyFill="1" applyBorder="1" applyAlignment="1">
      <alignment/>
    </xf>
    <xf numFmtId="0" fontId="0" fillId="3" borderId="7" xfId="0" applyFill="1" applyBorder="1" applyAlignment="1">
      <alignment/>
    </xf>
    <xf numFmtId="0" fontId="43" fillId="10" borderId="21" xfId="0" applyNumberFormat="1" applyFont="1" applyFill="1" applyBorder="1" applyAlignment="1" applyProtection="1">
      <alignment horizontal="center" vertical="center"/>
      <protection locked="0"/>
    </xf>
    <xf numFmtId="0" fontId="1" fillId="10" borderId="42" xfId="0" applyFont="1" applyFill="1" applyBorder="1" applyAlignment="1" applyProtection="1">
      <alignment horizontal="left"/>
      <protection locked="0"/>
    </xf>
    <xf numFmtId="0" fontId="1" fillId="10" borderId="28" xfId="0" applyFont="1" applyFill="1" applyBorder="1" applyAlignment="1" applyProtection="1">
      <alignment horizontal="center"/>
      <protection locked="0"/>
    </xf>
    <xf numFmtId="0" fontId="1" fillId="10" borderId="28" xfId="0" applyFont="1" applyFill="1" applyBorder="1" applyAlignment="1" applyProtection="1">
      <alignment horizontal="left" indent="1"/>
      <protection locked="0"/>
    </xf>
    <xf numFmtId="0" fontId="1" fillId="10" borderId="29" xfId="0" applyFont="1" applyFill="1" applyBorder="1" applyAlignment="1" applyProtection="1">
      <alignment horizontal="center"/>
      <protection locked="0"/>
    </xf>
    <xf numFmtId="0" fontId="1" fillId="10" borderId="43" xfId="0" applyFont="1" applyFill="1" applyBorder="1" applyAlignment="1" applyProtection="1">
      <alignment horizontal="left"/>
      <protection locked="0"/>
    </xf>
    <xf numFmtId="0" fontId="1" fillId="10" borderId="38" xfId="0" applyFont="1" applyFill="1" applyBorder="1" applyAlignment="1" applyProtection="1">
      <alignment horizontal="center"/>
      <protection locked="0"/>
    </xf>
    <xf numFmtId="0" fontId="1" fillId="10" borderId="38" xfId="0" applyFont="1" applyFill="1" applyBorder="1" applyAlignment="1" applyProtection="1">
      <alignment horizontal="left" indent="1"/>
      <protection locked="0"/>
    </xf>
    <xf numFmtId="0" fontId="1" fillId="10" borderId="44" xfId="0" applyFont="1" applyFill="1" applyBorder="1" applyAlignment="1" applyProtection="1">
      <alignment horizontal="center"/>
      <protection locked="0"/>
    </xf>
    <xf numFmtId="0" fontId="1" fillId="10" borderId="45" xfId="0" applyFont="1" applyFill="1" applyBorder="1" applyAlignment="1" applyProtection="1">
      <alignment horizontal="left"/>
      <protection locked="0"/>
    </xf>
    <xf numFmtId="0" fontId="1" fillId="10" borderId="46" xfId="0" applyFont="1" applyFill="1" applyBorder="1" applyAlignment="1" applyProtection="1">
      <alignment horizontal="center"/>
      <protection locked="0"/>
    </xf>
    <xf numFmtId="0" fontId="1" fillId="10" borderId="46" xfId="0" applyFont="1" applyFill="1" applyBorder="1" applyAlignment="1" applyProtection="1">
      <alignment horizontal="left" indent="1"/>
      <protection locked="0"/>
    </xf>
    <xf numFmtId="0" fontId="1" fillId="10" borderId="47" xfId="0" applyFont="1" applyFill="1" applyBorder="1" applyAlignment="1" applyProtection="1">
      <alignment horizontal="center"/>
      <protection locked="0"/>
    </xf>
    <xf numFmtId="0" fontId="43" fillId="5" borderId="48" xfId="0" applyFont="1" applyFill="1" applyBorder="1" applyAlignment="1">
      <alignment horizontal="center"/>
    </xf>
    <xf numFmtId="0" fontId="43" fillId="5" borderId="49" xfId="0" applyFont="1" applyFill="1" applyBorder="1" applyAlignment="1">
      <alignment horizontal="center"/>
    </xf>
    <xf numFmtId="0" fontId="43" fillId="5" borderId="49" xfId="0" applyFont="1" applyFill="1" applyBorder="1" applyAlignment="1">
      <alignment horizontal="left" indent="1"/>
    </xf>
    <xf numFmtId="0" fontId="21" fillId="5" borderId="49" xfId="0" applyFont="1" applyFill="1" applyBorder="1" applyAlignment="1">
      <alignment horizontal="right"/>
    </xf>
    <xf numFmtId="0" fontId="43" fillId="5" borderId="38" xfId="0" applyFont="1" applyFill="1" applyBorder="1" applyAlignment="1" applyProtection="1">
      <alignment horizontal="center"/>
      <protection locked="0"/>
    </xf>
    <xf numFmtId="0" fontId="43" fillId="5" borderId="44" xfId="0" applyFont="1" applyFill="1" applyBorder="1" applyAlignment="1" applyProtection="1">
      <alignment horizontal="center"/>
      <protection locked="0"/>
    </xf>
    <xf numFmtId="0" fontId="0" fillId="0" borderId="49" xfId="0" applyBorder="1" applyAlignment="1">
      <alignment/>
    </xf>
    <xf numFmtId="0" fontId="21" fillId="5" borderId="6" xfId="0" applyFont="1" applyFill="1" applyBorder="1" applyAlignment="1">
      <alignment horizontal="left"/>
    </xf>
    <xf numFmtId="0" fontId="43" fillId="5" borderId="0" xfId="0" applyFont="1" applyFill="1" applyBorder="1" applyAlignment="1">
      <alignment horizontal="center"/>
    </xf>
    <xf numFmtId="0" fontId="43" fillId="5" borderId="0" xfId="0" applyFont="1" applyFill="1" applyBorder="1" applyAlignment="1">
      <alignment horizontal="left" indent="1"/>
    </xf>
    <xf numFmtId="0" fontId="21" fillId="5" borderId="0" xfId="0" applyFont="1" applyFill="1" applyBorder="1" applyAlignment="1">
      <alignment horizontal="right"/>
    </xf>
    <xf numFmtId="0" fontId="0" fillId="3" borderId="11" xfId="0" applyFill="1" applyBorder="1" applyAlignment="1">
      <alignment/>
    </xf>
    <xf numFmtId="0" fontId="0" fillId="3" borderId="2" xfId="0" applyFill="1" applyBorder="1" applyAlignment="1">
      <alignment/>
    </xf>
    <xf numFmtId="0" fontId="0" fillId="3" borderId="2" xfId="0" applyFill="1" applyBorder="1" applyAlignment="1">
      <alignment horizontal="center"/>
    </xf>
    <xf numFmtId="0" fontId="0" fillId="3" borderId="2" xfId="0" applyFill="1" applyBorder="1" applyAlignment="1">
      <alignment horizontal="left" indent="1"/>
    </xf>
    <xf numFmtId="0" fontId="0" fillId="3" borderId="3" xfId="0" applyFill="1" applyBorder="1" applyAlignment="1">
      <alignment/>
    </xf>
    <xf numFmtId="0" fontId="1" fillId="0" borderId="15" xfId="0" applyFont="1" applyFill="1" applyBorder="1" applyAlignment="1" applyProtection="1">
      <alignment horizontal="left" vertical="top"/>
      <protection locked="0"/>
    </xf>
    <xf numFmtId="0" fontId="1" fillId="0" borderId="1" xfId="0" applyFont="1" applyFill="1" applyBorder="1" applyAlignment="1" applyProtection="1">
      <alignment horizontal="left" vertical="top"/>
      <protection locked="0"/>
    </xf>
    <xf numFmtId="0" fontId="1" fillId="0" borderId="16" xfId="0" applyFont="1" applyFill="1" applyBorder="1" applyAlignment="1" applyProtection="1">
      <alignment horizontal="left" vertical="top"/>
      <protection locked="0"/>
    </xf>
    <xf numFmtId="0" fontId="7" fillId="0" borderId="6" xfId="0" applyFont="1" applyFill="1" applyBorder="1" applyAlignment="1" applyProtection="1">
      <alignment horizontal="right" vertical="top" indent="1"/>
      <protection locked="0"/>
    </xf>
    <xf numFmtId="0" fontId="7" fillId="0" borderId="50" xfId="0" applyFont="1" applyFill="1" applyBorder="1" applyAlignment="1" applyProtection="1">
      <alignment horizontal="left" vertical="top"/>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right" vertical="top"/>
      <protection locked="0"/>
    </xf>
    <xf numFmtId="0" fontId="7" fillId="0" borderId="0"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58" fillId="0" borderId="6" xfId="0" applyFont="1" applyFill="1" applyBorder="1" applyAlignment="1" applyProtection="1">
      <alignment horizontal="center"/>
      <protection locked="0"/>
    </xf>
    <xf numFmtId="0" fontId="58" fillId="0" borderId="0" xfId="0" applyFont="1" applyFill="1" applyBorder="1" applyAlignment="1" applyProtection="1">
      <alignment horizontal="right"/>
      <protection locked="0"/>
    </xf>
    <xf numFmtId="0" fontId="0" fillId="0" borderId="7" xfId="0" applyFill="1" applyBorder="1" applyAlignment="1" applyProtection="1">
      <alignment horizontal="right"/>
      <protection locked="0"/>
    </xf>
    <xf numFmtId="0" fontId="0" fillId="0" borderId="50" xfId="0" applyFill="1" applyBorder="1" applyAlignment="1" applyProtection="1">
      <alignment horizontal="center"/>
      <protection locked="0"/>
    </xf>
    <xf numFmtId="0" fontId="0" fillId="0" borderId="50" xfId="0" applyFill="1" applyBorder="1" applyAlignment="1" applyProtection="1">
      <alignment horizontal="right"/>
      <protection locked="0"/>
    </xf>
    <xf numFmtId="0" fontId="0" fillId="0" borderId="11" xfId="0" applyFill="1" applyBorder="1" applyAlignment="1" applyProtection="1">
      <alignment/>
      <protection locked="0"/>
    </xf>
    <xf numFmtId="0" fontId="0" fillId="0" borderId="2" xfId="0" applyFill="1" applyBorder="1" applyAlignment="1" applyProtection="1">
      <alignment/>
      <protection locked="0"/>
    </xf>
    <xf numFmtId="0" fontId="0" fillId="0" borderId="2" xfId="0" applyFill="1" applyBorder="1" applyAlignment="1" applyProtection="1">
      <alignment horizontal="right"/>
      <protection locked="0"/>
    </xf>
    <xf numFmtId="0" fontId="0" fillId="0" borderId="3" xfId="0" applyFill="1" applyBorder="1" applyAlignment="1" applyProtection="1">
      <alignment/>
      <protection locked="0"/>
    </xf>
    <xf numFmtId="0" fontId="0" fillId="0" borderId="0" xfId="0" applyAlignment="1" applyProtection="1">
      <alignment horizontal="center"/>
      <protection locked="0"/>
    </xf>
    <xf numFmtId="0" fontId="40" fillId="2" borderId="0" xfId="0" applyFont="1" applyFill="1" applyAlignment="1" applyProtection="1">
      <alignment/>
      <protection locked="0"/>
    </xf>
    <xf numFmtId="0" fontId="40" fillId="2" borderId="0" xfId="0" applyFont="1" applyFill="1" applyAlignment="1" applyProtection="1">
      <alignment horizontal="center"/>
      <protection locked="0"/>
    </xf>
    <xf numFmtId="0" fontId="40" fillId="2" borderId="0" xfId="0" applyFont="1" applyFill="1" applyBorder="1" applyAlignment="1" applyProtection="1">
      <alignment/>
      <protection locked="0"/>
    </xf>
    <xf numFmtId="0" fontId="0" fillId="2" borderId="0" xfId="0" applyFill="1" applyAlignment="1" applyProtection="1">
      <alignment/>
      <protection locked="0"/>
    </xf>
    <xf numFmtId="0" fontId="59" fillId="2" borderId="51" xfId="0" applyFont="1" applyFill="1" applyBorder="1" applyAlignment="1" applyProtection="1">
      <alignment/>
      <protection locked="0"/>
    </xf>
    <xf numFmtId="0" fontId="40" fillId="2" borderId="52" xfId="0" applyFont="1" applyFill="1" applyBorder="1" applyAlignment="1" applyProtection="1">
      <alignment/>
      <protection locked="0"/>
    </xf>
    <xf numFmtId="0" fontId="40" fillId="2" borderId="53" xfId="0" applyFont="1" applyFill="1" applyBorder="1" applyAlignment="1" applyProtection="1">
      <alignment/>
      <protection locked="0"/>
    </xf>
    <xf numFmtId="0" fontId="40" fillId="2" borderId="54" xfId="0" applyFont="1" applyFill="1" applyBorder="1" applyAlignment="1" applyProtection="1">
      <alignment/>
      <protection locked="0"/>
    </xf>
    <xf numFmtId="0" fontId="40" fillId="2" borderId="55" xfId="0" applyFont="1" applyFill="1" applyBorder="1" applyAlignment="1" applyProtection="1">
      <alignment/>
      <protection locked="0"/>
    </xf>
    <xf numFmtId="0" fontId="40" fillId="2" borderId="56" xfId="0" applyFont="1" applyFill="1" applyBorder="1" applyAlignment="1" applyProtection="1">
      <alignment/>
      <protection locked="0"/>
    </xf>
    <xf numFmtId="0" fontId="0" fillId="8" borderId="57" xfId="0" applyFill="1" applyBorder="1" applyAlignment="1" applyProtection="1">
      <alignment horizontal="center"/>
      <protection locked="0"/>
    </xf>
    <xf numFmtId="0" fontId="0" fillId="8" borderId="58" xfId="0" applyFill="1" applyBorder="1" applyAlignment="1" applyProtection="1">
      <alignment horizontal="center"/>
      <protection locked="0"/>
    </xf>
    <xf numFmtId="0" fontId="0" fillId="3" borderId="59" xfId="0" applyFill="1" applyBorder="1" applyAlignment="1" applyProtection="1">
      <alignment/>
      <protection locked="0"/>
    </xf>
    <xf numFmtId="0" fontId="0" fillId="3" borderId="57" xfId="0" applyFill="1" applyBorder="1" applyAlignment="1" applyProtection="1">
      <alignment/>
      <protection locked="0"/>
    </xf>
    <xf numFmtId="0" fontId="0" fillId="3" borderId="52" xfId="0" applyFill="1" applyBorder="1" applyAlignment="1" applyProtection="1">
      <alignment/>
      <protection locked="0"/>
    </xf>
    <xf numFmtId="0" fontId="0" fillId="3" borderId="60" xfId="0" applyFill="1" applyBorder="1" applyAlignment="1" applyProtection="1">
      <alignment/>
      <protection locked="0"/>
    </xf>
    <xf numFmtId="0" fontId="0" fillId="3" borderId="61" xfId="0" applyFill="1" applyBorder="1" applyAlignment="1" applyProtection="1">
      <alignment/>
      <protection locked="0"/>
    </xf>
    <xf numFmtId="0" fontId="0" fillId="3" borderId="35" xfId="0" applyFill="1" applyBorder="1" applyAlignment="1" applyProtection="1">
      <alignment/>
      <protection locked="0"/>
    </xf>
    <xf numFmtId="0" fontId="0" fillId="0" borderId="62" xfId="0" applyBorder="1" applyAlignment="1" applyProtection="1">
      <alignment horizontal="center"/>
      <protection locked="0"/>
    </xf>
    <xf numFmtId="0" fontId="0" fillId="0" borderId="62" xfId="0" applyBorder="1" applyAlignment="1" applyProtection="1">
      <alignment horizontal="left"/>
      <protection locked="0"/>
    </xf>
    <xf numFmtId="170" fontId="0" fillId="0" borderId="62" xfId="0" applyNumberFormat="1" applyBorder="1" applyAlignment="1" applyProtection="1">
      <alignment horizontal="center"/>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0" fillId="0" borderId="65" xfId="0" applyBorder="1" applyAlignment="1" applyProtection="1">
      <alignment/>
      <protection locked="0"/>
    </xf>
    <xf numFmtId="0" fontId="0" fillId="0" borderId="66" xfId="0" applyBorder="1" applyAlignment="1" applyProtection="1">
      <alignment/>
      <protection locked="0"/>
    </xf>
    <xf numFmtId="0" fontId="0" fillId="0" borderId="67" xfId="0" applyBorder="1" applyAlignment="1" applyProtection="1">
      <alignment/>
      <protection locked="0"/>
    </xf>
    <xf numFmtId="0" fontId="0" fillId="0" borderId="68" xfId="0" applyBorder="1" applyAlignment="1" applyProtection="1">
      <alignment/>
      <protection locked="0"/>
    </xf>
    <xf numFmtId="0" fontId="0" fillId="0" borderId="69" xfId="0" applyBorder="1" applyAlignment="1" applyProtection="1">
      <alignment/>
      <protection locked="0"/>
    </xf>
    <xf numFmtId="0" fontId="0" fillId="0" borderId="70" xfId="0" applyBorder="1" applyAlignment="1" applyProtection="1">
      <alignment/>
      <protection locked="0"/>
    </xf>
    <xf numFmtId="0" fontId="0" fillId="0" borderId="71" xfId="0" applyBorder="1" applyAlignment="1" applyProtection="1">
      <alignment/>
      <protection locked="0"/>
    </xf>
    <xf numFmtId="0" fontId="0" fillId="0" borderId="72" xfId="0" applyBorder="1" applyAlignment="1" applyProtection="1">
      <alignment/>
      <protection locked="0"/>
    </xf>
    <xf numFmtId="0" fontId="0" fillId="0" borderId="73" xfId="0" applyBorder="1" applyAlignment="1" applyProtection="1">
      <alignment/>
      <protection locked="0"/>
    </xf>
    <xf numFmtId="0" fontId="0" fillId="0" borderId="74" xfId="0" applyBorder="1" applyAlignment="1" applyProtection="1">
      <alignment/>
      <protection locked="0"/>
    </xf>
    <xf numFmtId="0" fontId="0" fillId="0" borderId="75" xfId="0" applyBorder="1" applyAlignment="1" applyProtection="1">
      <alignment/>
      <protection locked="0"/>
    </xf>
    <xf numFmtId="0" fontId="0" fillId="0" borderId="76" xfId="0" applyBorder="1" applyAlignment="1" applyProtection="1">
      <alignment/>
      <protection locked="0"/>
    </xf>
    <xf numFmtId="0" fontId="0" fillId="0" borderId="77" xfId="0" applyBorder="1" applyAlignment="1" applyProtection="1">
      <alignment/>
      <protection locked="0"/>
    </xf>
    <xf numFmtId="0" fontId="0" fillId="0" borderId="78" xfId="0" applyBorder="1" applyAlignment="1" applyProtection="1">
      <alignment horizontal="center"/>
      <protection locked="0"/>
    </xf>
    <xf numFmtId="0" fontId="0" fillId="0" borderId="79" xfId="0" applyBorder="1" applyAlignment="1" applyProtection="1">
      <alignment/>
      <protection locked="0"/>
    </xf>
    <xf numFmtId="0" fontId="0" fillId="0" borderId="80" xfId="0" applyBorder="1" applyAlignment="1" applyProtection="1">
      <alignment/>
      <protection locked="0"/>
    </xf>
    <xf numFmtId="0" fontId="0" fillId="0" borderId="81" xfId="0" applyBorder="1" applyAlignment="1" applyProtection="1">
      <alignment/>
      <protection locked="0"/>
    </xf>
    <xf numFmtId="0" fontId="0" fillId="0" borderId="82" xfId="0" applyBorder="1" applyAlignment="1" applyProtection="1">
      <alignment horizontal="center"/>
      <protection locked="0"/>
    </xf>
    <xf numFmtId="0" fontId="0" fillId="0" borderId="82" xfId="0" applyBorder="1" applyAlignment="1" applyProtection="1">
      <alignment horizontal="left"/>
      <protection locked="0"/>
    </xf>
    <xf numFmtId="170" fontId="0" fillId="0" borderId="82" xfId="0" applyNumberFormat="1" applyBorder="1" applyAlignment="1" applyProtection="1">
      <alignment horizontal="center"/>
      <protection locked="0"/>
    </xf>
    <xf numFmtId="0" fontId="0" fillId="0" borderId="83" xfId="0" applyBorder="1" applyAlignment="1" applyProtection="1">
      <alignment/>
      <protection locked="0"/>
    </xf>
    <xf numFmtId="0" fontId="0" fillId="0" borderId="84" xfId="0" applyBorder="1" applyAlignment="1" applyProtection="1">
      <alignment/>
      <protection locked="0"/>
    </xf>
    <xf numFmtId="0" fontId="0" fillId="0" borderId="85" xfId="0" applyBorder="1" applyAlignment="1" applyProtection="1">
      <alignment/>
      <protection locked="0"/>
    </xf>
    <xf numFmtId="0" fontId="0" fillId="0" borderId="86" xfId="0" applyBorder="1" applyAlignment="1" applyProtection="1">
      <alignment/>
      <protection locked="0"/>
    </xf>
    <xf numFmtId="0" fontId="0" fillId="0" borderId="87" xfId="0" applyBorder="1" applyAlignment="1" applyProtection="1">
      <alignment/>
      <protection locked="0"/>
    </xf>
    <xf numFmtId="0" fontId="0" fillId="0" borderId="88" xfId="0" applyBorder="1" applyAlignment="1" applyProtection="1">
      <alignment/>
      <protection locked="0"/>
    </xf>
    <xf numFmtId="0" fontId="0" fillId="0" borderId="89" xfId="0" applyBorder="1" applyAlignment="1" applyProtection="1">
      <alignment/>
      <protection locked="0"/>
    </xf>
    <xf numFmtId="0" fontId="0" fillId="0" borderId="90" xfId="0" applyBorder="1" applyAlignment="1" applyProtection="1">
      <alignment/>
      <protection locked="0"/>
    </xf>
    <xf numFmtId="0" fontId="0" fillId="0" borderId="91" xfId="0" applyBorder="1" applyAlignment="1" applyProtection="1">
      <alignment/>
      <protection locked="0"/>
    </xf>
    <xf numFmtId="0" fontId="0" fillId="0" borderId="2" xfId="0" applyBorder="1" applyAlignment="1" applyProtection="1">
      <alignment/>
      <protection locked="0"/>
    </xf>
    <xf numFmtId="0" fontId="0" fillId="0" borderId="92" xfId="0" applyBorder="1" applyAlignment="1" applyProtection="1">
      <alignment horizontal="center"/>
      <protection locked="0"/>
    </xf>
    <xf numFmtId="0" fontId="0" fillId="0" borderId="92" xfId="0" applyBorder="1" applyAlignment="1" applyProtection="1">
      <alignment horizontal="left"/>
      <protection locked="0"/>
    </xf>
    <xf numFmtId="170" fontId="0" fillId="0" borderId="92" xfId="0" applyNumberFormat="1" applyBorder="1" applyAlignment="1" applyProtection="1">
      <alignment horizontal="center"/>
      <protection locked="0"/>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5" xfId="0" applyBorder="1" applyAlignment="1" applyProtection="1">
      <alignment/>
      <protection locked="0"/>
    </xf>
    <xf numFmtId="0" fontId="0" fillId="0" borderId="96" xfId="0" applyBorder="1" applyAlignment="1" applyProtection="1">
      <alignment/>
      <protection locked="0"/>
    </xf>
    <xf numFmtId="0" fontId="0" fillId="0" borderId="97" xfId="0" applyBorder="1" applyAlignment="1" applyProtection="1">
      <alignment/>
      <protection locked="0"/>
    </xf>
    <xf numFmtId="0" fontId="0" fillId="0" borderId="98" xfId="0" applyBorder="1" applyAlignment="1" applyProtection="1">
      <alignment/>
      <protection locked="0"/>
    </xf>
    <xf numFmtId="0" fontId="0" fillId="0" borderId="99" xfId="0" applyBorder="1" applyAlignment="1" applyProtection="1">
      <alignment/>
      <protection locked="0"/>
    </xf>
    <xf numFmtId="0" fontId="0" fillId="0" borderId="100" xfId="0" applyBorder="1" applyAlignment="1" applyProtection="1">
      <alignment/>
      <protection locked="0"/>
    </xf>
    <xf numFmtId="0" fontId="0" fillId="0" borderId="101" xfId="0" applyBorder="1" applyAlignment="1" applyProtection="1">
      <alignment/>
      <protection locked="0"/>
    </xf>
    <xf numFmtId="0" fontId="0" fillId="0" borderId="102" xfId="0" applyBorder="1" applyAlignment="1" applyProtection="1">
      <alignment horizontal="center"/>
      <protection locked="0"/>
    </xf>
    <xf numFmtId="0" fontId="0" fillId="0" borderId="102" xfId="0" applyBorder="1" applyAlignment="1" applyProtection="1">
      <alignment horizontal="left"/>
      <protection locked="0"/>
    </xf>
    <xf numFmtId="170" fontId="0" fillId="0" borderId="102" xfId="0" applyNumberFormat="1" applyBorder="1" applyAlignment="1" applyProtection="1">
      <alignment horizontal="center"/>
      <protection locked="0"/>
    </xf>
    <xf numFmtId="0" fontId="0" fillId="0" borderId="103" xfId="0" applyBorder="1" applyAlignment="1" applyProtection="1">
      <alignment/>
      <protection locked="0"/>
    </xf>
    <xf numFmtId="0" fontId="0" fillId="0" borderId="104" xfId="0" applyBorder="1" applyAlignment="1" applyProtection="1">
      <alignment/>
      <protection locked="0"/>
    </xf>
    <xf numFmtId="0" fontId="0" fillId="0" borderId="105" xfId="0" applyBorder="1" applyAlignment="1" applyProtection="1">
      <alignment/>
      <protection locked="0"/>
    </xf>
    <xf numFmtId="0" fontId="0" fillId="0" borderId="106" xfId="0" applyBorder="1" applyAlignment="1" applyProtection="1">
      <alignment/>
      <protection locked="0"/>
    </xf>
    <xf numFmtId="0" fontId="0" fillId="0" borderId="107" xfId="0" applyBorder="1" applyAlignment="1" applyProtection="1">
      <alignment/>
      <protection locked="0"/>
    </xf>
    <xf numFmtId="0" fontId="0" fillId="0" borderId="108" xfId="0" applyBorder="1" applyAlignment="1" applyProtection="1">
      <alignment/>
      <protection locked="0"/>
    </xf>
    <xf numFmtId="0" fontId="0" fillId="0" borderId="109" xfId="0" applyBorder="1" applyAlignment="1" applyProtection="1">
      <alignment/>
      <protection locked="0"/>
    </xf>
    <xf numFmtId="0" fontId="0" fillId="0" borderId="110" xfId="0" applyBorder="1" applyAlignment="1" applyProtection="1">
      <alignment/>
      <protection locked="0"/>
    </xf>
    <xf numFmtId="0" fontId="0" fillId="0" borderId="111" xfId="0" applyBorder="1" applyAlignment="1" applyProtection="1">
      <alignment/>
      <protection locked="0"/>
    </xf>
    <xf numFmtId="0" fontId="0" fillId="0" borderId="112" xfId="0" applyBorder="1" applyAlignment="1" applyProtection="1">
      <alignment/>
      <protection locked="0"/>
    </xf>
    <xf numFmtId="0" fontId="0" fillId="0" borderId="113" xfId="0" applyBorder="1" applyAlignment="1" applyProtection="1">
      <alignment/>
      <protection locked="0"/>
    </xf>
    <xf numFmtId="0" fontId="0" fillId="0" borderId="114" xfId="0" applyBorder="1" applyAlignment="1" applyProtection="1">
      <alignment/>
      <protection locked="0"/>
    </xf>
    <xf numFmtId="0" fontId="0" fillId="0" borderId="115" xfId="0" applyBorder="1" applyAlignment="1" applyProtection="1">
      <alignment/>
      <protection locked="0"/>
    </xf>
    <xf numFmtId="0" fontId="0" fillId="0" borderId="116" xfId="0" applyBorder="1" applyAlignment="1" applyProtection="1">
      <alignment/>
      <protection locked="0"/>
    </xf>
    <xf numFmtId="0" fontId="0" fillId="0" borderId="117" xfId="0" applyBorder="1" applyAlignment="1" applyProtection="1">
      <alignment/>
      <protection locked="0"/>
    </xf>
    <xf numFmtId="0" fontId="0" fillId="0" borderId="118" xfId="0" applyBorder="1" applyAlignment="1" applyProtection="1">
      <alignment/>
      <protection locked="0"/>
    </xf>
    <xf numFmtId="0" fontId="0" fillId="0" borderId="119" xfId="0" applyBorder="1" applyAlignment="1" applyProtection="1">
      <alignment/>
      <protection locked="0"/>
    </xf>
    <xf numFmtId="0" fontId="0" fillId="0" borderId="120" xfId="0" applyBorder="1" applyAlignment="1" applyProtection="1">
      <alignment/>
      <protection locked="0"/>
    </xf>
    <xf numFmtId="0" fontId="0" fillId="0" borderId="121" xfId="0" applyBorder="1" applyAlignment="1" applyProtection="1">
      <alignment/>
      <protection locked="0"/>
    </xf>
    <xf numFmtId="0" fontId="0" fillId="3" borderId="122" xfId="0" applyFill="1" applyBorder="1" applyAlignment="1" applyProtection="1">
      <alignment/>
      <protection locked="0"/>
    </xf>
    <xf numFmtId="0" fontId="0" fillId="8" borderId="51" xfId="0" applyFill="1" applyBorder="1" applyAlignment="1" applyProtection="1">
      <alignment/>
      <protection locked="0"/>
    </xf>
    <xf numFmtId="0" fontId="0" fillId="8" borderId="52" xfId="0" applyFill="1" applyBorder="1" applyAlignment="1" applyProtection="1">
      <alignment/>
      <protection locked="0"/>
    </xf>
    <xf numFmtId="0" fontId="0" fillId="8" borderId="53" xfId="0" applyFill="1" applyBorder="1" applyAlignment="1" applyProtection="1">
      <alignment horizontal="center"/>
      <protection locked="0"/>
    </xf>
    <xf numFmtId="0" fontId="0" fillId="0" borderId="78" xfId="0" applyBorder="1" applyAlignment="1" applyProtection="1">
      <alignment horizontal="left"/>
      <protection locked="0"/>
    </xf>
    <xf numFmtId="0" fontId="0" fillId="0" borderId="123" xfId="0" applyBorder="1" applyAlignment="1" applyProtection="1">
      <alignment/>
      <protection locked="0"/>
    </xf>
    <xf numFmtId="0" fontId="0" fillId="0" borderId="124" xfId="0" applyBorder="1" applyAlignment="1" applyProtection="1">
      <alignment/>
      <protection locked="0"/>
    </xf>
    <xf numFmtId="0" fontId="0" fillId="0" borderId="73" xfId="0" applyBorder="1" applyAlignment="1" applyProtection="1">
      <alignment horizontal="center"/>
      <protection locked="0"/>
    </xf>
    <xf numFmtId="0" fontId="0" fillId="0" borderId="125" xfId="0" applyBorder="1" applyAlignment="1" applyProtection="1">
      <alignment/>
      <protection locked="0"/>
    </xf>
    <xf numFmtId="0" fontId="0" fillId="0" borderId="126" xfId="0" applyBorder="1" applyAlignment="1" applyProtection="1">
      <alignment/>
      <protection locked="0"/>
    </xf>
    <xf numFmtId="0" fontId="0" fillId="0" borderId="127" xfId="0" applyBorder="1" applyAlignment="1" applyProtection="1">
      <alignment/>
      <protection locked="0"/>
    </xf>
    <xf numFmtId="0" fontId="0" fillId="0" borderId="128" xfId="0" applyBorder="1" applyAlignment="1" applyProtection="1">
      <alignment/>
      <protection locked="0"/>
    </xf>
    <xf numFmtId="0" fontId="0" fillId="0" borderId="129" xfId="0" applyBorder="1" applyAlignment="1" applyProtection="1">
      <alignment/>
      <protection locked="0"/>
    </xf>
    <xf numFmtId="0" fontId="0" fillId="0" borderId="130" xfId="0" applyBorder="1" applyAlignment="1" applyProtection="1">
      <alignment/>
      <protection locked="0"/>
    </xf>
    <xf numFmtId="0" fontId="0" fillId="0" borderId="123" xfId="0" applyBorder="1" applyAlignment="1" applyProtection="1">
      <alignment/>
      <protection locked="0"/>
    </xf>
    <xf numFmtId="0" fontId="0" fillId="0" borderId="79" xfId="0" applyBorder="1" applyAlignment="1" applyProtection="1">
      <alignment horizontal="center"/>
      <protection locked="0"/>
    </xf>
    <xf numFmtId="0" fontId="0" fillId="0" borderId="131" xfId="0" applyBorder="1" applyAlignment="1" applyProtection="1">
      <alignment/>
      <protection locked="0"/>
    </xf>
    <xf numFmtId="0" fontId="0" fillId="0" borderId="132" xfId="0" applyBorder="1" applyAlignment="1" applyProtection="1">
      <alignment/>
      <protection locked="0"/>
    </xf>
    <xf numFmtId="0" fontId="0" fillId="0" borderId="133" xfId="0" applyBorder="1" applyAlignment="1" applyProtection="1">
      <alignment/>
      <protection locked="0"/>
    </xf>
    <xf numFmtId="0" fontId="0" fillId="0" borderId="134" xfId="0" applyBorder="1" applyAlignment="1" applyProtection="1">
      <alignment/>
      <protection locked="0"/>
    </xf>
    <xf numFmtId="0" fontId="0" fillId="0" borderId="135" xfId="0" applyBorder="1" applyAlignment="1" applyProtection="1">
      <alignment/>
      <protection locked="0"/>
    </xf>
    <xf numFmtId="0" fontId="0" fillId="0" borderId="136" xfId="0" applyBorder="1" applyAlignment="1" applyProtection="1">
      <alignment/>
      <protection locked="0"/>
    </xf>
    <xf numFmtId="0" fontId="0" fillId="0" borderId="137" xfId="0" applyBorder="1" applyAlignment="1" applyProtection="1">
      <alignment horizontal="center"/>
      <protection locked="0"/>
    </xf>
    <xf numFmtId="0" fontId="0" fillId="0" borderId="137" xfId="0" applyBorder="1" applyAlignment="1" applyProtection="1">
      <alignment horizontal="left"/>
      <protection locked="0"/>
    </xf>
    <xf numFmtId="170" fontId="0" fillId="0" borderId="137" xfId="0" applyNumberFormat="1" applyBorder="1" applyAlignment="1" applyProtection="1">
      <alignment horizontal="center"/>
      <protection locked="0"/>
    </xf>
    <xf numFmtId="0" fontId="0" fillId="0" borderId="138" xfId="0" applyBorder="1" applyAlignment="1" applyProtection="1">
      <alignment/>
      <protection locked="0"/>
    </xf>
    <xf numFmtId="0" fontId="0" fillId="0" borderId="139" xfId="0" applyBorder="1" applyAlignment="1" applyProtection="1">
      <alignment/>
      <protection locked="0"/>
    </xf>
    <xf numFmtId="0" fontId="0" fillId="0" borderId="140" xfId="0" applyBorder="1" applyAlignment="1" applyProtection="1">
      <alignment/>
      <protection locked="0"/>
    </xf>
    <xf numFmtId="0" fontId="0" fillId="0" borderId="141" xfId="0" applyBorder="1" applyAlignment="1" applyProtection="1">
      <alignment/>
      <protection locked="0"/>
    </xf>
    <xf numFmtId="0" fontId="0" fillId="0" borderId="142" xfId="0" applyBorder="1" applyAlignment="1" applyProtection="1">
      <alignment/>
      <protection locked="0"/>
    </xf>
    <xf numFmtId="0" fontId="0" fillId="0" borderId="143" xfId="0" applyBorder="1" applyAlignment="1" applyProtection="1">
      <alignment/>
      <protection locked="0"/>
    </xf>
    <xf numFmtId="0" fontId="0" fillId="0" borderId="144" xfId="0" applyBorder="1" applyAlignment="1" applyProtection="1">
      <alignment/>
      <protection locked="0"/>
    </xf>
    <xf numFmtId="0" fontId="0" fillId="0" borderId="145" xfId="0" applyBorder="1" applyAlignment="1" applyProtection="1">
      <alignment/>
      <protection locked="0"/>
    </xf>
    <xf numFmtId="0" fontId="0" fillId="0" borderId="146" xfId="0" applyBorder="1" applyAlignment="1" applyProtection="1">
      <alignment/>
      <protection locked="0"/>
    </xf>
    <xf numFmtId="0" fontId="0" fillId="0" borderId="147" xfId="0" applyBorder="1" applyAlignment="1" applyProtection="1">
      <alignment/>
      <protection locked="0"/>
    </xf>
    <xf numFmtId="0" fontId="0" fillId="0" borderId="148" xfId="0" applyBorder="1" applyAlignment="1" applyProtection="1">
      <alignment/>
      <protection locked="0"/>
    </xf>
    <xf numFmtId="0" fontId="0" fillId="0" borderId="54" xfId="0" applyBorder="1" applyAlignment="1" applyProtection="1">
      <alignment/>
      <protection locked="0"/>
    </xf>
    <xf numFmtId="0" fontId="0" fillId="0" borderId="149" xfId="0" applyBorder="1" applyAlignment="1" applyProtection="1">
      <alignment/>
      <protection locked="0"/>
    </xf>
    <xf numFmtId="0" fontId="0" fillId="0" borderId="150" xfId="0" applyBorder="1" applyAlignment="1" applyProtection="1">
      <alignment/>
      <protection locked="0"/>
    </xf>
    <xf numFmtId="0" fontId="0" fillId="0" borderId="118" xfId="0" applyBorder="1" applyAlignment="1" applyProtection="1">
      <alignment horizontal="center"/>
      <protection locked="0"/>
    </xf>
    <xf numFmtId="0" fontId="0" fillId="0" borderId="151" xfId="0" applyBorder="1" applyAlignment="1" applyProtection="1">
      <alignment horizont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152" xfId="0" applyBorder="1" applyAlignment="1" applyProtection="1">
      <alignment horizontal="center"/>
      <protection locked="0"/>
    </xf>
    <xf numFmtId="0" fontId="0" fillId="0" borderId="152" xfId="0" applyBorder="1" applyAlignment="1" applyProtection="1">
      <alignment/>
      <protection locked="0"/>
    </xf>
    <xf numFmtId="0" fontId="0" fillId="0" borderId="112" xfId="0" applyBorder="1" applyAlignment="1" applyProtection="1">
      <alignment horizontal="center"/>
      <protection locked="0"/>
    </xf>
    <xf numFmtId="0" fontId="0" fillId="0" borderId="153" xfId="0" applyBorder="1" applyAlignment="1" applyProtection="1">
      <alignment/>
      <protection locked="0"/>
    </xf>
    <xf numFmtId="0" fontId="0" fillId="0" borderId="154" xfId="0" applyBorder="1" applyAlignment="1" applyProtection="1">
      <alignment/>
      <protection locked="0"/>
    </xf>
    <xf numFmtId="0" fontId="0" fillId="0" borderId="154" xfId="0" applyBorder="1" applyAlignment="1" applyProtection="1">
      <alignment horizontal="center"/>
      <protection locked="0"/>
    </xf>
    <xf numFmtId="0" fontId="0" fillId="8" borderId="57" xfId="0" applyFill="1" applyBorder="1" applyAlignment="1" applyProtection="1">
      <alignment/>
      <protection locked="0"/>
    </xf>
    <xf numFmtId="0" fontId="0" fillId="8" borderId="58" xfId="0" applyFill="1" applyBorder="1" applyAlignment="1" applyProtection="1">
      <alignment/>
      <protection locked="0"/>
    </xf>
    <xf numFmtId="0" fontId="0" fillId="0" borderId="62" xfId="0" applyBorder="1" applyAlignment="1" applyProtection="1">
      <alignment/>
      <protection locked="0"/>
    </xf>
    <xf numFmtId="0" fontId="0" fillId="0" borderId="155" xfId="0" applyBorder="1" applyAlignment="1" applyProtection="1">
      <alignment/>
      <protection locked="0"/>
    </xf>
    <xf numFmtId="0" fontId="0" fillId="0" borderId="78" xfId="0" applyBorder="1" applyAlignment="1" applyProtection="1">
      <alignment/>
      <protection locked="0"/>
    </xf>
    <xf numFmtId="0" fontId="0" fillId="0" borderId="62" xfId="0" applyBorder="1" applyAlignment="1" applyProtection="1">
      <alignment/>
      <protection locked="0"/>
    </xf>
    <xf numFmtId="0" fontId="0" fillId="0" borderId="82" xfId="0" applyBorder="1" applyAlignment="1" applyProtection="1">
      <alignment/>
      <protection locked="0"/>
    </xf>
    <xf numFmtId="0" fontId="0" fillId="0" borderId="82"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protection locked="0"/>
    </xf>
    <xf numFmtId="0" fontId="0" fillId="0" borderId="102" xfId="0" applyBorder="1" applyAlignment="1" applyProtection="1">
      <alignment/>
      <protection locked="0"/>
    </xf>
    <xf numFmtId="0" fontId="0" fillId="0" borderId="156" xfId="0" applyBorder="1" applyAlignment="1" applyProtection="1">
      <alignment/>
      <protection locked="0"/>
    </xf>
    <xf numFmtId="0" fontId="0" fillId="0" borderId="157" xfId="0" applyBorder="1" applyAlignment="1" applyProtection="1">
      <alignment/>
      <protection locked="0"/>
    </xf>
    <xf numFmtId="0" fontId="0" fillId="0" borderId="102" xfId="0" applyBorder="1" applyAlignment="1" applyProtection="1">
      <alignment/>
      <protection locked="0"/>
    </xf>
    <xf numFmtId="0" fontId="0" fillId="0" borderId="158" xfId="0" applyBorder="1" applyAlignment="1" applyProtection="1">
      <alignment/>
      <protection locked="0"/>
    </xf>
    <xf numFmtId="0" fontId="0" fillId="0" borderId="78" xfId="0" applyBorder="1" applyAlignment="1" applyProtection="1">
      <alignment/>
      <protection locked="0"/>
    </xf>
    <xf numFmtId="0" fontId="0" fillId="0" borderId="159" xfId="0" applyBorder="1" applyAlignment="1" applyProtection="1">
      <alignment/>
      <protection locked="0"/>
    </xf>
    <xf numFmtId="0" fontId="0" fillId="13" borderId="51" xfId="0" applyFill="1" applyBorder="1" applyAlignment="1" applyProtection="1">
      <alignment/>
      <protection locked="0"/>
    </xf>
    <xf numFmtId="0" fontId="0" fillId="13" borderId="52" xfId="0" applyFill="1" applyBorder="1" applyAlignment="1" applyProtection="1">
      <alignment/>
      <protection locked="0"/>
    </xf>
    <xf numFmtId="0" fontId="0" fillId="13" borderId="53" xfId="0" applyFill="1" applyBorder="1" applyAlignment="1" applyProtection="1">
      <alignment/>
      <protection locked="0"/>
    </xf>
    <xf numFmtId="0" fontId="0" fillId="13" borderId="142" xfId="0" applyFill="1" applyBorder="1" applyAlignment="1" applyProtection="1">
      <alignment/>
      <protection locked="0"/>
    </xf>
    <xf numFmtId="0" fontId="0" fillId="13" borderId="0" xfId="0" applyFill="1" applyBorder="1" applyAlignment="1" applyProtection="1">
      <alignment/>
      <protection locked="0"/>
    </xf>
    <xf numFmtId="0" fontId="0" fillId="13" borderId="160" xfId="0" applyFill="1" applyBorder="1" applyAlignment="1" applyProtection="1">
      <alignment/>
      <protection locked="0"/>
    </xf>
    <xf numFmtId="0" fontId="0" fillId="0" borderId="137" xfId="0" applyBorder="1" applyAlignment="1" applyProtection="1">
      <alignment/>
      <protection locked="0"/>
    </xf>
    <xf numFmtId="0" fontId="0" fillId="0" borderId="160" xfId="0" applyBorder="1" applyAlignment="1" applyProtection="1">
      <alignment/>
      <protection locked="0"/>
    </xf>
    <xf numFmtId="0" fontId="0" fillId="0" borderId="137" xfId="0" applyBorder="1" applyAlignment="1" applyProtection="1">
      <alignment/>
      <protection locked="0"/>
    </xf>
    <xf numFmtId="0" fontId="0" fillId="0" borderId="56" xfId="0" applyBorder="1" applyAlignment="1" applyProtection="1">
      <alignment/>
      <protection locked="0"/>
    </xf>
    <xf numFmtId="0" fontId="0" fillId="0" borderId="161" xfId="0" applyBorder="1" applyAlignment="1" applyProtection="1">
      <alignment/>
      <protection locked="0"/>
    </xf>
    <xf numFmtId="0" fontId="0" fillId="13" borderId="54" xfId="0" applyFill="1" applyBorder="1" applyAlignment="1" applyProtection="1">
      <alignment/>
      <protection locked="0"/>
    </xf>
    <xf numFmtId="0" fontId="0" fillId="13" borderId="55" xfId="0" applyFill="1" applyBorder="1" applyAlignment="1" applyProtection="1">
      <alignment/>
      <protection locked="0"/>
    </xf>
    <xf numFmtId="0" fontId="0" fillId="13" borderId="56" xfId="0" applyFill="1" applyBorder="1" applyAlignment="1" applyProtection="1">
      <alignment/>
      <protection locked="0"/>
    </xf>
    <xf numFmtId="0" fontId="0" fillId="0" borderId="51" xfId="0" applyBorder="1" applyAlignment="1" applyProtection="1">
      <alignment/>
      <protection locked="0"/>
    </xf>
    <xf numFmtId="0" fontId="0" fillId="0" borderId="129" xfId="0" applyBorder="1" applyAlignment="1" applyProtection="1">
      <alignment/>
      <protection locked="0"/>
    </xf>
    <xf numFmtId="0" fontId="0" fillId="0" borderId="153" xfId="0" applyBorder="1" applyAlignment="1" applyProtection="1">
      <alignment/>
      <protection locked="0"/>
    </xf>
    <xf numFmtId="0" fontId="0" fillId="0" borderId="0" xfId="0" applyAlignment="1" applyProtection="1">
      <alignment/>
      <protection locked="0"/>
    </xf>
    <xf numFmtId="0" fontId="38" fillId="2" borderId="1" xfId="0" applyFont="1" applyFill="1" applyBorder="1" applyAlignment="1">
      <alignment/>
    </xf>
    <xf numFmtId="0" fontId="1" fillId="8" borderId="5" xfId="0" applyFont="1" applyFill="1" applyBorder="1" applyAlignment="1">
      <alignment/>
    </xf>
    <xf numFmtId="0" fontId="21" fillId="0" borderId="0" xfId="0" applyFont="1" applyAlignment="1">
      <alignment horizontal="right" indent="1"/>
    </xf>
    <xf numFmtId="0" fontId="21" fillId="8" borderId="0" xfId="0" applyFont="1" applyFill="1" applyAlignment="1">
      <alignment/>
    </xf>
    <xf numFmtId="0" fontId="0" fillId="8" borderId="0" xfId="0" applyFill="1" applyAlignment="1">
      <alignment/>
    </xf>
    <xf numFmtId="0" fontId="44" fillId="14" borderId="4" xfId="0" applyFont="1" applyFill="1" applyBorder="1" applyAlignment="1">
      <alignment/>
    </xf>
    <xf numFmtId="0" fontId="44" fillId="14" borderId="5" xfId="0" applyFont="1" applyFill="1" applyBorder="1" applyAlignment="1">
      <alignment/>
    </xf>
    <xf numFmtId="0" fontId="44" fillId="14" borderId="14" xfId="0" applyFont="1" applyFill="1" applyBorder="1" applyAlignment="1">
      <alignment/>
    </xf>
    <xf numFmtId="0" fontId="60" fillId="0" borderId="6" xfId="0" applyFont="1" applyBorder="1" applyAlignment="1">
      <alignment/>
    </xf>
    <xf numFmtId="0" fontId="60" fillId="0" borderId="0" xfId="0" applyFont="1" applyBorder="1" applyAlignment="1">
      <alignment/>
    </xf>
    <xf numFmtId="0" fontId="60" fillId="0" borderId="12" xfId="0" applyFont="1" applyBorder="1" applyAlignment="1">
      <alignment horizontal="center"/>
    </xf>
    <xf numFmtId="0" fontId="60" fillId="0" borderId="19" xfId="0" applyFont="1" applyBorder="1" applyAlignment="1">
      <alignment horizontal="center"/>
    </xf>
    <xf numFmtId="0" fontId="60" fillId="0" borderId="86" xfId="0" applyFont="1" applyBorder="1" applyAlignment="1">
      <alignment horizontal="center"/>
    </xf>
    <xf numFmtId="0" fontId="60" fillId="0" borderId="84" xfId="0" applyFont="1" applyBorder="1" applyAlignment="1">
      <alignment horizontal="center"/>
    </xf>
    <xf numFmtId="0" fontId="60" fillId="0" borderId="85" xfId="0" applyFont="1" applyBorder="1" applyAlignment="1">
      <alignment horizontal="center"/>
    </xf>
    <xf numFmtId="0" fontId="0" fillId="14" borderId="162" xfId="0" applyFill="1" applyBorder="1" applyAlignment="1">
      <alignment/>
    </xf>
    <xf numFmtId="0" fontId="43" fillId="0" borderId="0" xfId="0" applyFont="1" applyAlignment="1">
      <alignment/>
    </xf>
    <xf numFmtId="0" fontId="43" fillId="8" borderId="0" xfId="0" applyFont="1" applyFill="1" applyAlignment="1">
      <alignment/>
    </xf>
    <xf numFmtId="0" fontId="60" fillId="14" borderId="4" xfId="0" applyFont="1" applyFill="1" applyBorder="1" applyAlignment="1">
      <alignment/>
    </xf>
    <xf numFmtId="0" fontId="60" fillId="14" borderId="5" xfId="0" applyFont="1" applyFill="1" applyBorder="1" applyAlignment="1">
      <alignment/>
    </xf>
    <xf numFmtId="0" fontId="60" fillId="14" borderId="5" xfId="0" applyFont="1" applyFill="1" applyBorder="1" applyAlignment="1">
      <alignment/>
    </xf>
    <xf numFmtId="0" fontId="60" fillId="14" borderId="14" xfId="0" applyFont="1" applyFill="1" applyBorder="1" applyAlignment="1">
      <alignment/>
    </xf>
    <xf numFmtId="0" fontId="60" fillId="0" borderId="17" xfId="0" applyFont="1" applyBorder="1" applyAlignment="1">
      <alignment horizontal="center"/>
    </xf>
    <xf numFmtId="0" fontId="60" fillId="0" borderId="19" xfId="0" applyFont="1" applyBorder="1" applyAlignment="1">
      <alignment horizontal="center"/>
    </xf>
    <xf numFmtId="0" fontId="60" fillId="0" borderId="86" xfId="0" applyFont="1" applyBorder="1" applyAlignment="1">
      <alignment horizontal="center"/>
    </xf>
    <xf numFmtId="0" fontId="60" fillId="0" borderId="84" xfId="0" applyFont="1" applyBorder="1" applyAlignment="1">
      <alignment horizontal="center"/>
    </xf>
    <xf numFmtId="0" fontId="60" fillId="0" borderId="87" xfId="0" applyFont="1" applyBorder="1" applyAlignment="1">
      <alignment horizontal="center"/>
    </xf>
    <xf numFmtId="0" fontId="7" fillId="14" borderId="5" xfId="0" applyFont="1" applyFill="1" applyBorder="1" applyAlignment="1">
      <alignment horizontal="right" indent="1"/>
    </xf>
    <xf numFmtId="0" fontId="0" fillId="14" borderId="14" xfId="0" applyFill="1" applyBorder="1" applyAlignment="1">
      <alignment horizontal="right" indent="1"/>
    </xf>
    <xf numFmtId="0" fontId="21" fillId="0" borderId="163" xfId="0" applyFont="1" applyBorder="1" applyAlignment="1">
      <alignment horizontal="center"/>
    </xf>
    <xf numFmtId="0" fontId="60" fillId="14" borderId="15" xfId="0" applyFont="1" applyFill="1" applyBorder="1" applyAlignment="1">
      <alignment horizontal="center"/>
    </xf>
    <xf numFmtId="0" fontId="60" fillId="14" borderId="1" xfId="0" applyFont="1" applyFill="1" applyBorder="1" applyAlignment="1">
      <alignment horizontal="center"/>
    </xf>
    <xf numFmtId="0" fontId="60" fillId="14" borderId="16" xfId="0" applyFont="1" applyFill="1" applyBorder="1" applyAlignment="1">
      <alignment horizontal="center"/>
    </xf>
    <xf numFmtId="0" fontId="60" fillId="14" borderId="11" xfId="0" applyFont="1" applyFill="1" applyBorder="1" applyAlignment="1">
      <alignment horizontal="center"/>
    </xf>
    <xf numFmtId="0" fontId="60" fillId="14" borderId="2" xfId="0" applyFont="1" applyFill="1" applyBorder="1" applyAlignment="1">
      <alignment horizontal="center"/>
    </xf>
    <xf numFmtId="0" fontId="60" fillId="14" borderId="3" xfId="0" applyFont="1" applyFill="1" applyBorder="1" applyAlignment="1">
      <alignment horizontal="center"/>
    </xf>
    <xf numFmtId="0" fontId="1" fillId="10" borderId="21" xfId="0" applyFont="1" applyFill="1" applyBorder="1" applyAlignment="1" applyProtection="1">
      <alignment/>
      <protection locked="0"/>
    </xf>
    <xf numFmtId="0" fontId="1" fillId="10" borderId="21" xfId="0" applyFont="1" applyFill="1" applyBorder="1" applyAlignment="1" applyProtection="1">
      <alignment horizontal="center"/>
      <protection locked="0"/>
    </xf>
    <xf numFmtId="2" fontId="1" fillId="0" borderId="21" xfId="0" applyNumberFormat="1" applyFont="1" applyBorder="1" applyAlignment="1">
      <alignment/>
    </xf>
    <xf numFmtId="0" fontId="1" fillId="0" borderId="21" xfId="0" applyFont="1" applyBorder="1" applyAlignment="1">
      <alignment horizontal="center"/>
    </xf>
    <xf numFmtId="0" fontId="0" fillId="14" borderId="5" xfId="0" applyFill="1" applyBorder="1" applyAlignment="1">
      <alignment/>
    </xf>
    <xf numFmtId="0" fontId="21" fillId="0" borderId="21" xfId="0" applyFont="1" applyBorder="1" applyAlignment="1">
      <alignment horizontal="center"/>
    </xf>
    <xf numFmtId="0" fontId="1" fillId="10" borderId="21" xfId="0" applyFont="1" applyFill="1" applyBorder="1" applyAlignment="1" applyProtection="1">
      <alignment/>
      <protection locked="0"/>
    </xf>
    <xf numFmtId="0" fontId="1" fillId="0" borderId="21" xfId="0" applyFont="1" applyBorder="1" applyAlignment="1">
      <alignment/>
    </xf>
    <xf numFmtId="171" fontId="21" fillId="0" borderId="21" xfId="0" applyNumberFormat="1" applyFont="1" applyBorder="1" applyAlignment="1">
      <alignment horizontal="center"/>
    </xf>
    <xf numFmtId="0" fontId="30" fillId="2" borderId="1" xfId="0" applyFont="1" applyFill="1" applyBorder="1" applyAlignment="1" applyProtection="1">
      <alignment horizontal="left"/>
      <protection/>
    </xf>
    <xf numFmtId="0" fontId="56" fillId="2" borderId="1" xfId="0" applyFont="1" applyFill="1" applyBorder="1" applyAlignment="1" applyProtection="1">
      <alignment horizontal="left"/>
      <protection/>
    </xf>
    <xf numFmtId="0" fontId="56" fillId="0" borderId="1" xfId="0" applyFont="1" applyFill="1" applyBorder="1" applyAlignment="1" applyProtection="1">
      <alignment horizontal="left"/>
      <protection/>
    </xf>
    <xf numFmtId="0" fontId="0" fillId="0" borderId="0" xfId="0" applyFill="1" applyAlignment="1" applyProtection="1">
      <alignment/>
      <protection/>
    </xf>
    <xf numFmtId="0" fontId="4" fillId="2" borderId="6" xfId="0" applyFont="1" applyFill="1" applyBorder="1" applyAlignment="1" applyProtection="1">
      <alignment horizontal="left"/>
      <protection/>
    </xf>
    <xf numFmtId="0" fontId="4" fillId="2" borderId="0" xfId="0" applyFont="1" applyFill="1" applyBorder="1" applyAlignment="1" applyProtection="1">
      <alignment horizontal="right"/>
      <protection/>
    </xf>
    <xf numFmtId="0" fontId="61" fillId="2" borderId="0" xfId="0" applyFont="1" applyFill="1" applyBorder="1" applyAlignment="1">
      <alignment horizontal="right"/>
    </xf>
    <xf numFmtId="0" fontId="4" fillId="2" borderId="7" xfId="0" applyFont="1" applyFill="1" applyBorder="1" applyAlignment="1">
      <alignment horizontal="right"/>
    </xf>
    <xf numFmtId="0" fontId="14" fillId="0" borderId="0" xfId="0" applyFont="1" applyFill="1" applyBorder="1" applyAlignment="1" applyProtection="1">
      <alignment horizontal="left"/>
      <protection/>
    </xf>
    <xf numFmtId="49" fontId="16" fillId="3" borderId="5" xfId="0" applyNumberFormat="1" applyFont="1" applyFill="1" applyBorder="1" applyAlignment="1" applyProtection="1">
      <alignment horizontal="right" vertical="center"/>
      <protection/>
    </xf>
    <xf numFmtId="0" fontId="58" fillId="4" borderId="21" xfId="0" applyFont="1" applyFill="1" applyBorder="1" applyAlignment="1" applyProtection="1">
      <alignment horizontal="right" vertical="center"/>
      <protection/>
    </xf>
    <xf numFmtId="0" fontId="5" fillId="0" borderId="0" xfId="0" applyFont="1" applyFill="1" applyAlignment="1" applyProtection="1">
      <alignment/>
      <protection/>
    </xf>
    <xf numFmtId="0" fontId="5" fillId="0" borderId="0" xfId="0" applyFont="1" applyAlignment="1" applyProtection="1">
      <alignment/>
      <protection/>
    </xf>
    <xf numFmtId="0" fontId="58" fillId="4" borderId="4" xfId="0" applyFont="1" applyFill="1" applyBorder="1" applyAlignment="1" applyProtection="1">
      <alignment horizontal="right" vertical="center"/>
      <protection/>
    </xf>
    <xf numFmtId="0" fontId="63" fillId="4" borderId="19" xfId="0" applyFont="1" applyFill="1" applyBorder="1" applyAlignment="1" applyProtection="1">
      <alignment horizontal="center" vertical="center"/>
      <protection/>
    </xf>
    <xf numFmtId="0" fontId="63" fillId="4" borderId="21" xfId="0" applyFont="1" applyFill="1" applyBorder="1" applyAlignment="1" applyProtection="1">
      <alignment horizontal="center" vertical="center"/>
      <protection/>
    </xf>
    <xf numFmtId="9" fontId="58" fillId="5" borderId="164" xfId="21" applyFont="1" applyFill="1" applyBorder="1" applyAlignment="1" applyProtection="1">
      <alignment horizontal="center" vertical="center"/>
      <protection/>
    </xf>
    <xf numFmtId="9" fontId="58" fillId="5" borderId="165" xfId="21" applyFont="1" applyFill="1" applyBorder="1" applyAlignment="1" applyProtection="1">
      <alignment horizontal="center" vertical="center"/>
      <protection/>
    </xf>
    <xf numFmtId="9" fontId="58" fillId="5" borderId="166" xfId="21" applyFont="1" applyFill="1" applyBorder="1" applyAlignment="1" applyProtection="1">
      <alignment horizontal="center" vertical="center"/>
      <protection/>
    </xf>
    <xf numFmtId="0" fontId="58" fillId="5" borderId="167" xfId="0" applyFont="1" applyFill="1" applyBorder="1" applyAlignment="1" applyProtection="1">
      <alignment horizontal="center" vertical="center" wrapText="1"/>
      <protection/>
    </xf>
    <xf numFmtId="9" fontId="58" fillId="5" borderId="36" xfId="21" applyFont="1" applyFill="1" applyBorder="1" applyAlignment="1" applyProtection="1">
      <alignment horizontal="center" vertical="center" wrapText="1"/>
      <protection/>
    </xf>
    <xf numFmtId="9" fontId="64" fillId="0" borderId="168" xfId="21" applyFont="1" applyBorder="1" applyAlignment="1" applyProtection="1">
      <alignment horizontal="center" vertical="center" wrapText="1"/>
      <protection/>
    </xf>
    <xf numFmtId="0" fontId="64" fillId="0" borderId="168" xfId="0" applyFont="1" applyBorder="1" applyAlignment="1" applyProtection="1">
      <alignment horizontal="center" vertical="center" wrapText="1"/>
      <protection/>
    </xf>
    <xf numFmtId="9" fontId="64" fillId="0" borderId="169" xfId="21" applyFont="1" applyBorder="1" applyAlignment="1" applyProtection="1">
      <alignment horizontal="center" vertical="center" wrapText="1"/>
      <protection/>
    </xf>
    <xf numFmtId="164" fontId="58" fillId="0" borderId="58" xfId="0" applyNumberFormat="1" applyFont="1" applyFill="1" applyBorder="1" applyAlignment="1" applyProtection="1">
      <alignment horizontal="center" vertical="center" wrapText="1"/>
      <protection locked="0"/>
    </xf>
    <xf numFmtId="164" fontId="65" fillId="12" borderId="58" xfId="21" applyNumberFormat="1" applyFont="1" applyFill="1" applyBorder="1" applyAlignment="1" applyProtection="1">
      <alignment horizontal="center" vertical="center" wrapText="1"/>
      <protection/>
    </xf>
    <xf numFmtId="164" fontId="32" fillId="4" borderId="58" xfId="0" applyNumberFormat="1" applyFont="1" applyFill="1" applyBorder="1" applyAlignment="1" applyProtection="1">
      <alignment horizontal="center" vertical="center"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64" fillId="0" borderId="168" xfId="0" applyFont="1" applyFill="1" applyBorder="1" applyAlignment="1" applyProtection="1">
      <alignment horizontal="center" vertical="center" wrapText="1"/>
      <protection/>
    </xf>
    <xf numFmtId="0" fontId="64" fillId="0" borderId="169" xfId="0" applyFont="1" applyFill="1" applyBorder="1" applyAlignment="1" applyProtection="1">
      <alignment horizontal="center" vertical="center" wrapText="1"/>
      <protection/>
    </xf>
    <xf numFmtId="164" fontId="65" fillId="12" borderId="58" xfId="0" applyNumberFormat="1" applyFont="1" applyFill="1" applyBorder="1" applyAlignment="1" applyProtection="1">
      <alignment horizontal="center" vertical="center" wrapText="1"/>
      <protection/>
    </xf>
    <xf numFmtId="0" fontId="64" fillId="0" borderId="169" xfId="0" applyFont="1" applyBorder="1" applyAlignment="1" applyProtection="1">
      <alignment horizontal="center" vertical="center" wrapText="1"/>
      <protection/>
    </xf>
    <xf numFmtId="0" fontId="18" fillId="0" borderId="0" xfId="0" applyFont="1" applyFill="1" applyBorder="1" applyAlignment="1" applyProtection="1">
      <alignment horizontal="center" vertical="top" wrapText="1"/>
      <protection/>
    </xf>
    <xf numFmtId="9" fontId="58" fillId="5" borderId="36" xfId="21" applyFont="1" applyFill="1" applyBorder="1" applyAlignment="1" applyProtection="1">
      <alignment horizontal="center" vertical="top" wrapText="1"/>
      <protection/>
    </xf>
    <xf numFmtId="0" fontId="8" fillId="5" borderId="58" xfId="0" applyFont="1" applyFill="1" applyBorder="1" applyAlignment="1" applyProtection="1">
      <alignment horizontal="center" vertical="center" wrapText="1"/>
      <protection/>
    </xf>
    <xf numFmtId="0" fontId="63" fillId="0" borderId="58" xfId="0" applyFont="1" applyBorder="1" applyAlignment="1" applyProtection="1">
      <alignment horizontal="center" vertical="center"/>
      <protection/>
    </xf>
    <xf numFmtId="0" fontId="58" fillId="0" borderId="0" xfId="0" applyFont="1" applyBorder="1" applyAlignment="1" applyProtection="1">
      <alignment horizontal="center" vertical="center" wrapText="1"/>
      <protection/>
    </xf>
    <xf numFmtId="16" fontId="63" fillId="0" borderId="58" xfId="0" applyNumberFormat="1" applyFont="1" applyBorder="1" applyAlignment="1" applyProtection="1">
      <alignment horizontal="center" vertical="center"/>
      <protection/>
    </xf>
    <xf numFmtId="164" fontId="0" fillId="0" borderId="0" xfId="0" applyNumberFormat="1" applyAlignment="1" applyProtection="1">
      <alignment horizontal="left" vertical="top"/>
      <protection/>
    </xf>
    <xf numFmtId="0" fontId="2" fillId="2" borderId="16" xfId="0" applyFont="1" applyFill="1" applyBorder="1" applyAlignment="1" applyProtection="1">
      <alignment horizontal="right" vertical="top"/>
      <protection/>
    </xf>
    <xf numFmtId="0" fontId="3" fillId="2" borderId="7" xfId="0" applyFont="1" applyFill="1" applyBorder="1" applyAlignment="1">
      <alignment horizontal="right"/>
    </xf>
    <xf numFmtId="0" fontId="5" fillId="0" borderId="58" xfId="0" applyFont="1" applyBorder="1" applyAlignment="1" applyProtection="1">
      <alignment horizontal="center" vertical="center"/>
      <protection/>
    </xf>
    <xf numFmtId="16" fontId="5" fillId="0" borderId="58" xfId="0" applyNumberFormat="1" applyFont="1" applyBorder="1" applyAlignment="1" applyProtection="1">
      <alignment horizontal="center" vertical="center"/>
      <protection/>
    </xf>
    <xf numFmtId="0" fontId="0" fillId="0" borderId="0" xfId="0" applyBorder="1" applyAlignment="1">
      <alignment horizontal="right"/>
    </xf>
    <xf numFmtId="0" fontId="58" fillId="5" borderId="21" xfId="0" applyFont="1" applyFill="1" applyBorder="1" applyAlignment="1" applyProtection="1">
      <alignment horizontal="center"/>
      <protection/>
    </xf>
    <xf numFmtId="0" fontId="4" fillId="2" borderId="1" xfId="0" applyFont="1" applyFill="1" applyBorder="1" applyAlignment="1" applyProtection="1">
      <alignment/>
      <protection/>
    </xf>
    <xf numFmtId="0" fontId="56" fillId="2" borderId="1" xfId="0" applyFont="1" applyFill="1" applyBorder="1" applyAlignment="1" applyProtection="1">
      <alignment/>
      <protection/>
    </xf>
    <xf numFmtId="0" fontId="57" fillId="2" borderId="16" xfId="0" applyFont="1" applyFill="1" applyBorder="1" applyAlignment="1" applyProtection="1">
      <alignment horizontal="right"/>
      <protection/>
    </xf>
    <xf numFmtId="0" fontId="57" fillId="2" borderId="2" xfId="0" applyFont="1" applyFill="1" applyBorder="1" applyAlignment="1" applyProtection="1">
      <alignment/>
      <protection/>
    </xf>
    <xf numFmtId="0" fontId="56" fillId="2" borderId="2" xfId="0" applyFont="1" applyFill="1" applyBorder="1" applyAlignment="1" applyProtection="1">
      <alignment/>
      <protection/>
    </xf>
    <xf numFmtId="0" fontId="38" fillId="2" borderId="3" xfId="0" applyFont="1" applyFill="1" applyBorder="1" applyAlignment="1" applyProtection="1">
      <alignment horizontal="right"/>
      <protection/>
    </xf>
    <xf numFmtId="0" fontId="21" fillId="8" borderId="4" xfId="0" applyFont="1" applyFill="1" applyBorder="1" applyAlignment="1" applyProtection="1">
      <alignment/>
      <protection/>
    </xf>
    <xf numFmtId="0" fontId="0" fillId="8" borderId="5" xfId="0" applyFill="1" applyBorder="1" applyAlignment="1" applyProtection="1">
      <alignment/>
      <protection/>
    </xf>
    <xf numFmtId="49" fontId="21" fillId="8" borderId="14" xfId="0" applyNumberFormat="1" applyFont="1" applyFill="1" applyBorder="1" applyAlignment="1" applyProtection="1">
      <alignment horizontal="right"/>
      <protection/>
    </xf>
    <xf numFmtId="0" fontId="7" fillId="4" borderId="15" xfId="0" applyFont="1" applyFill="1" applyBorder="1" applyAlignment="1" applyProtection="1">
      <alignment/>
      <protection locked="0"/>
    </xf>
    <xf numFmtId="0" fontId="7" fillId="4" borderId="1" xfId="0" applyFont="1" applyFill="1" applyBorder="1" applyAlignment="1" applyProtection="1">
      <alignment/>
      <protection locked="0"/>
    </xf>
    <xf numFmtId="0" fontId="7" fillId="4" borderId="6" xfId="0" applyFont="1" applyFill="1" applyBorder="1" applyAlignment="1" applyProtection="1">
      <alignment horizontal="right" indent="2"/>
      <protection locked="0"/>
    </xf>
    <xf numFmtId="0" fontId="0" fillId="4" borderId="0" xfId="0" applyFill="1" applyBorder="1" applyAlignment="1" applyProtection="1">
      <alignment/>
      <protection locked="0"/>
    </xf>
    <xf numFmtId="0" fontId="7" fillId="4" borderId="0" xfId="0" applyFont="1" applyFill="1" applyBorder="1" applyAlignment="1" applyProtection="1">
      <alignment horizontal="right" indent="1"/>
      <protection locked="0"/>
    </xf>
    <xf numFmtId="0" fontId="0" fillId="4" borderId="7" xfId="0" applyFill="1" applyBorder="1" applyAlignment="1" applyProtection="1">
      <alignment/>
      <protection locked="0"/>
    </xf>
    <xf numFmtId="0" fontId="7" fillId="4" borderId="11" xfId="0" applyFont="1" applyFill="1" applyBorder="1" applyAlignment="1" applyProtection="1">
      <alignment horizontal="right" indent="2"/>
      <protection locked="0"/>
    </xf>
    <xf numFmtId="0" fontId="0" fillId="4" borderId="2" xfId="0" applyFill="1" applyBorder="1" applyAlignment="1" applyProtection="1">
      <alignment/>
      <protection locked="0"/>
    </xf>
    <xf numFmtId="0" fontId="0" fillId="4" borderId="3" xfId="0" applyFill="1" applyBorder="1" applyAlignment="1" applyProtection="1">
      <alignment/>
      <protection locked="0"/>
    </xf>
    <xf numFmtId="0" fontId="0" fillId="3" borderId="4" xfId="0" applyFill="1" applyBorder="1" applyAlignment="1" applyProtection="1">
      <alignment/>
      <protection/>
    </xf>
    <xf numFmtId="0" fontId="0" fillId="3" borderId="14" xfId="0" applyFill="1" applyBorder="1" applyAlignment="1" applyProtection="1">
      <alignment/>
      <protection/>
    </xf>
    <xf numFmtId="0" fontId="21" fillId="4" borderId="170" xfId="0" applyFont="1" applyFill="1" applyBorder="1" applyAlignment="1" applyProtection="1">
      <alignment horizontal="center"/>
      <protection/>
    </xf>
    <xf numFmtId="0" fontId="21" fillId="4" borderId="171" xfId="0" applyFont="1" applyFill="1" applyBorder="1" applyAlignment="1" applyProtection="1">
      <alignment horizontal="center"/>
      <protection/>
    </xf>
    <xf numFmtId="0" fontId="21" fillId="4" borderId="172" xfId="0" applyFont="1" applyFill="1" applyBorder="1" applyAlignment="1" applyProtection="1">
      <alignment horizontal="center"/>
      <protection/>
    </xf>
    <xf numFmtId="0" fontId="0" fillId="0" borderId="173" xfId="0" applyBorder="1" applyAlignment="1" applyProtection="1">
      <alignment/>
      <protection locked="0"/>
    </xf>
    <xf numFmtId="164" fontId="0" fillId="0" borderId="174" xfId="0" applyNumberFormat="1" applyBorder="1" applyAlignment="1" applyProtection="1">
      <alignment/>
      <protection locked="0"/>
    </xf>
    <xf numFmtId="9" fontId="0" fillId="4" borderId="175" xfId="0" applyNumberFormat="1" applyFill="1" applyBorder="1" applyAlignment="1" applyProtection="1">
      <alignment horizontal="center"/>
      <protection/>
    </xf>
    <xf numFmtId="164" fontId="0" fillId="0" borderId="21" xfId="0" applyNumberFormat="1" applyBorder="1" applyAlignment="1" applyProtection="1">
      <alignment/>
      <protection locked="0"/>
    </xf>
    <xf numFmtId="0" fontId="0" fillId="0" borderId="176" xfId="0" applyBorder="1" applyAlignment="1" applyProtection="1">
      <alignment/>
      <protection locked="0"/>
    </xf>
    <xf numFmtId="0" fontId="7" fillId="4" borderId="21" xfId="0" applyFont="1" applyFill="1" applyBorder="1" applyAlignment="1" applyProtection="1">
      <alignment/>
      <protection/>
    </xf>
    <xf numFmtId="164" fontId="7" fillId="4" borderId="16" xfId="0" applyNumberFormat="1" applyFont="1" applyFill="1" applyBorder="1" applyAlignment="1" applyProtection="1">
      <alignment horizontal="center"/>
      <protection/>
    </xf>
    <xf numFmtId="0" fontId="7" fillId="15" borderId="17" xfId="0" applyNumberFormat="1" applyFont="1" applyFill="1" applyBorder="1" applyAlignment="1" applyProtection="1">
      <alignment horizontal="center"/>
      <protection/>
    </xf>
    <xf numFmtId="164" fontId="7" fillId="4" borderId="21" xfId="0" applyNumberFormat="1" applyFont="1" applyFill="1" applyBorder="1" applyAlignment="1" applyProtection="1">
      <alignment horizontal="center"/>
      <protection/>
    </xf>
    <xf numFmtId="0" fontId="7" fillId="5" borderId="4" xfId="0" applyFont="1" applyFill="1" applyBorder="1" applyAlignment="1" applyProtection="1">
      <alignment/>
      <protection/>
    </xf>
    <xf numFmtId="9" fontId="7" fillId="5" borderId="14" xfId="0" applyNumberFormat="1" applyFont="1" applyFill="1" applyBorder="1" applyAlignment="1" applyProtection="1">
      <alignment horizontal="center"/>
      <protection/>
    </xf>
    <xf numFmtId="0" fontId="7" fillId="4" borderId="4" xfId="0" applyFont="1" applyFill="1" applyBorder="1" applyAlignment="1" applyProtection="1">
      <alignment/>
      <protection/>
    </xf>
    <xf numFmtId="0" fontId="0" fillId="15" borderId="11" xfId="0" applyFill="1" applyBorder="1" applyAlignment="1" applyProtection="1">
      <alignment/>
      <protection/>
    </xf>
    <xf numFmtId="0" fontId="0" fillId="15" borderId="7" xfId="0" applyFill="1" applyBorder="1" applyAlignment="1" applyProtection="1">
      <alignment/>
      <protection/>
    </xf>
    <xf numFmtId="0" fontId="0" fillId="15" borderId="19" xfId="0" applyFill="1" applyBorder="1" applyAlignment="1" applyProtection="1">
      <alignment/>
      <protection/>
    </xf>
    <xf numFmtId="0" fontId="7" fillId="0" borderId="15"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25" fillId="0" borderId="0" xfId="0" applyFont="1" applyAlignment="1">
      <alignment/>
    </xf>
    <xf numFmtId="0" fontId="69" fillId="0" borderId="0" xfId="0" applyFont="1" applyAlignment="1">
      <alignment/>
    </xf>
    <xf numFmtId="0" fontId="5" fillId="0" borderId="0" xfId="0" applyFont="1" applyAlignment="1">
      <alignment/>
    </xf>
    <xf numFmtId="0" fontId="58" fillId="0" borderId="0" xfId="0" applyFont="1" applyAlignment="1">
      <alignment/>
    </xf>
    <xf numFmtId="0" fontId="63" fillId="0" borderId="0" xfId="0" applyFont="1" applyAlignment="1">
      <alignment/>
    </xf>
    <xf numFmtId="0" fontId="7" fillId="0" borderId="177" xfId="0" applyFont="1" applyBorder="1" applyAlignment="1">
      <alignment horizontal="center"/>
    </xf>
    <xf numFmtId="0" fontId="7" fillId="0" borderId="51" xfId="0" applyFont="1" applyBorder="1" applyAlignment="1">
      <alignment/>
    </xf>
    <xf numFmtId="0" fontId="7" fillId="0" borderId="52" xfId="0" applyFont="1" applyBorder="1" applyAlignment="1">
      <alignment/>
    </xf>
    <xf numFmtId="0" fontId="7" fillId="0" borderId="57" xfId="0" applyFont="1" applyBorder="1" applyAlignment="1">
      <alignment/>
    </xf>
    <xf numFmtId="0" fontId="7" fillId="0" borderId="59" xfId="0" applyFont="1" applyBorder="1" applyAlignment="1">
      <alignment/>
    </xf>
    <xf numFmtId="0" fontId="7" fillId="0" borderId="35" xfId="0" applyFont="1" applyBorder="1" applyAlignment="1">
      <alignment/>
    </xf>
    <xf numFmtId="0" fontId="7" fillId="0" borderId="52" xfId="0" applyFont="1" applyBorder="1" applyAlignment="1">
      <alignment/>
    </xf>
    <xf numFmtId="0" fontId="7" fillId="0" borderId="53" xfId="0" applyFont="1" applyBorder="1" applyAlignment="1">
      <alignment/>
    </xf>
    <xf numFmtId="0" fontId="0" fillId="0" borderId="178" xfId="0" applyBorder="1" applyAlignment="1">
      <alignment/>
    </xf>
    <xf numFmtId="0" fontId="0" fillId="0" borderId="5" xfId="0" applyBorder="1" applyAlignment="1">
      <alignment/>
    </xf>
    <xf numFmtId="0" fontId="7" fillId="0" borderId="179" xfId="0" applyFont="1" applyBorder="1" applyAlignment="1">
      <alignment horizontal="right"/>
    </xf>
    <xf numFmtId="0" fontId="7" fillId="0" borderId="168" xfId="0" applyFont="1" applyBorder="1" applyAlignment="1">
      <alignment horizontal="right"/>
    </xf>
    <xf numFmtId="0" fontId="7" fillId="0" borderId="180" xfId="0" applyFont="1" applyBorder="1" applyAlignment="1">
      <alignment horizontal="right"/>
    </xf>
    <xf numFmtId="0" fontId="7" fillId="0" borderId="36" xfId="0" applyFont="1" applyBorder="1" applyAlignment="1">
      <alignment horizontal="right"/>
    </xf>
    <xf numFmtId="0" fontId="7" fillId="0" borderId="169" xfId="0" applyFont="1" applyBorder="1" applyAlignment="1">
      <alignment horizontal="right"/>
    </xf>
    <xf numFmtId="0" fontId="0" fillId="0" borderId="0" xfId="0" applyAlignment="1">
      <alignment horizontal="right"/>
    </xf>
    <xf numFmtId="0" fontId="0" fillId="0" borderId="142" xfId="0" applyBorder="1" applyAlignment="1">
      <alignment/>
    </xf>
    <xf numFmtId="0" fontId="0" fillId="0" borderId="160" xfId="0" applyBorder="1" applyAlignment="1">
      <alignment/>
    </xf>
    <xf numFmtId="0" fontId="0" fillId="0" borderId="21" xfId="0" applyFont="1" applyBorder="1" applyAlignment="1">
      <alignment/>
    </xf>
    <xf numFmtId="0" fontId="0" fillId="0" borderId="178" xfId="0" applyFont="1" applyBorder="1" applyAlignment="1">
      <alignment/>
    </xf>
    <xf numFmtId="0" fontId="0" fillId="0" borderId="5" xfId="0" applyFont="1" applyBorder="1" applyAlignment="1">
      <alignment/>
    </xf>
    <xf numFmtId="0" fontId="0" fillId="0" borderId="21" xfId="0" applyFont="1" applyFill="1" applyBorder="1" applyAlignment="1">
      <alignment/>
    </xf>
    <xf numFmtId="0" fontId="63" fillId="0" borderId="0" xfId="0" applyFont="1" applyFill="1" applyBorder="1" applyAlignment="1">
      <alignment horizontal="right"/>
    </xf>
    <xf numFmtId="0" fontId="63" fillId="0" borderId="142" xfId="0" applyFont="1" applyBorder="1" applyAlignment="1">
      <alignment horizontal="right"/>
    </xf>
    <xf numFmtId="0" fontId="0" fillId="0" borderId="142" xfId="0" applyBorder="1" applyAlignment="1">
      <alignment horizontal="right"/>
    </xf>
    <xf numFmtId="0" fontId="0" fillId="0" borderId="178" xfId="0" applyFill="1" applyBorder="1" applyAlignment="1">
      <alignment/>
    </xf>
    <xf numFmtId="0" fontId="7" fillId="0" borderId="0" xfId="0" applyFont="1" applyBorder="1" applyAlignment="1">
      <alignment horizontal="right"/>
    </xf>
    <xf numFmtId="0" fontId="7" fillId="0" borderId="142" xfId="0" applyFont="1" applyBorder="1" applyAlignment="1">
      <alignment horizontal="right"/>
    </xf>
    <xf numFmtId="0" fontId="0" fillId="0" borderId="142" xfId="0" applyFont="1" applyBorder="1" applyAlignment="1">
      <alignment horizontal="right"/>
    </xf>
    <xf numFmtId="0" fontId="0" fillId="0" borderId="0" xfId="0" applyFont="1" applyBorder="1" applyAlignment="1">
      <alignment horizontal="right"/>
    </xf>
    <xf numFmtId="0" fontId="0" fillId="0" borderId="160" xfId="0" applyFont="1" applyBorder="1" applyAlignment="1">
      <alignment horizontal="right"/>
    </xf>
    <xf numFmtId="0" fontId="63" fillId="0" borderId="0" xfId="0" applyFont="1" applyBorder="1" applyAlignment="1">
      <alignment horizontal="right"/>
    </xf>
    <xf numFmtId="0" fontId="63" fillId="0" borderId="0" xfId="0" applyFont="1" applyFill="1" applyBorder="1" applyAlignment="1">
      <alignment horizontal="right"/>
    </xf>
    <xf numFmtId="0" fontId="63" fillId="0" borderId="142" xfId="0" applyFont="1" applyBorder="1" applyAlignment="1">
      <alignment horizontal="right"/>
    </xf>
    <xf numFmtId="0" fontId="63" fillId="0" borderId="0" xfId="0" applyFont="1" applyFill="1" applyBorder="1" applyAlignment="1">
      <alignment/>
    </xf>
    <xf numFmtId="0" fontId="63" fillId="0" borderId="0" xfId="0" applyFont="1" applyBorder="1" applyAlignment="1">
      <alignment/>
    </xf>
    <xf numFmtId="0" fontId="63" fillId="0" borderId="0" xfId="0" applyFont="1" applyFill="1" applyBorder="1" applyAlignment="1">
      <alignment/>
    </xf>
    <xf numFmtId="0" fontId="63" fillId="0" borderId="0" xfId="0" applyFont="1" applyBorder="1" applyAlignment="1">
      <alignment/>
    </xf>
    <xf numFmtId="0" fontId="0" fillId="0" borderId="0" xfId="0" applyBorder="1" applyAlignment="1">
      <alignment horizontal="left"/>
    </xf>
    <xf numFmtId="0" fontId="63" fillId="0" borderId="142" xfId="0" applyFont="1" applyBorder="1" applyAlignment="1">
      <alignment/>
    </xf>
    <xf numFmtId="0" fontId="0" fillId="0" borderId="0" xfId="0" applyFont="1" applyFill="1" applyBorder="1" applyAlignment="1">
      <alignment/>
    </xf>
    <xf numFmtId="0" fontId="0" fillId="0" borderId="0" xfId="0" applyFill="1" applyBorder="1" applyAlignment="1">
      <alignment horizontal="right"/>
    </xf>
    <xf numFmtId="0" fontId="0" fillId="0" borderId="160" xfId="0" applyBorder="1" applyAlignment="1">
      <alignment horizontal="right"/>
    </xf>
    <xf numFmtId="0" fontId="0" fillId="0" borderId="21" xfId="0" applyFont="1" applyBorder="1" applyAlignment="1">
      <alignment horizontal="left"/>
    </xf>
    <xf numFmtId="0" fontId="0" fillId="0" borderId="0" xfId="0" applyFont="1" applyFill="1" applyBorder="1" applyAlignment="1">
      <alignment horizontal="right"/>
    </xf>
    <xf numFmtId="0" fontId="63" fillId="0" borderId="16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23" fillId="0" borderId="21" xfId="19" applyFont="1" applyBorder="1" applyAlignment="1">
      <alignment/>
    </xf>
    <xf numFmtId="0" fontId="0" fillId="0" borderId="2" xfId="0" applyBorder="1" applyAlignment="1">
      <alignment/>
    </xf>
    <xf numFmtId="0" fontId="0" fillId="0" borderId="181" xfId="0" applyBorder="1" applyAlignment="1">
      <alignment/>
    </xf>
    <xf numFmtId="0" fontId="0" fillId="0" borderId="182" xfId="0" applyBorder="1" applyAlignment="1">
      <alignment/>
    </xf>
    <xf numFmtId="0" fontId="0" fillId="0" borderId="2" xfId="0" applyFill="1" applyBorder="1" applyAlignment="1">
      <alignment/>
    </xf>
    <xf numFmtId="0" fontId="0" fillId="0" borderId="21" xfId="0" applyFont="1" applyBorder="1" applyAlignment="1">
      <alignment/>
    </xf>
    <xf numFmtId="0" fontId="0" fillId="0" borderId="5" xfId="0" applyFon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0" xfId="0" applyAlignment="1" applyProtection="1">
      <alignment horizontal="left" vertical="center"/>
      <protection locked="0"/>
    </xf>
    <xf numFmtId="0" fontId="0" fillId="0" borderId="0" xfId="0" applyFill="1" applyAlignment="1" applyProtection="1">
      <alignment/>
      <protection locked="0"/>
    </xf>
    <xf numFmtId="0" fontId="18" fillId="0" borderId="0" xfId="0" applyFont="1" applyAlignment="1">
      <alignment/>
    </xf>
    <xf numFmtId="0" fontId="58" fillId="8" borderId="57" xfId="0" applyFont="1" applyFill="1" applyBorder="1" applyAlignment="1">
      <alignment/>
    </xf>
    <xf numFmtId="0" fontId="0" fillId="8" borderId="59" xfId="0" applyFill="1" applyBorder="1" applyAlignment="1">
      <alignment/>
    </xf>
    <xf numFmtId="0" fontId="0" fillId="8" borderId="35" xfId="0" applyFill="1" applyBorder="1" applyAlignment="1">
      <alignment/>
    </xf>
    <xf numFmtId="0" fontId="58" fillId="5" borderId="57" xfId="0" applyFont="1" applyFill="1" applyBorder="1" applyAlignment="1">
      <alignment/>
    </xf>
    <xf numFmtId="0" fontId="7" fillId="5" borderId="59" xfId="0" applyFont="1" applyFill="1" applyBorder="1" applyAlignment="1">
      <alignment/>
    </xf>
    <xf numFmtId="0" fontId="7" fillId="5" borderId="35" xfId="0" applyFont="1" applyFill="1" applyBorder="1" applyAlignment="1">
      <alignment/>
    </xf>
    <xf numFmtId="0" fontId="7" fillId="0" borderId="142" xfId="0" applyFont="1" applyBorder="1" applyAlignment="1">
      <alignment/>
    </xf>
    <xf numFmtId="0" fontId="7" fillId="0" borderId="0" xfId="0" applyFont="1" applyBorder="1" applyAlignment="1">
      <alignment/>
    </xf>
    <xf numFmtId="0" fontId="7" fillId="0" borderId="160" xfId="0" applyFont="1" applyBorder="1" applyAlignment="1">
      <alignment/>
    </xf>
    <xf numFmtId="0" fontId="7" fillId="0" borderId="54" xfId="0" applyFont="1" applyBorder="1" applyAlignment="1">
      <alignment/>
    </xf>
    <xf numFmtId="0" fontId="7" fillId="0" borderId="55" xfId="0" applyFont="1" applyBorder="1" applyAlignment="1">
      <alignment/>
    </xf>
    <xf numFmtId="0" fontId="7" fillId="0" borderId="56" xfId="0" applyFont="1" applyBorder="1" applyAlignment="1">
      <alignment/>
    </xf>
    <xf numFmtId="0" fontId="63" fillId="0" borderId="0" xfId="0" applyFont="1" applyBorder="1" applyAlignment="1">
      <alignment horizontal="center"/>
    </xf>
    <xf numFmtId="0" fontId="58" fillId="8" borderId="51" xfId="0" applyFont="1" applyFill="1" applyBorder="1" applyAlignment="1">
      <alignment horizontal="left"/>
    </xf>
    <xf numFmtId="0" fontId="58" fillId="8" borderId="52" xfId="0" applyFont="1" applyFill="1" applyBorder="1" applyAlignment="1">
      <alignment horizontal="center"/>
    </xf>
    <xf numFmtId="0" fontId="58" fillId="8" borderId="53" xfId="0" applyFont="1" applyFill="1" applyBorder="1" applyAlignment="1">
      <alignment horizontal="center"/>
    </xf>
    <xf numFmtId="0" fontId="0" fillId="8" borderId="58" xfId="0" applyFill="1" applyBorder="1" applyAlignment="1">
      <alignment/>
    </xf>
    <xf numFmtId="0" fontId="0" fillId="13" borderId="21" xfId="0" applyFill="1" applyBorder="1" applyAlignment="1">
      <alignment horizontal="left"/>
    </xf>
    <xf numFmtId="0" fontId="63" fillId="5" borderId="21" xfId="0" applyFont="1" applyFill="1" applyBorder="1" applyAlignment="1">
      <alignment horizontal="center"/>
    </xf>
    <xf numFmtId="0" fontId="0" fillId="13" borderId="19" xfId="0" applyFill="1" applyBorder="1" applyAlignment="1">
      <alignment horizontal="left"/>
    </xf>
    <xf numFmtId="0" fontId="0" fillId="13" borderId="21" xfId="0" applyFont="1" applyFill="1" applyBorder="1" applyAlignment="1">
      <alignment horizontal="left"/>
    </xf>
    <xf numFmtId="0" fontId="63" fillId="0" borderId="21" xfId="0" applyFont="1" applyBorder="1" applyAlignment="1">
      <alignment horizontal="center"/>
    </xf>
    <xf numFmtId="0" fontId="0" fillId="0" borderId="21" xfId="0" applyBorder="1" applyAlignment="1">
      <alignment horizontal="left"/>
    </xf>
    <xf numFmtId="0" fontId="58" fillId="8" borderId="57" xfId="0" applyFont="1" applyFill="1" applyBorder="1" applyAlignment="1">
      <alignment horizontal="left"/>
    </xf>
    <xf numFmtId="0" fontId="58" fillId="8" borderId="59" xfId="0" applyFont="1" applyFill="1" applyBorder="1" applyAlignment="1">
      <alignment horizontal="center"/>
    </xf>
    <xf numFmtId="0" fontId="58" fillId="8" borderId="35" xfId="0" applyFont="1" applyFill="1" applyBorder="1" applyAlignment="1">
      <alignment horizontal="center"/>
    </xf>
    <xf numFmtId="0" fontId="63" fillId="8" borderId="58" xfId="0" applyFont="1" applyFill="1" applyBorder="1" applyAlignment="1">
      <alignment horizontal="center"/>
    </xf>
    <xf numFmtId="0" fontId="63" fillId="5" borderId="19" xfId="0" applyFont="1" applyFill="1" applyBorder="1" applyAlignment="1">
      <alignment horizontal="center"/>
    </xf>
    <xf numFmtId="0" fontId="0" fillId="0" borderId="21" xfId="0" applyFont="1" applyBorder="1" applyAlignment="1">
      <alignment horizontal="left" wrapText="1"/>
    </xf>
    <xf numFmtId="0" fontId="0" fillId="0" borderId="21" xfId="0" applyNumberFormat="1" applyBorder="1" applyAlignment="1">
      <alignment horizontal="left"/>
    </xf>
    <xf numFmtId="0" fontId="0" fillId="0" borderId="0" xfId="0" applyFont="1" applyBorder="1" applyAlignment="1">
      <alignment horizontal="left"/>
    </xf>
    <xf numFmtId="0" fontId="0" fillId="0" borderId="0" xfId="0" applyNumberFormat="1" applyBorder="1" applyAlignment="1">
      <alignment horizontal="left"/>
    </xf>
    <xf numFmtId="0" fontId="58" fillId="8" borderId="58" xfId="0" applyFont="1" applyFill="1" applyBorder="1" applyAlignment="1">
      <alignment horizontal="left"/>
    </xf>
    <xf numFmtId="0" fontId="63" fillId="8" borderId="35" xfId="0" applyFont="1" applyFill="1" applyBorder="1" applyAlignment="1">
      <alignment horizontal="center"/>
    </xf>
    <xf numFmtId="0" fontId="0" fillId="0" borderId="35" xfId="0" applyFill="1" applyBorder="1" applyAlignment="1">
      <alignment/>
    </xf>
    <xf numFmtId="0" fontId="0" fillId="0" borderId="0" xfId="0" applyFont="1" applyAlignment="1">
      <alignment horizontal="left"/>
    </xf>
    <xf numFmtId="0" fontId="0" fillId="0" borderId="0" xfId="0" applyAlignment="1">
      <alignment horizontal="left"/>
    </xf>
    <xf numFmtId="0" fontId="58" fillId="8" borderId="169" xfId="0" applyFont="1" applyFill="1" applyBorder="1" applyAlignment="1">
      <alignment horizontal="center"/>
    </xf>
    <xf numFmtId="0" fontId="63" fillId="8" borderId="59" xfId="0" applyFont="1" applyFill="1" applyBorder="1" applyAlignment="1">
      <alignment horizontal="center"/>
    </xf>
    <xf numFmtId="0" fontId="0" fillId="0" borderId="54" xfId="0" applyBorder="1" applyAlignment="1">
      <alignment horizontal="left"/>
    </xf>
    <xf numFmtId="0" fontId="63" fillId="0" borderId="55" xfId="0" applyFont="1" applyBorder="1" applyAlignment="1">
      <alignment horizontal="center"/>
    </xf>
    <xf numFmtId="17" fontId="63" fillId="0" borderId="21" xfId="0" applyNumberFormat="1" applyFont="1" applyBorder="1" applyAlignment="1">
      <alignment horizontal="center"/>
    </xf>
    <xf numFmtId="17" fontId="63" fillId="0" borderId="0" xfId="0" applyNumberFormat="1" applyFont="1" applyBorder="1" applyAlignment="1">
      <alignment horizontal="center"/>
    </xf>
    <xf numFmtId="0" fontId="58" fillId="9" borderId="58" xfId="0" applyFont="1" applyFill="1" applyBorder="1" applyAlignment="1">
      <alignment/>
    </xf>
    <xf numFmtId="0" fontId="63" fillId="0" borderId="0" xfId="0" applyFont="1" applyBorder="1" applyAlignment="1">
      <alignment horizontal="center"/>
    </xf>
    <xf numFmtId="0" fontId="58" fillId="5" borderId="59" xfId="0" applyFont="1" applyFill="1" applyBorder="1" applyAlignment="1">
      <alignment horizontal="center"/>
    </xf>
    <xf numFmtId="0" fontId="58" fillId="0" borderId="0" xfId="0" applyFont="1" applyBorder="1" applyAlignment="1">
      <alignment horizontal="center"/>
    </xf>
    <xf numFmtId="0" fontId="58" fillId="0" borderId="0" xfId="0" applyFont="1" applyBorder="1" applyAlignment="1">
      <alignment horizontal="center" wrapText="1"/>
    </xf>
    <xf numFmtId="0" fontId="7" fillId="0" borderId="160" xfId="0" applyFont="1" applyBorder="1" applyAlignment="1">
      <alignment horizontal="left"/>
    </xf>
    <xf numFmtId="0" fontId="58" fillId="0" borderId="55" xfId="0" applyFont="1" applyBorder="1" applyAlignment="1">
      <alignment horizontal="center" wrapText="1"/>
    </xf>
    <xf numFmtId="0" fontId="7" fillId="0" borderId="56" xfId="0" applyFont="1" applyBorder="1" applyAlignment="1">
      <alignment horizontal="left"/>
    </xf>
    <xf numFmtId="0" fontId="63" fillId="0" borderId="21" xfId="0" applyFont="1" applyBorder="1" applyAlignment="1">
      <alignment horizontal="center"/>
    </xf>
    <xf numFmtId="0" fontId="0" fillId="0" borderId="21" xfId="0" applyFont="1" applyFill="1" applyBorder="1" applyAlignment="1">
      <alignment horizontal="left"/>
    </xf>
    <xf numFmtId="0" fontId="0" fillId="0" borderId="21" xfId="0" applyBorder="1" applyAlignment="1">
      <alignment horizontal="left" wrapText="1"/>
    </xf>
    <xf numFmtId="0" fontId="58" fillId="8" borderId="168" xfId="0" applyFont="1" applyFill="1" applyBorder="1" applyAlignment="1">
      <alignment horizontal="center"/>
    </xf>
    <xf numFmtId="0" fontId="58" fillId="8" borderId="180" xfId="0" applyFont="1" applyFill="1" applyBorder="1" applyAlignment="1">
      <alignment horizontal="center"/>
    </xf>
    <xf numFmtId="0" fontId="58" fillId="9" borderId="57" xfId="0" applyFont="1" applyFill="1" applyBorder="1" applyAlignment="1">
      <alignment/>
    </xf>
    <xf numFmtId="0" fontId="0" fillId="9" borderId="59" xfId="0" applyFill="1" applyBorder="1" applyAlignment="1">
      <alignment/>
    </xf>
    <xf numFmtId="0" fontId="0" fillId="9" borderId="35" xfId="0" applyFill="1" applyBorder="1" applyAlignment="1">
      <alignment/>
    </xf>
    <xf numFmtId="0" fontId="23" fillId="0" borderId="0" xfId="0" applyFont="1" applyBorder="1" applyAlignment="1">
      <alignment horizontal="left"/>
    </xf>
    <xf numFmtId="0" fontId="58" fillId="8" borderId="59" xfId="0" applyFont="1" applyFill="1" applyBorder="1" applyAlignment="1">
      <alignment/>
    </xf>
    <xf numFmtId="0" fontId="58" fillId="8" borderId="35" xfId="0" applyFont="1" applyFill="1" applyBorder="1" applyAlignment="1">
      <alignment/>
    </xf>
    <xf numFmtId="0" fontId="57" fillId="2" borderId="52" xfId="0" applyFont="1" applyFill="1" applyBorder="1" applyAlignment="1" applyProtection="1">
      <alignment horizontal="left"/>
      <protection/>
    </xf>
    <xf numFmtId="0" fontId="56" fillId="2" borderId="52" xfId="0" applyFont="1" applyFill="1" applyBorder="1" applyAlignment="1" applyProtection="1">
      <alignment horizontal="center"/>
      <protection/>
    </xf>
    <xf numFmtId="0" fontId="40" fillId="2" borderId="53" xfId="0" applyFont="1" applyFill="1" applyBorder="1" applyAlignment="1" applyProtection="1">
      <alignment horizontal="right"/>
      <protection/>
    </xf>
    <xf numFmtId="0" fontId="0" fillId="0" borderId="0" xfId="0" applyBorder="1" applyAlignment="1" applyProtection="1">
      <alignment/>
      <protection/>
    </xf>
    <xf numFmtId="0" fontId="57" fillId="2" borderId="0" xfId="0" applyFont="1" applyFill="1" applyBorder="1" applyAlignment="1" applyProtection="1">
      <alignment horizontal="left"/>
      <protection/>
    </xf>
    <xf numFmtId="0" fontId="56" fillId="2" borderId="0" xfId="0" applyFont="1" applyFill="1" applyBorder="1" applyAlignment="1" applyProtection="1">
      <alignment/>
      <protection/>
    </xf>
    <xf numFmtId="0" fontId="56" fillId="2" borderId="160" xfId="0" applyFont="1" applyFill="1" applyBorder="1" applyAlignment="1" applyProtection="1">
      <alignment/>
      <protection/>
    </xf>
    <xf numFmtId="0" fontId="4" fillId="2" borderId="0" xfId="0" applyFont="1" applyFill="1" applyBorder="1" applyAlignment="1" applyProtection="1">
      <alignment horizontal="left"/>
      <protection/>
    </xf>
    <xf numFmtId="0" fontId="3" fillId="2" borderId="0" xfId="0" applyFont="1" applyFill="1" applyBorder="1" applyAlignment="1" applyProtection="1">
      <alignment horizontal="center"/>
      <protection/>
    </xf>
    <xf numFmtId="0" fontId="40" fillId="2" borderId="160" xfId="0" applyFont="1" applyFill="1" applyBorder="1" applyAlignment="1" applyProtection="1">
      <alignment horizontal="right"/>
      <protection/>
    </xf>
    <xf numFmtId="0" fontId="7" fillId="3" borderId="142" xfId="0" applyFont="1" applyFill="1" applyBorder="1" applyAlignment="1" applyProtection="1">
      <alignment/>
      <protection/>
    </xf>
    <xf numFmtId="49" fontId="7" fillId="3" borderId="160" xfId="0" applyNumberFormat="1" applyFont="1" applyFill="1" applyBorder="1" applyAlignment="1" applyProtection="1">
      <alignment horizontal="right"/>
      <protection/>
    </xf>
    <xf numFmtId="0" fontId="21" fillId="4" borderId="142" xfId="0" applyFont="1" applyFill="1" applyBorder="1" applyAlignment="1" applyProtection="1">
      <alignment/>
      <protection locked="0"/>
    </xf>
    <xf numFmtId="0" fontId="21" fillId="4" borderId="0" xfId="0" applyFont="1" applyFill="1" applyBorder="1" applyAlignment="1" applyProtection="1">
      <alignment horizontal="left"/>
      <protection locked="0"/>
    </xf>
    <xf numFmtId="0" fontId="0" fillId="4" borderId="55" xfId="0" applyFill="1" applyBorder="1" applyAlignment="1" applyProtection="1">
      <alignment horizontal="left"/>
      <protection locked="0"/>
    </xf>
    <xf numFmtId="0" fontId="21" fillId="4" borderId="0" xfId="0" applyFont="1" applyFill="1" applyBorder="1" applyAlignment="1" applyProtection="1">
      <alignment/>
      <protection locked="0"/>
    </xf>
    <xf numFmtId="0" fontId="0" fillId="4" borderId="55" xfId="0" applyFill="1" applyBorder="1" applyAlignment="1" applyProtection="1">
      <alignment/>
      <protection locked="0"/>
    </xf>
    <xf numFmtId="0" fontId="43" fillId="4" borderId="55" xfId="0" applyFont="1" applyFill="1" applyBorder="1" applyAlignment="1" applyProtection="1">
      <alignment horizontal="center"/>
      <protection locked="0"/>
    </xf>
    <xf numFmtId="0" fontId="43" fillId="4" borderId="55" xfId="0" applyFont="1" applyFill="1" applyBorder="1" applyAlignment="1" applyProtection="1">
      <alignment/>
      <protection locked="0"/>
    </xf>
    <xf numFmtId="0" fontId="43" fillId="4" borderId="0" xfId="0" applyFont="1" applyFill="1" applyBorder="1" applyAlignment="1" applyProtection="1">
      <alignment/>
      <protection locked="0"/>
    </xf>
    <xf numFmtId="0" fontId="43" fillId="4" borderId="0" xfId="0" applyFont="1" applyFill="1" applyBorder="1" applyAlignment="1" applyProtection="1">
      <alignment horizontal="right"/>
      <protection locked="0"/>
    </xf>
    <xf numFmtId="0" fontId="21" fillId="4" borderId="0" xfId="0" applyFont="1" applyFill="1" applyBorder="1" applyAlignment="1" applyProtection="1">
      <alignment horizontal="right"/>
      <protection locked="0"/>
    </xf>
    <xf numFmtId="0" fontId="43" fillId="4" borderId="0" xfId="0" applyFont="1" applyFill="1" applyBorder="1" applyAlignment="1" applyProtection="1">
      <alignment horizontal="center"/>
      <protection locked="0"/>
    </xf>
    <xf numFmtId="0" fontId="42" fillId="4" borderId="0" xfId="0" applyFont="1" applyFill="1" applyBorder="1" applyAlignment="1" applyProtection="1">
      <alignment/>
      <protection locked="0"/>
    </xf>
    <xf numFmtId="0" fontId="43" fillId="4" borderId="0" xfId="0" applyFont="1" applyFill="1" applyBorder="1" applyAlignment="1" applyProtection="1">
      <alignment/>
      <protection locked="0"/>
    </xf>
    <xf numFmtId="0" fontId="0" fillId="4" borderId="160" xfId="0" applyFill="1" applyBorder="1" applyAlignment="1" applyProtection="1">
      <alignment/>
      <protection locked="0"/>
    </xf>
    <xf numFmtId="0" fontId="0" fillId="4" borderId="142" xfId="0" applyFill="1" applyBorder="1" applyAlignment="1" applyProtection="1">
      <alignment/>
      <protection locked="0"/>
    </xf>
    <xf numFmtId="0" fontId="0" fillId="4" borderId="55" xfId="0" applyFill="1" applyBorder="1" applyAlignment="1" applyProtection="1">
      <alignment horizontal="center"/>
      <protection locked="0"/>
    </xf>
    <xf numFmtId="0" fontId="0" fillId="4" borderId="55" xfId="0" applyFont="1" applyFill="1" applyBorder="1" applyAlignment="1" applyProtection="1">
      <alignment horizontal="center"/>
      <protection locked="0"/>
    </xf>
    <xf numFmtId="0" fontId="21" fillId="4" borderId="0" xfId="0" applyFont="1" applyFill="1" applyBorder="1" applyAlignment="1" applyProtection="1">
      <alignment horizontal="center"/>
      <protection locked="0"/>
    </xf>
    <xf numFmtId="0" fontId="43" fillId="4" borderId="142" xfId="0" applyFont="1" applyFill="1" applyBorder="1" applyAlignment="1" applyProtection="1">
      <alignment/>
      <protection locked="0"/>
    </xf>
    <xf numFmtId="170" fontId="43" fillId="4" borderId="55" xfId="0" applyNumberFormat="1" applyFont="1" applyFill="1" applyBorder="1" applyAlignment="1" applyProtection="1">
      <alignment horizontal="center"/>
      <protection locked="0"/>
    </xf>
    <xf numFmtId="0" fontId="0" fillId="4" borderId="56" xfId="0" applyFont="1" applyFill="1" applyBorder="1" applyAlignment="1" applyProtection="1">
      <alignment horizontal="center"/>
      <protection locked="0"/>
    </xf>
    <xf numFmtId="0" fontId="0" fillId="4" borderId="54" xfId="0" applyFill="1" applyBorder="1" applyAlignment="1" applyProtection="1">
      <alignment/>
      <protection locked="0"/>
    </xf>
    <xf numFmtId="0" fontId="7" fillId="4" borderId="55" xfId="0" applyFont="1" applyFill="1" applyBorder="1" applyAlignment="1" applyProtection="1">
      <alignment horizontal="right"/>
      <protection locked="0"/>
    </xf>
    <xf numFmtId="0" fontId="7" fillId="4" borderId="55" xfId="0" applyFont="1" applyFill="1" applyBorder="1" applyAlignment="1" applyProtection="1">
      <alignment/>
      <protection locked="0"/>
    </xf>
    <xf numFmtId="0" fontId="22" fillId="4" borderId="55" xfId="0" applyFont="1" applyFill="1" applyBorder="1" applyAlignment="1" applyProtection="1">
      <alignment horizontal="center"/>
      <protection locked="0"/>
    </xf>
    <xf numFmtId="0" fontId="22" fillId="4" borderId="55" xfId="0" applyFont="1" applyFill="1" applyBorder="1" applyAlignment="1" applyProtection="1">
      <alignment horizontal="center" vertical="top"/>
      <protection locked="0"/>
    </xf>
    <xf numFmtId="0" fontId="22" fillId="4" borderId="56" xfId="0" applyFont="1" applyFill="1" applyBorder="1" applyAlignment="1" applyProtection="1">
      <alignment horizontal="center"/>
      <protection locked="0"/>
    </xf>
    <xf numFmtId="0" fontId="7" fillId="5" borderId="167" xfId="0" applyFont="1" applyFill="1" applyBorder="1" applyAlignment="1" applyProtection="1">
      <alignment horizontal="center"/>
      <protection/>
    </xf>
    <xf numFmtId="0" fontId="7" fillId="5" borderId="51" xfId="0" applyFont="1" applyFill="1" applyBorder="1" applyAlignment="1" applyProtection="1">
      <alignment horizontal="center"/>
      <protection/>
    </xf>
    <xf numFmtId="0" fontId="7" fillId="0" borderId="0" xfId="0" applyFont="1" applyBorder="1" applyAlignment="1" applyProtection="1">
      <alignment/>
      <protection locked="0"/>
    </xf>
    <xf numFmtId="0" fontId="7" fillId="5" borderId="183" xfId="0" applyFont="1" applyFill="1" applyBorder="1" applyAlignment="1" applyProtection="1">
      <alignment horizontal="center"/>
      <protection/>
    </xf>
    <xf numFmtId="0" fontId="7" fillId="5" borderId="184" xfId="0" applyFont="1" applyFill="1" applyBorder="1" applyAlignment="1" applyProtection="1">
      <alignment horizontal="center"/>
      <protection/>
    </xf>
    <xf numFmtId="0" fontId="58" fillId="5" borderId="19" xfId="0" applyFont="1" applyFill="1" applyBorder="1" applyAlignment="1" applyProtection="1">
      <alignment horizontal="center"/>
      <protection/>
    </xf>
    <xf numFmtId="0" fontId="0" fillId="0" borderId="19" xfId="0" applyFill="1" applyBorder="1" applyAlignment="1" applyProtection="1">
      <alignment/>
      <protection locked="0"/>
    </xf>
    <xf numFmtId="0" fontId="0" fillId="0" borderId="134" xfId="0" applyFill="1" applyBorder="1" applyAlignment="1" applyProtection="1">
      <alignment/>
      <protection locked="0"/>
    </xf>
    <xf numFmtId="0" fontId="58" fillId="5" borderId="185" xfId="0" applyFont="1" applyFill="1" applyBorder="1" applyAlignment="1" applyProtection="1">
      <alignment horizontal="center"/>
      <protection/>
    </xf>
    <xf numFmtId="0" fontId="0" fillId="0" borderId="21" xfId="0" applyFill="1" applyBorder="1" applyAlignment="1" applyProtection="1">
      <alignment/>
      <protection locked="0"/>
    </xf>
    <xf numFmtId="0" fontId="58" fillId="5" borderId="174" xfId="0" applyFont="1" applyFill="1" applyBorder="1" applyAlignment="1" applyProtection="1">
      <alignment horizontal="center"/>
      <protection/>
    </xf>
    <xf numFmtId="0" fontId="0" fillId="0" borderId="0" xfId="0" applyFont="1" applyFill="1" applyAlignment="1" applyProtection="1">
      <alignment/>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0" fontId="6" fillId="0" borderId="0" xfId="0" applyFont="1" applyBorder="1" applyAlignment="1" applyProtection="1">
      <alignment/>
      <protection locked="0"/>
    </xf>
    <xf numFmtId="0" fontId="6" fillId="0" borderId="0" xfId="0" applyFont="1" applyFill="1" applyBorder="1" applyAlignment="1" applyProtection="1">
      <alignment/>
      <protection locked="0"/>
    </xf>
    <xf numFmtId="0" fontId="0" fillId="4" borderId="0" xfId="0" applyFill="1" applyBorder="1" applyAlignment="1" applyProtection="1">
      <alignment/>
      <protection locked="0"/>
    </xf>
    <xf numFmtId="0" fontId="7" fillId="0" borderId="0" xfId="0"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6" fillId="0" borderId="0" xfId="0" applyFont="1" applyBorder="1" applyAlignment="1" applyProtection="1">
      <alignment/>
      <protection locked="0"/>
    </xf>
    <xf numFmtId="0" fontId="0" fillId="4" borderId="0" xfId="0" applyFill="1" applyAlignment="1" applyProtection="1">
      <alignment/>
      <protection locked="0"/>
    </xf>
    <xf numFmtId="0" fontId="7" fillId="0" borderId="0" xfId="0" applyFont="1" applyBorder="1" applyAlignment="1" applyProtection="1">
      <alignment/>
      <protection locked="0"/>
    </xf>
    <xf numFmtId="0" fontId="1"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0" fillId="4" borderId="0" xfId="0" applyFont="1" applyFill="1" applyBorder="1" applyAlignment="1" applyProtection="1">
      <alignment wrapText="1"/>
      <protection locked="0"/>
    </xf>
    <xf numFmtId="0" fontId="1" fillId="0" borderId="0" xfId="0" applyFont="1" applyBorder="1" applyAlignment="1" applyProtection="1">
      <alignment/>
      <protection locked="0"/>
    </xf>
    <xf numFmtId="0" fontId="1" fillId="0" borderId="0" xfId="0" applyFont="1" applyBorder="1" applyAlignment="1" applyProtection="1">
      <alignment horizontal="left" wrapText="1"/>
      <protection/>
    </xf>
    <xf numFmtId="0" fontId="1" fillId="0" borderId="0" xfId="0" applyFont="1" applyBorder="1" applyAlignment="1" applyProtection="1">
      <alignment wrapText="1"/>
      <protection/>
    </xf>
    <xf numFmtId="0" fontId="6" fillId="0" borderId="0" xfId="0" applyFont="1" applyBorder="1" applyAlignment="1" applyProtection="1">
      <alignment wrapText="1"/>
      <protection/>
    </xf>
    <xf numFmtId="0" fontId="0" fillId="0" borderId="0" xfId="0" applyAlignment="1" applyProtection="1">
      <alignment/>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1" fillId="0" borderId="0" xfId="0" applyFont="1" applyAlignment="1" applyProtection="1">
      <alignment wrapText="1"/>
      <protection/>
    </xf>
    <xf numFmtId="0" fontId="0" fillId="0" borderId="2" xfId="0" applyBorder="1" applyAlignment="1" applyProtection="1">
      <alignment/>
      <protection/>
    </xf>
    <xf numFmtId="0" fontId="73" fillId="0" borderId="0" xfId="0" applyFont="1" applyBorder="1" applyAlignment="1" applyProtection="1">
      <alignment/>
      <protection locked="0"/>
    </xf>
    <xf numFmtId="0" fontId="0" fillId="0" borderId="186" xfId="0" applyBorder="1" applyAlignment="1">
      <alignment/>
    </xf>
    <xf numFmtId="0" fontId="0" fillId="0" borderId="17" xfId="0" applyBorder="1" applyAlignment="1">
      <alignment/>
    </xf>
    <xf numFmtId="0" fontId="0" fillId="0" borderId="187" xfId="0" applyBorder="1" applyAlignment="1">
      <alignment/>
    </xf>
    <xf numFmtId="0" fontId="0" fillId="0" borderId="188" xfId="0" applyFill="1" applyBorder="1" applyAlignment="1">
      <alignment/>
    </xf>
    <xf numFmtId="0" fontId="0" fillId="0" borderId="189" xfId="0" applyBorder="1" applyAlignment="1">
      <alignment/>
    </xf>
    <xf numFmtId="0" fontId="0" fillId="0" borderId="150" xfId="0" applyBorder="1" applyAlignment="1">
      <alignment/>
    </xf>
    <xf numFmtId="0" fontId="63" fillId="0" borderId="160" xfId="0" applyFont="1" applyFill="1" applyBorder="1" applyAlignment="1">
      <alignment/>
    </xf>
    <xf numFmtId="0" fontId="0" fillId="0" borderId="55" xfId="0" applyFill="1" applyBorder="1" applyAlignment="1">
      <alignment/>
    </xf>
    <xf numFmtId="0" fontId="9" fillId="12" borderId="190" xfId="0" applyFont="1" applyFill="1" applyBorder="1" applyAlignment="1" applyProtection="1">
      <alignment horizontal="center"/>
      <protection hidden="1"/>
    </xf>
    <xf numFmtId="0" fontId="9" fillId="12" borderId="191" xfId="0" applyFont="1" applyFill="1" applyBorder="1" applyAlignment="1" applyProtection="1">
      <alignment horizontal="center"/>
      <protection hidden="1"/>
    </xf>
    <xf numFmtId="0" fontId="9" fillId="12" borderId="192" xfId="0" applyFont="1" applyFill="1" applyBorder="1" applyAlignment="1" applyProtection="1">
      <alignment horizontal="center" wrapText="1"/>
      <protection hidden="1"/>
    </xf>
    <xf numFmtId="0" fontId="9" fillId="12" borderId="191" xfId="0" applyFont="1" applyFill="1" applyBorder="1" applyAlignment="1" applyProtection="1">
      <alignment horizontal="center" wrapText="1"/>
      <protection hidden="1"/>
    </xf>
    <xf numFmtId="0" fontId="9" fillId="12" borderId="192" xfId="0" applyFont="1" applyFill="1" applyBorder="1" applyAlignment="1" applyProtection="1">
      <alignment horizontal="center" vertical="center" wrapText="1"/>
      <protection hidden="1"/>
    </xf>
    <xf numFmtId="0" fontId="9" fillId="12" borderId="193"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protection hidden="1"/>
    </xf>
    <xf numFmtId="0" fontId="0" fillId="2" borderId="1" xfId="0" applyFill="1" applyBorder="1" applyAlignment="1" applyProtection="1">
      <alignment/>
      <protection hidden="1"/>
    </xf>
    <xf numFmtId="0" fontId="3" fillId="2" borderId="16" xfId="0" applyFont="1" applyFill="1" applyBorder="1" applyAlignment="1" applyProtection="1">
      <alignment horizontal="right" vertical="top"/>
      <protection hidden="1"/>
    </xf>
    <xf numFmtId="0" fontId="2" fillId="2" borderId="0" xfId="0" applyFont="1" applyFill="1" applyBorder="1" applyAlignment="1" applyProtection="1">
      <alignment horizontal="left" vertical="center"/>
      <protection hidden="1"/>
    </xf>
    <xf numFmtId="0" fontId="13" fillId="2" borderId="2" xfId="0" applyFont="1" applyFill="1" applyBorder="1" applyAlignment="1" applyProtection="1">
      <alignment vertical="center"/>
      <protection hidden="1"/>
    </xf>
    <xf numFmtId="0" fontId="0" fillId="2" borderId="2" xfId="0" applyFill="1" applyBorder="1" applyAlignment="1" applyProtection="1">
      <alignment/>
      <protection hidden="1"/>
    </xf>
    <xf numFmtId="0" fontId="3" fillId="2" borderId="3" xfId="0" applyFont="1" applyFill="1" applyBorder="1" applyAlignment="1" applyProtection="1">
      <alignment horizontal="right"/>
      <protection hidden="1"/>
    </xf>
    <xf numFmtId="0" fontId="7" fillId="3" borderId="5" xfId="0" applyFont="1" applyFill="1" applyBorder="1" applyAlignment="1" applyProtection="1">
      <alignment horizontal="left" vertical="center"/>
      <protection hidden="1"/>
    </xf>
    <xf numFmtId="0" fontId="0" fillId="3" borderId="5" xfId="0" applyFont="1" applyFill="1" applyBorder="1" applyAlignment="1" applyProtection="1">
      <alignment horizontal="left" vertical="center"/>
      <protection hidden="1"/>
    </xf>
    <xf numFmtId="0" fontId="0" fillId="3" borderId="5" xfId="0" applyFill="1" applyBorder="1" applyAlignment="1" applyProtection="1">
      <alignment/>
      <protection hidden="1"/>
    </xf>
    <xf numFmtId="49" fontId="17" fillId="3" borderId="5" xfId="0" applyNumberFormat="1" applyFont="1" applyFill="1" applyBorder="1" applyAlignment="1" applyProtection="1">
      <alignment horizontal="right" vertical="center"/>
      <protection hidden="1"/>
    </xf>
    <xf numFmtId="49" fontId="17" fillId="3" borderId="0" xfId="0" applyNumberFormat="1" applyFont="1" applyFill="1" applyBorder="1" applyAlignment="1" applyProtection="1">
      <alignment horizontal="right" vertical="center"/>
      <protection hidden="1"/>
    </xf>
    <xf numFmtId="0" fontId="0" fillId="3" borderId="0" xfId="0" applyFill="1" applyBorder="1" applyAlignment="1" applyProtection="1">
      <alignment/>
      <protection hidden="1"/>
    </xf>
    <xf numFmtId="49" fontId="16" fillId="3" borderId="14" xfId="0" applyNumberFormat="1" applyFont="1" applyFill="1" applyBorder="1" applyAlignment="1" applyProtection="1">
      <alignment horizontal="right" vertical="center"/>
      <protection hidden="1"/>
    </xf>
    <xf numFmtId="0" fontId="0" fillId="0" borderId="19" xfId="0" applyBorder="1" applyAlignment="1" applyProtection="1">
      <alignment horizontal="center"/>
      <protection hidden="1" locked="0"/>
    </xf>
    <xf numFmtId="9" fontId="0" fillId="0" borderId="19" xfId="0" applyNumberFormat="1" applyBorder="1" applyAlignment="1" applyProtection="1">
      <alignment horizontal="center"/>
      <protection hidden="1" locked="0"/>
    </xf>
    <xf numFmtId="0" fontId="0" fillId="0" borderId="21" xfId="0" applyBorder="1" applyAlignment="1" applyProtection="1">
      <alignment horizontal="center"/>
      <protection hidden="1" locked="0"/>
    </xf>
    <xf numFmtId="9" fontId="0" fillId="0" borderId="21" xfId="0" applyNumberFormat="1" applyBorder="1" applyAlignment="1" applyProtection="1">
      <alignment horizontal="center"/>
      <protection hidden="1" locked="0"/>
    </xf>
    <xf numFmtId="0" fontId="0" fillId="16" borderId="5" xfId="0" applyFill="1" applyBorder="1" applyAlignment="1" applyProtection="1">
      <alignment horizontal="center"/>
      <protection hidden="1" locked="0"/>
    </xf>
    <xf numFmtId="9" fontId="0" fillId="0" borderId="4" xfId="0" applyNumberFormat="1" applyBorder="1" applyAlignment="1" applyProtection="1">
      <alignment horizontal="center"/>
      <protection hidden="1" locked="0"/>
    </xf>
    <xf numFmtId="0" fontId="8" fillId="0" borderId="19" xfId="0" applyFont="1" applyBorder="1" applyAlignment="1" applyProtection="1">
      <alignment horizontal="center"/>
      <protection hidden="1" locked="0"/>
    </xf>
    <xf numFmtId="0" fontId="8" fillId="0" borderId="21" xfId="0" applyFont="1" applyBorder="1" applyAlignment="1" applyProtection="1">
      <alignment horizontal="center"/>
      <protection hidden="1" locked="0"/>
    </xf>
    <xf numFmtId="0" fontId="8" fillId="16" borderId="4" xfId="0" applyFont="1" applyFill="1" applyBorder="1" applyAlignment="1" applyProtection="1">
      <alignment horizontal="center"/>
      <protection hidden="1" locked="0"/>
    </xf>
    <xf numFmtId="0" fontId="7" fillId="0" borderId="21" xfId="0" applyFont="1" applyBorder="1" applyAlignment="1" applyProtection="1">
      <alignment horizontal="center"/>
      <protection hidden="1" locked="0"/>
    </xf>
    <xf numFmtId="0" fontId="10" fillId="10" borderId="21" xfId="0" applyFont="1" applyFill="1" applyBorder="1" applyAlignment="1" applyProtection="1">
      <alignment horizontal="center"/>
      <protection hidden="1"/>
    </xf>
    <xf numFmtId="0" fontId="1" fillId="12" borderId="15" xfId="0" applyFont="1" applyFill="1" applyBorder="1" applyAlignment="1">
      <alignment/>
    </xf>
    <xf numFmtId="0" fontId="1" fillId="12" borderId="1" xfId="0" applyFont="1" applyFill="1" applyBorder="1" applyAlignment="1">
      <alignment/>
    </xf>
    <xf numFmtId="2" fontId="1" fillId="12" borderId="15" xfId="0" applyNumberFormat="1" applyFont="1" applyFill="1" applyBorder="1" applyAlignment="1">
      <alignment/>
    </xf>
    <xf numFmtId="0" fontId="1" fillId="12" borderId="16" xfId="0" applyFont="1" applyFill="1" applyBorder="1" applyAlignment="1">
      <alignment/>
    </xf>
    <xf numFmtId="0" fontId="1" fillId="12" borderId="6" xfId="0" applyFont="1" applyFill="1" applyBorder="1" applyAlignment="1" applyProtection="1">
      <alignment/>
      <protection locked="0"/>
    </xf>
    <xf numFmtId="0" fontId="1" fillId="12" borderId="0" xfId="0" applyFont="1" applyFill="1" applyBorder="1" applyAlignment="1">
      <alignment/>
    </xf>
    <xf numFmtId="2" fontId="1" fillId="12" borderId="6" xfId="0" applyNumberFormat="1" applyFont="1" applyFill="1" applyBorder="1" applyAlignment="1" applyProtection="1">
      <alignment/>
      <protection locked="0"/>
    </xf>
    <xf numFmtId="0" fontId="1" fillId="12" borderId="7" xfId="0" applyFont="1" applyFill="1" applyBorder="1" applyAlignment="1">
      <alignment/>
    </xf>
    <xf numFmtId="0" fontId="1" fillId="12" borderId="0" xfId="0" applyFont="1" applyFill="1" applyBorder="1" applyAlignment="1">
      <alignment/>
    </xf>
    <xf numFmtId="0" fontId="1" fillId="12" borderId="6" xfId="0" applyFont="1" applyFill="1" applyBorder="1" applyAlignment="1" applyProtection="1">
      <alignment/>
      <protection locked="0"/>
    </xf>
    <xf numFmtId="0" fontId="1" fillId="12" borderId="11" xfId="0" applyFont="1" applyFill="1" applyBorder="1" applyAlignment="1" applyProtection="1">
      <alignment/>
      <protection locked="0"/>
    </xf>
    <xf numFmtId="0" fontId="1" fillId="12" borderId="2" xfId="0" applyFont="1" applyFill="1" applyBorder="1" applyAlignment="1">
      <alignment/>
    </xf>
    <xf numFmtId="2" fontId="1" fillId="12" borderId="11" xfId="0" applyNumberFormat="1" applyFont="1" applyFill="1" applyBorder="1" applyAlignment="1" applyProtection="1">
      <alignment/>
      <protection locked="0"/>
    </xf>
    <xf numFmtId="0" fontId="1" fillId="12" borderId="3" xfId="0" applyFont="1" applyFill="1" applyBorder="1" applyAlignment="1">
      <alignment/>
    </xf>
    <xf numFmtId="0" fontId="0" fillId="0" borderId="6" xfId="0" applyBorder="1" applyAlignment="1">
      <alignment vertical="center"/>
    </xf>
    <xf numFmtId="0" fontId="0" fillId="0" borderId="7" xfId="0" applyBorder="1" applyAlignment="1">
      <alignment/>
    </xf>
    <xf numFmtId="0" fontId="0" fillId="0" borderId="11" xfId="0" applyBorder="1" applyAlignment="1">
      <alignment vertical="center"/>
    </xf>
    <xf numFmtId="0" fontId="0" fillId="0" borderId="3" xfId="0" applyBorder="1" applyAlignment="1">
      <alignment/>
    </xf>
    <xf numFmtId="0" fontId="2" fillId="2" borderId="15" xfId="0" applyFont="1" applyFill="1" applyBorder="1" applyAlignment="1" applyProtection="1">
      <alignment horizontal="left"/>
      <protection/>
    </xf>
    <xf numFmtId="0" fontId="0" fillId="0" borderId="16" xfId="0" applyBorder="1" applyAlignment="1">
      <alignment/>
    </xf>
    <xf numFmtId="0" fontId="12" fillId="7" borderId="15" xfId="0" applyFont="1" applyFill="1" applyBorder="1" applyAlignment="1" applyProtection="1">
      <alignment horizontal="center" vertical="center"/>
      <protection/>
    </xf>
    <xf numFmtId="0" fontId="0" fillId="0" borderId="31" xfId="0" applyFont="1" applyBorder="1" applyAlignment="1">
      <alignment horizontal="center" vertical="center"/>
    </xf>
    <xf numFmtId="0" fontId="0" fillId="0" borderId="33" xfId="0" applyFont="1" applyBorder="1" applyAlignment="1">
      <alignment horizontal="center" textRotation="90" wrapText="1"/>
    </xf>
    <xf numFmtId="0" fontId="0" fillId="9" borderId="194" xfId="0" applyFont="1" applyFill="1" applyBorder="1" applyAlignment="1" applyProtection="1" quotePrefix="1">
      <alignment horizontal="center" vertical="center"/>
      <protection/>
    </xf>
    <xf numFmtId="0" fontId="0" fillId="0" borderId="30" xfId="0" applyFont="1" applyBorder="1" applyAlignment="1">
      <alignment horizontal="center" vertical="center"/>
    </xf>
    <xf numFmtId="0" fontId="0" fillId="9" borderId="195" xfId="0" applyFont="1" applyFill="1" applyBorder="1" applyAlignment="1" applyProtection="1">
      <alignment horizontal="center" vertical="center" wrapText="1"/>
      <protection/>
    </xf>
    <xf numFmtId="0" fontId="0" fillId="0" borderId="196" xfId="0" applyBorder="1" applyAlignment="1">
      <alignment horizontal="center" vertical="center" wrapText="1"/>
    </xf>
    <xf numFmtId="0" fontId="0" fillId="9" borderId="46" xfId="0" applyFont="1" applyFill="1" applyBorder="1" applyAlignment="1" applyProtection="1">
      <alignment horizontal="center" textRotation="90" wrapText="1"/>
      <protection/>
    </xf>
    <xf numFmtId="0" fontId="0" fillId="0" borderId="197" xfId="0" applyFont="1" applyBorder="1" applyAlignment="1">
      <alignment horizontal="center" textRotation="90" wrapText="1"/>
    </xf>
    <xf numFmtId="0" fontId="0" fillId="9" borderId="32" xfId="0" applyFont="1" applyFill="1" applyBorder="1" applyAlignment="1" applyProtection="1">
      <alignment horizontal="center" textRotation="90" wrapText="1"/>
      <protection/>
    </xf>
    <xf numFmtId="0" fontId="0" fillId="9" borderId="38" xfId="0" applyFont="1" applyFill="1" applyBorder="1" applyAlignment="1" applyProtection="1">
      <alignment horizontal="center" vertical="center"/>
      <protection/>
    </xf>
    <xf numFmtId="0" fontId="0" fillId="9" borderId="194" xfId="0" applyFont="1" applyFill="1" applyBorder="1" applyAlignment="1" applyProtection="1">
      <alignment horizontal="center" vertical="center"/>
      <protection/>
    </xf>
    <xf numFmtId="0" fontId="0" fillId="9" borderId="194" xfId="0" applyFont="1" applyFill="1" applyBorder="1" applyAlignment="1" applyProtection="1">
      <alignment horizontal="right" vertical="center" wrapText="1"/>
      <protection/>
    </xf>
    <xf numFmtId="0" fontId="0" fillId="9" borderId="38" xfId="0" applyFont="1" applyFill="1" applyBorder="1" applyAlignment="1" applyProtection="1">
      <alignment horizontal="center" textRotation="90" wrapText="1"/>
      <protection/>
    </xf>
    <xf numFmtId="0" fontId="0" fillId="0" borderId="38" xfId="0" applyFont="1" applyBorder="1" applyAlignment="1">
      <alignment horizontal="center" vertical="center" wrapText="1"/>
    </xf>
    <xf numFmtId="0" fontId="0" fillId="0" borderId="43" xfId="0" applyFont="1" applyBorder="1" applyAlignment="1">
      <alignment horizontal="center" vertical="center" wrapText="1"/>
    </xf>
    <xf numFmtId="0" fontId="0" fillId="9" borderId="38" xfId="0" applyFont="1" applyFill="1" applyBorder="1" applyAlignment="1" applyProtection="1">
      <alignment horizontal="right" vertical="center" wrapText="1"/>
      <protection/>
    </xf>
    <xf numFmtId="0" fontId="18" fillId="0" borderId="0" xfId="0" applyFont="1" applyAlignment="1">
      <alignment horizontal="right"/>
    </xf>
    <xf numFmtId="0" fontId="7" fillId="9" borderId="4" xfId="0" applyFont="1" applyFill="1" applyBorder="1" applyAlignment="1">
      <alignment horizontal="center" vertical="top" wrapText="1"/>
    </xf>
    <xf numFmtId="0" fontId="7" fillId="9" borderId="14" xfId="0" applyFont="1" applyFill="1" applyBorder="1" applyAlignment="1">
      <alignment horizontal="center" vertical="top" wrapText="1"/>
    </xf>
    <xf numFmtId="0" fontId="29" fillId="7" borderId="15" xfId="0" applyFont="1" applyFill="1" applyBorder="1" applyAlignment="1">
      <alignment vertical="top" wrapText="1"/>
    </xf>
    <xf numFmtId="0" fontId="29" fillId="7" borderId="11" xfId="0" applyFont="1" applyFill="1" applyBorder="1" applyAlignment="1">
      <alignment vertical="top" wrapText="1"/>
    </xf>
    <xf numFmtId="0" fontId="0" fillId="7" borderId="16" xfId="0" applyFill="1" applyBorder="1" applyAlignment="1">
      <alignment vertical="top" wrapText="1"/>
    </xf>
    <xf numFmtId="0" fontId="0" fillId="7" borderId="3" xfId="0" applyFill="1" applyBorder="1" applyAlignment="1">
      <alignment vertical="top" wrapText="1"/>
    </xf>
    <xf numFmtId="0" fontId="0" fillId="0" borderId="17" xfId="0" applyBorder="1" applyAlignment="1">
      <alignment vertical="top" wrapText="1"/>
    </xf>
    <xf numFmtId="0" fontId="0" fillId="0" borderId="19" xfId="0" applyBorder="1" applyAlignment="1">
      <alignment vertical="top" wrapText="1"/>
    </xf>
    <xf numFmtId="0" fontId="8" fillId="7" borderId="5" xfId="0" applyFont="1" applyFill="1" applyBorder="1" applyAlignment="1" applyProtection="1">
      <alignment horizontal="right"/>
      <protection/>
    </xf>
    <xf numFmtId="0" fontId="9" fillId="0" borderId="5" xfId="0" applyFont="1" applyBorder="1" applyAlignment="1" applyProtection="1">
      <alignment horizontal="right"/>
      <protection/>
    </xf>
    <xf numFmtId="0" fontId="8" fillId="0" borderId="5" xfId="0" applyFont="1" applyBorder="1" applyAlignment="1" applyProtection="1">
      <alignment horizontal="right"/>
      <protection/>
    </xf>
    <xf numFmtId="0" fontId="8" fillId="0" borderId="14" xfId="0" applyFont="1" applyBorder="1" applyAlignment="1" applyProtection="1">
      <alignment horizontal="right"/>
      <protection/>
    </xf>
    <xf numFmtId="0" fontId="8" fillId="10" borderId="4" xfId="0" applyFont="1" applyFill="1" applyBorder="1" applyAlignment="1" applyProtection="1">
      <alignment horizontal="left" wrapText="1" shrinkToFit="1"/>
      <protection locked="0"/>
    </xf>
    <xf numFmtId="0" fontId="8" fillId="0" borderId="14" xfId="0" applyFont="1" applyBorder="1" applyAlignment="1">
      <alignment horizontal="left" wrapText="1" shrinkToFit="1"/>
    </xf>
    <xf numFmtId="0" fontId="0" fillId="9" borderId="38" xfId="0" applyFont="1" applyFill="1" applyBorder="1" applyAlignment="1" applyProtection="1" quotePrefix="1">
      <alignment horizontal="center" textRotation="90" wrapText="1"/>
      <protection/>
    </xf>
    <xf numFmtId="0" fontId="0" fillId="0" borderId="38" xfId="0" applyFont="1" applyBorder="1" applyAlignment="1">
      <alignment horizontal="center" textRotation="90" wrapText="1"/>
    </xf>
    <xf numFmtId="0" fontId="0" fillId="0" borderId="32" xfId="0" applyFont="1" applyBorder="1" applyAlignment="1">
      <alignment horizontal="center" textRotation="90" wrapText="1"/>
    </xf>
    <xf numFmtId="0" fontId="0" fillId="9" borderId="44" xfId="0" applyFont="1" applyFill="1" applyBorder="1" applyAlignment="1" applyProtection="1">
      <alignment horizontal="center" textRotation="90" wrapText="1"/>
      <protection/>
    </xf>
    <xf numFmtId="0" fontId="0" fillId="0" borderId="44" xfId="0" applyFont="1" applyBorder="1" applyAlignment="1">
      <alignment horizontal="center" textRotation="90" wrapText="1"/>
    </xf>
    <xf numFmtId="0" fontId="0" fillId="0" borderId="198" xfId="0" applyFont="1" applyBorder="1" applyAlignment="1">
      <alignment horizontal="center" textRotation="90" wrapText="1"/>
    </xf>
    <xf numFmtId="0" fontId="0" fillId="9" borderId="43" xfId="0" applyFont="1" applyFill="1" applyBorder="1" applyAlignment="1" applyProtection="1">
      <alignment horizontal="center" vertical="center" wrapText="1"/>
      <protection/>
    </xf>
    <xf numFmtId="0" fontId="13" fillId="0" borderId="1" xfId="0" applyFont="1" applyBorder="1" applyAlignment="1">
      <alignment/>
    </xf>
    <xf numFmtId="0" fontId="13" fillId="0" borderId="6" xfId="0" applyFont="1" applyBorder="1" applyAlignment="1">
      <alignment/>
    </xf>
    <xf numFmtId="0" fontId="13" fillId="0" borderId="0" xfId="0" applyFont="1" applyBorder="1" applyAlignment="1">
      <alignment/>
    </xf>
    <xf numFmtId="0" fontId="3" fillId="2" borderId="1" xfId="0" applyFont="1" applyFill="1" applyBorder="1" applyAlignment="1" applyProtection="1">
      <alignment horizontal="right"/>
      <protection/>
    </xf>
    <xf numFmtId="0" fontId="0" fillId="0" borderId="1" xfId="0" applyBorder="1" applyAlignment="1">
      <alignment/>
    </xf>
    <xf numFmtId="0" fontId="0" fillId="0" borderId="0" xfId="0" applyBorder="1" applyAlignment="1">
      <alignment/>
    </xf>
    <xf numFmtId="49" fontId="16" fillId="8" borderId="5" xfId="0" applyNumberFormat="1" applyFont="1" applyFill="1" applyBorder="1" applyAlignment="1" applyProtection="1">
      <alignment horizontal="right"/>
      <protection/>
    </xf>
    <xf numFmtId="49" fontId="17" fillId="8" borderId="5" xfId="0" applyNumberFormat="1" applyFont="1" applyFill="1" applyBorder="1" applyAlignment="1" applyProtection="1">
      <alignment horizontal="right"/>
      <protection/>
    </xf>
    <xf numFmtId="49" fontId="17" fillId="8" borderId="14" xfId="0" applyNumberFormat="1" applyFont="1" applyFill="1" applyBorder="1" applyAlignment="1" applyProtection="1">
      <alignment horizontal="right"/>
      <protection/>
    </xf>
    <xf numFmtId="0" fontId="8" fillId="7" borderId="11" xfId="0" applyFont="1" applyFill="1" applyBorder="1" applyAlignment="1" applyProtection="1">
      <alignment horizontal="right"/>
      <protection/>
    </xf>
    <xf numFmtId="0" fontId="9" fillId="0" borderId="2" xfId="0" applyFont="1" applyBorder="1" applyAlignment="1">
      <alignment horizontal="right"/>
    </xf>
    <xf numFmtId="0" fontId="9" fillId="0" borderId="181" xfId="0" applyFont="1" applyBorder="1" applyAlignment="1">
      <alignment horizontal="right"/>
    </xf>
    <xf numFmtId="0" fontId="0" fillId="7" borderId="6"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7" xfId="0" applyBorder="1" applyAlignment="1" applyProtection="1">
      <alignment wrapText="1"/>
      <protection locked="0"/>
    </xf>
    <xf numFmtId="0" fontId="0" fillId="0" borderId="1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8" fillId="7" borderId="4" xfId="0" applyFont="1" applyFill="1" applyBorder="1" applyAlignment="1" applyProtection="1">
      <alignment horizontal="right"/>
      <protection/>
    </xf>
    <xf numFmtId="0" fontId="9" fillId="0" borderId="5" xfId="0" applyFont="1" applyBorder="1" applyAlignment="1">
      <alignment horizontal="right"/>
    </xf>
    <xf numFmtId="0" fontId="9" fillId="0" borderId="14" xfId="0" applyFont="1" applyBorder="1" applyAlignment="1">
      <alignment horizontal="right"/>
    </xf>
    <xf numFmtId="0" fontId="8" fillId="0" borderId="4" xfId="0" applyFont="1" applyFill="1" applyBorder="1" applyAlignment="1" applyProtection="1">
      <alignment horizontal="center"/>
      <protection/>
    </xf>
    <xf numFmtId="0" fontId="9" fillId="0" borderId="5"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166" fontId="8" fillId="0" borderId="4" xfId="21" applyNumberFormat="1" applyFont="1" applyFill="1" applyBorder="1" applyAlignment="1" applyProtection="1">
      <alignment horizontal="right"/>
      <protection/>
    </xf>
    <xf numFmtId="0" fontId="9" fillId="0" borderId="14" xfId="0" applyFont="1" applyBorder="1" applyAlignment="1" applyProtection="1">
      <alignment horizontal="right"/>
      <protection/>
    </xf>
    <xf numFmtId="0" fontId="0" fillId="9" borderId="46" xfId="0" applyFont="1" applyFill="1" applyBorder="1" applyAlignment="1">
      <alignment horizontal="center" textRotation="90" wrapText="1"/>
    </xf>
    <xf numFmtId="0" fontId="0" fillId="0" borderId="197" xfId="0" applyFont="1" applyBorder="1" applyAlignment="1">
      <alignment wrapText="1"/>
    </xf>
    <xf numFmtId="0" fontId="0" fillId="0" borderId="33" xfId="0" applyFont="1" applyBorder="1" applyAlignment="1">
      <alignment wrapText="1"/>
    </xf>
    <xf numFmtId="0" fontId="0" fillId="9" borderId="47" xfId="0" applyFont="1" applyFill="1" applyBorder="1" applyAlignment="1">
      <alignment horizontal="center" textRotation="90" wrapText="1"/>
    </xf>
    <xf numFmtId="0" fontId="0" fillId="0" borderId="199" xfId="0" applyFont="1" applyBorder="1" applyAlignment="1">
      <alignment wrapText="1"/>
    </xf>
    <xf numFmtId="0" fontId="0" fillId="0" borderId="200" xfId="0" applyFont="1" applyBorder="1" applyAlignment="1">
      <alignment wrapText="1"/>
    </xf>
    <xf numFmtId="0" fontId="0" fillId="9" borderId="48" xfId="0" applyFont="1" applyFill="1" applyBorder="1" applyAlignment="1">
      <alignment horizontal="center" vertical="center" wrapText="1"/>
    </xf>
    <xf numFmtId="0" fontId="0" fillId="9" borderId="201" xfId="0" applyFont="1" applyFill="1" applyBorder="1" applyAlignment="1">
      <alignment horizontal="center" vertical="center" wrapText="1"/>
    </xf>
    <xf numFmtId="0" fontId="0" fillId="9" borderId="202" xfId="0" applyFont="1" applyFill="1" applyBorder="1" applyAlignment="1">
      <alignment horizontal="center" vertical="center" wrapText="1"/>
    </xf>
    <xf numFmtId="0" fontId="0" fillId="9" borderId="203" xfId="0" applyFont="1" applyFill="1" applyBorder="1" applyAlignment="1">
      <alignment horizontal="center" vertical="center" wrapText="1"/>
    </xf>
    <xf numFmtId="0" fontId="0" fillId="9" borderId="194" xfId="0" applyFont="1" applyFill="1" applyBorder="1" applyAlignment="1">
      <alignment horizontal="right" vertical="center" indent="1"/>
    </xf>
    <xf numFmtId="0" fontId="0" fillId="9" borderId="30" xfId="0" applyFont="1" applyFill="1" applyBorder="1" applyAlignment="1">
      <alignment horizontal="right" vertical="center" indent="1"/>
    </xf>
    <xf numFmtId="0" fontId="0" fillId="0" borderId="197" xfId="0" applyFont="1" applyBorder="1" applyAlignment="1">
      <alignment horizontal="center" wrapText="1"/>
    </xf>
    <xf numFmtId="0" fontId="0" fillId="0" borderId="33" xfId="0" applyFont="1" applyBorder="1" applyAlignment="1">
      <alignment horizontal="center" wrapText="1"/>
    </xf>
    <xf numFmtId="0" fontId="0" fillId="9" borderId="194" xfId="0" applyFont="1" applyFill="1" applyBorder="1" applyAlignment="1">
      <alignment horizontal="center" vertical="center"/>
    </xf>
    <xf numFmtId="0" fontId="0" fillId="9" borderId="30" xfId="0" applyFont="1" applyFill="1" applyBorder="1" applyAlignment="1">
      <alignment horizontal="center" vertical="center"/>
    </xf>
    <xf numFmtId="0" fontId="0" fillId="9" borderId="31" xfId="0" applyFont="1" applyFill="1" applyBorder="1" applyAlignment="1">
      <alignment horizontal="center" vertical="center"/>
    </xf>
    <xf numFmtId="0" fontId="0" fillId="9" borderId="195" xfId="0" applyFont="1" applyFill="1" applyBorder="1" applyAlignment="1">
      <alignment horizontal="center" vertical="center"/>
    </xf>
    <xf numFmtId="0" fontId="0" fillId="0" borderId="196" xfId="0" applyBorder="1" applyAlignment="1">
      <alignment horizontal="center" vertical="center"/>
    </xf>
    <xf numFmtId="0" fontId="0" fillId="9" borderId="46" xfId="0" applyFont="1" applyFill="1" applyBorder="1" applyAlignment="1">
      <alignment textRotation="90" wrapText="1"/>
    </xf>
    <xf numFmtId="0" fontId="0" fillId="0" borderId="197" xfId="0" applyFont="1" applyBorder="1" applyAlignment="1">
      <alignment textRotation="90" wrapText="1"/>
    </xf>
    <xf numFmtId="0" fontId="0" fillId="0" borderId="33" xfId="0" applyFont="1" applyBorder="1" applyAlignment="1">
      <alignment textRotation="90" wrapText="1"/>
    </xf>
    <xf numFmtId="0" fontId="0" fillId="9" borderId="204" xfId="0" applyFont="1" applyFill="1" applyBorder="1" applyAlignment="1">
      <alignment horizontal="center" vertical="center"/>
    </xf>
    <xf numFmtId="0" fontId="0" fillId="0" borderId="37" xfId="0" applyFont="1" applyBorder="1" applyAlignment="1">
      <alignment/>
    </xf>
    <xf numFmtId="0" fontId="0" fillId="0" borderId="203" xfId="0" applyFont="1" applyBorder="1" applyAlignment="1">
      <alignment/>
    </xf>
    <xf numFmtId="0" fontId="7" fillId="10" borderId="205" xfId="0" applyFont="1" applyFill="1" applyBorder="1" applyAlignment="1" applyProtection="1">
      <alignment horizontal="center"/>
      <protection locked="0"/>
    </xf>
    <xf numFmtId="0" fontId="0" fillId="0" borderId="193" xfId="0" applyBorder="1" applyAlignment="1">
      <alignment horizontal="center"/>
    </xf>
    <xf numFmtId="0" fontId="7" fillId="7" borderId="0" xfId="0" applyFont="1" applyFill="1" applyBorder="1" applyAlignment="1" applyProtection="1">
      <alignment horizontal="right"/>
      <protection/>
    </xf>
    <xf numFmtId="0" fontId="0" fillId="7" borderId="0" xfId="0" applyFill="1" applyBorder="1" applyAlignment="1" applyProtection="1">
      <alignment horizontal="right"/>
      <protection/>
    </xf>
    <xf numFmtId="0" fontId="18" fillId="7" borderId="1" xfId="0" applyFont="1" applyFill="1" applyBorder="1" applyAlignment="1" applyProtection="1">
      <alignment horizontal="center" vertical="top"/>
      <protection/>
    </xf>
    <xf numFmtId="0" fontId="0" fillId="0" borderId="2" xfId="0" applyBorder="1" applyAlignment="1" applyProtection="1">
      <alignment horizontal="center"/>
      <protection/>
    </xf>
    <xf numFmtId="0" fontId="0" fillId="0" borderId="0" xfId="0" applyBorder="1" applyAlignment="1" applyProtection="1">
      <alignment horizontal="right"/>
      <protection/>
    </xf>
    <xf numFmtId="0" fontId="0" fillId="0" borderId="2" xfId="0" applyFont="1" applyFill="1" applyBorder="1" applyAlignment="1" applyProtection="1">
      <alignment horizontal="center"/>
      <protection locked="0"/>
    </xf>
    <xf numFmtId="0" fontId="7" fillId="10" borderId="206" xfId="0" applyFont="1" applyFill="1" applyBorder="1" applyAlignment="1" applyProtection="1">
      <alignment horizontal="center"/>
      <protection locked="0"/>
    </xf>
    <xf numFmtId="0" fontId="0" fillId="0" borderId="190" xfId="0" applyBorder="1" applyAlignment="1">
      <alignment horizontal="center"/>
    </xf>
    <xf numFmtId="0" fontId="7" fillId="10" borderId="207" xfId="0" applyFont="1" applyFill="1" applyBorder="1" applyAlignment="1" applyProtection="1">
      <alignment horizontal="center"/>
      <protection locked="0"/>
    </xf>
    <xf numFmtId="0" fontId="0" fillId="0" borderId="191" xfId="0" applyBorder="1" applyAlignment="1">
      <alignment horizontal="center"/>
    </xf>
    <xf numFmtId="0" fontId="21" fillId="7" borderId="0" xfId="0" applyFont="1" applyFill="1" applyBorder="1" applyAlignment="1" applyProtection="1">
      <alignment horizontal="right"/>
      <protection/>
    </xf>
    <xf numFmtId="0" fontId="18" fillId="7" borderId="7" xfId="0" applyFont="1" applyFill="1" applyBorder="1" applyAlignment="1" applyProtection="1">
      <alignment horizontal="right" vertical="center"/>
      <protection/>
    </xf>
    <xf numFmtId="0" fontId="18" fillId="7" borderId="0"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locked="0"/>
    </xf>
    <xf numFmtId="0" fontId="0" fillId="0" borderId="208" xfId="0" applyBorder="1" applyAlignment="1">
      <alignment horizontal="center"/>
    </xf>
    <xf numFmtId="0" fontId="0" fillId="0" borderId="209" xfId="0" applyBorder="1" applyAlignment="1">
      <alignment horizontal="center"/>
    </xf>
    <xf numFmtId="0" fontId="0" fillId="0" borderId="210" xfId="0" applyBorder="1" applyAlignment="1">
      <alignment horizontal="center"/>
    </xf>
    <xf numFmtId="0" fontId="7" fillId="10" borderId="211" xfId="0" applyFont="1" applyFill="1" applyBorder="1" applyAlignment="1" applyProtection="1">
      <alignment horizontal="center"/>
      <protection locked="0"/>
    </xf>
    <xf numFmtId="0" fontId="18" fillId="7" borderId="1" xfId="0" applyFont="1" applyFill="1" applyBorder="1" applyAlignment="1" applyProtection="1">
      <alignment horizontal="center"/>
      <protection/>
    </xf>
    <xf numFmtId="0" fontId="0" fillId="0" borderId="0" xfId="0" applyBorder="1" applyAlignment="1">
      <alignment horizontal="right"/>
    </xf>
    <xf numFmtId="14" fontId="0" fillId="0" borderId="2" xfId="0" applyNumberFormat="1" applyFont="1" applyFill="1" applyBorder="1" applyAlignment="1" applyProtection="1">
      <alignment horizontal="center"/>
      <protection locked="0"/>
    </xf>
    <xf numFmtId="0" fontId="7" fillId="10" borderId="212" xfId="0" applyFont="1" applyFill="1" applyBorder="1" applyAlignment="1" applyProtection="1">
      <alignment horizontal="center"/>
      <protection locked="0"/>
    </xf>
    <xf numFmtId="0" fontId="7" fillId="10" borderId="213" xfId="0" applyFont="1" applyFill="1" applyBorder="1" applyAlignment="1" applyProtection="1">
      <alignment horizontal="center"/>
      <protection locked="0"/>
    </xf>
    <xf numFmtId="49" fontId="16" fillId="8" borderId="5" xfId="0" applyNumberFormat="1" applyFont="1" applyFill="1" applyBorder="1" applyAlignment="1" applyProtection="1">
      <alignment horizontal="right" vertical="center"/>
      <protection/>
    </xf>
    <xf numFmtId="49" fontId="17" fillId="8" borderId="5" xfId="0" applyNumberFormat="1" applyFont="1" applyFill="1" applyBorder="1" applyAlignment="1" applyProtection="1">
      <alignment horizontal="right" vertical="center"/>
      <protection/>
    </xf>
    <xf numFmtId="49" fontId="17" fillId="8" borderId="14" xfId="0" applyNumberFormat="1" applyFont="1" applyFill="1" applyBorder="1" applyAlignment="1" applyProtection="1">
      <alignment horizontal="right" vertical="center"/>
      <protection/>
    </xf>
    <xf numFmtId="0" fontId="11"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8" fillId="0" borderId="0" xfId="0" applyFont="1" applyAlignment="1" applyProtection="1">
      <alignment horizontal="left" wrapText="1"/>
      <protection locked="0"/>
    </xf>
    <xf numFmtId="0" fontId="9" fillId="0" borderId="0" xfId="0" applyFont="1" applyAlignment="1" applyProtection="1">
      <alignment horizontal="left"/>
      <protection locked="0"/>
    </xf>
    <xf numFmtId="0" fontId="7" fillId="0" borderId="2" xfId="0" applyFont="1" applyBorder="1" applyAlignment="1" applyProtection="1">
      <alignment horizontal="right"/>
      <protection locked="0"/>
    </xf>
    <xf numFmtId="0" fontId="0" fillId="0" borderId="3" xfId="0" applyFont="1" applyBorder="1" applyAlignment="1">
      <alignment horizontal="right"/>
    </xf>
    <xf numFmtId="0" fontId="0" fillId="5" borderId="4"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14" xfId="0" applyBorder="1" applyAlignment="1">
      <alignment horizontal="center"/>
    </xf>
    <xf numFmtId="0" fontId="0" fillId="0" borderId="25" xfId="0" applyFont="1" applyFill="1" applyBorder="1" applyAlignment="1" applyProtection="1">
      <alignment horizontal="center"/>
      <protection locked="0"/>
    </xf>
    <xf numFmtId="0" fontId="0" fillId="0" borderId="10" xfId="0" applyBorder="1" applyAlignment="1">
      <alignment horizontal="center"/>
    </xf>
    <xf numFmtId="0" fontId="7" fillId="0" borderId="1" xfId="0" applyFont="1" applyBorder="1" applyAlignment="1" applyProtection="1">
      <alignment horizontal="right"/>
      <protection locked="0"/>
    </xf>
    <xf numFmtId="0" fontId="0" fillId="0" borderId="16" xfId="0" applyFont="1" applyBorder="1" applyAlignment="1">
      <alignment horizontal="right"/>
    </xf>
    <xf numFmtId="0" fontId="0" fillId="5" borderId="214" xfId="0" applyFont="1" applyFill="1" applyBorder="1" applyAlignment="1" applyProtection="1">
      <alignment horizontal="center"/>
      <protection locked="0"/>
    </xf>
    <xf numFmtId="0" fontId="0" fillId="5" borderId="215" xfId="0" applyFont="1" applyFill="1" applyBorder="1" applyAlignment="1" applyProtection="1">
      <alignment horizontal="center"/>
      <protection locked="0"/>
    </xf>
    <xf numFmtId="0" fontId="8" fillId="4" borderId="6" xfId="0" applyFont="1" applyFill="1" applyBorder="1" applyAlignment="1" applyProtection="1">
      <alignment horizontal="left"/>
      <protection locked="0"/>
    </xf>
    <xf numFmtId="0" fontId="9" fillId="0" borderId="0" xfId="0" applyFont="1" applyBorder="1" applyAlignment="1">
      <alignment horizontal="left"/>
    </xf>
    <xf numFmtId="0" fontId="9" fillId="0" borderId="7" xfId="0" applyFont="1" applyBorder="1" applyAlignment="1">
      <alignment horizontal="left"/>
    </xf>
    <xf numFmtId="0" fontId="7" fillId="3" borderId="4" xfId="0" applyFont="1" applyFill="1" applyBorder="1" applyAlignment="1" applyProtection="1">
      <alignment horizontal="center"/>
      <protection locked="0"/>
    </xf>
    <xf numFmtId="0" fontId="0" fillId="0" borderId="5" xfId="0" applyBorder="1" applyAlignment="1">
      <alignment horizontal="center"/>
    </xf>
    <xf numFmtId="0" fontId="7" fillId="5" borderId="4" xfId="0" applyFont="1" applyFill="1" applyBorder="1" applyAlignment="1" applyProtection="1">
      <alignment horizontal="center"/>
      <protection locked="0"/>
    </xf>
    <xf numFmtId="0" fontId="0" fillId="0" borderId="214" xfId="0" applyFont="1" applyFill="1" applyBorder="1" applyAlignment="1" applyProtection="1">
      <alignment horizontal="center"/>
      <protection locked="0"/>
    </xf>
    <xf numFmtId="0" fontId="0" fillId="0" borderId="215" xfId="0" applyBorder="1" applyAlignment="1">
      <alignment horizontal="center"/>
    </xf>
    <xf numFmtId="0" fontId="8" fillId="5" borderId="214" xfId="0" applyFont="1" applyFill="1" applyBorder="1" applyAlignment="1" applyProtection="1">
      <alignment horizontal="center"/>
      <protection locked="0"/>
    </xf>
    <xf numFmtId="0" fontId="9" fillId="5" borderId="216" xfId="0" applyFont="1" applyFill="1" applyBorder="1" applyAlignment="1">
      <alignment horizontal="center"/>
    </xf>
    <xf numFmtId="0" fontId="9" fillId="5" borderId="215" xfId="0" applyFont="1" applyFill="1" applyBorder="1" applyAlignment="1">
      <alignment horizontal="center"/>
    </xf>
    <xf numFmtId="0" fontId="8" fillId="5" borderId="0" xfId="0" applyFont="1" applyFill="1" applyBorder="1" applyAlignment="1" applyProtection="1">
      <alignment horizontal="center"/>
      <protection locked="0"/>
    </xf>
    <xf numFmtId="0" fontId="9" fillId="5" borderId="0" xfId="0" applyFont="1" applyFill="1" applyBorder="1" applyAlignment="1">
      <alignment horizontal="center"/>
    </xf>
    <xf numFmtId="0" fontId="0" fillId="4" borderId="15" xfId="0" applyFont="1" applyFill="1" applyBorder="1" applyAlignment="1" applyProtection="1">
      <alignment horizontal="left" vertical="top" wrapText="1"/>
      <protection locked="0"/>
    </xf>
    <xf numFmtId="0" fontId="0" fillId="4" borderId="1" xfId="0" applyFont="1" applyFill="1" applyBorder="1" applyAlignment="1" applyProtection="1">
      <alignment vertical="top" wrapText="1"/>
      <protection locked="0"/>
    </xf>
    <xf numFmtId="0" fontId="0" fillId="4" borderId="16" xfId="0" applyFont="1" applyFill="1" applyBorder="1" applyAlignment="1" applyProtection="1">
      <alignment vertical="top" wrapText="1"/>
      <protection locked="0"/>
    </xf>
    <xf numFmtId="0" fontId="0" fillId="4" borderId="6" xfId="0" applyFont="1" applyFill="1" applyBorder="1" applyAlignment="1" applyProtection="1">
      <alignment vertical="top" wrapText="1"/>
      <protection locked="0"/>
    </xf>
    <xf numFmtId="0" fontId="0" fillId="4" borderId="0" xfId="0" applyFont="1" applyFill="1" applyBorder="1" applyAlignment="1" applyProtection="1">
      <alignment vertical="top" wrapText="1"/>
      <protection locked="0"/>
    </xf>
    <xf numFmtId="0" fontId="0" fillId="4" borderId="7" xfId="0" applyFont="1" applyFill="1" applyBorder="1" applyAlignment="1" applyProtection="1">
      <alignment vertical="top" wrapText="1"/>
      <protection locked="0"/>
    </xf>
    <xf numFmtId="0" fontId="1" fillId="0" borderId="15" xfId="0" applyFont="1" applyBorder="1" applyAlignment="1" applyProtection="1">
      <alignment/>
      <protection locked="0"/>
    </xf>
    <xf numFmtId="0" fontId="1" fillId="0" borderId="11" xfId="0" applyFont="1" applyBorder="1" applyAlignment="1" applyProtection="1">
      <alignment/>
      <protection locked="0"/>
    </xf>
    <xf numFmtId="0" fontId="4" fillId="2" borderId="1" xfId="0" applyFont="1" applyFill="1" applyBorder="1" applyAlignment="1" applyProtection="1">
      <alignment horizontal="right"/>
      <protection locked="0"/>
    </xf>
    <xf numFmtId="0" fontId="5" fillId="0" borderId="16" xfId="0" applyFont="1" applyBorder="1" applyAlignment="1" applyProtection="1">
      <alignment horizontal="right"/>
      <protection locked="0"/>
    </xf>
    <xf numFmtId="49" fontId="6" fillId="3" borderId="5" xfId="0" applyNumberFormat="1" applyFont="1" applyFill="1" applyBorder="1" applyAlignment="1" applyProtection="1">
      <alignment horizontal="right"/>
      <protection locked="0"/>
    </xf>
    <xf numFmtId="0" fontId="0" fillId="0" borderId="14" xfId="0" applyBorder="1" applyAlignment="1">
      <alignment horizontal="right"/>
    </xf>
    <xf numFmtId="0" fontId="7" fillId="4" borderId="6" xfId="0" applyFont="1" applyFill="1" applyBorder="1" applyAlignment="1" applyProtection="1">
      <alignment horizontal="left"/>
      <protection locked="0"/>
    </xf>
    <xf numFmtId="0" fontId="7" fillId="0" borderId="6" xfId="0" applyFont="1" applyBorder="1" applyAlignment="1" applyProtection="1">
      <alignment horizontal="left"/>
      <protection locked="0"/>
    </xf>
    <xf numFmtId="0" fontId="32" fillId="4" borderId="15" xfId="0" applyFont="1" applyFill="1" applyBorder="1" applyAlignment="1" applyProtection="1">
      <alignment horizontal="center" vertical="center"/>
      <protection/>
    </xf>
    <xf numFmtId="0" fontId="32" fillId="4" borderId="1" xfId="0" applyFont="1" applyFill="1" applyBorder="1" applyAlignment="1" applyProtection="1">
      <alignment horizontal="center" vertical="center"/>
      <protection/>
    </xf>
    <xf numFmtId="0" fontId="32" fillId="4" borderId="11" xfId="0" applyFont="1" applyFill="1" applyBorder="1" applyAlignment="1" applyProtection="1">
      <alignment horizontal="center" vertical="center"/>
      <protection/>
    </xf>
    <xf numFmtId="0" fontId="32" fillId="4" borderId="2" xfId="0" applyFont="1" applyFill="1" applyBorder="1" applyAlignment="1" applyProtection="1">
      <alignment horizontal="center" vertical="center"/>
      <protection/>
    </xf>
    <xf numFmtId="1" fontId="24" fillId="4" borderId="16" xfId="0" applyNumberFormat="1" applyFont="1" applyFill="1" applyBorder="1" applyAlignment="1" applyProtection="1">
      <alignment horizontal="center" vertical="center"/>
      <protection hidden="1"/>
    </xf>
    <xf numFmtId="1" fontId="24" fillId="4" borderId="3" xfId="0" applyNumberFormat="1" applyFont="1" applyFill="1" applyBorder="1" applyAlignment="1" applyProtection="1">
      <alignment horizontal="center" vertical="center"/>
      <protection hidden="1"/>
    </xf>
    <xf numFmtId="0" fontId="33" fillId="17" borderId="15" xfId="0" applyFont="1" applyFill="1" applyBorder="1" applyAlignment="1" applyProtection="1">
      <alignment horizontal="center" vertical="center"/>
      <protection hidden="1"/>
    </xf>
    <xf numFmtId="0" fontId="33" fillId="17" borderId="1" xfId="0" applyFont="1" applyFill="1" applyBorder="1" applyAlignment="1" applyProtection="1">
      <alignment horizontal="center" vertical="center"/>
      <protection hidden="1"/>
    </xf>
    <xf numFmtId="0" fontId="33" fillId="17" borderId="16" xfId="0" applyFont="1" applyFill="1" applyBorder="1" applyAlignment="1" applyProtection="1">
      <alignment horizontal="center" vertical="center"/>
      <protection hidden="1"/>
    </xf>
    <xf numFmtId="0" fontId="33" fillId="17" borderId="11" xfId="0" applyFont="1" applyFill="1" applyBorder="1" applyAlignment="1" applyProtection="1">
      <alignment horizontal="center" vertical="center"/>
      <protection hidden="1"/>
    </xf>
    <xf numFmtId="0" fontId="33" fillId="17" borderId="2" xfId="0" applyFont="1" applyFill="1" applyBorder="1" applyAlignment="1" applyProtection="1">
      <alignment horizontal="center" vertical="center"/>
      <protection hidden="1"/>
    </xf>
    <xf numFmtId="0" fontId="33" fillId="17" borderId="3" xfId="0" applyFont="1" applyFill="1" applyBorder="1" applyAlignment="1" applyProtection="1">
      <alignment horizontal="center" vertical="center"/>
      <protection hidden="1"/>
    </xf>
    <xf numFmtId="1" fontId="32" fillId="4" borderId="17" xfId="0" applyNumberFormat="1" applyFont="1" applyFill="1" applyBorder="1" applyAlignment="1" applyProtection="1">
      <alignment horizontal="center" vertical="center"/>
      <protection hidden="1"/>
    </xf>
    <xf numFmtId="1" fontId="32" fillId="4" borderId="19" xfId="0" applyNumberFormat="1" applyFont="1" applyFill="1" applyBorder="1" applyAlignment="1" applyProtection="1">
      <alignment horizontal="center" vertical="center"/>
      <protection hidden="1"/>
    </xf>
    <xf numFmtId="1" fontId="9" fillId="0" borderId="17" xfId="0" applyNumberFormat="1" applyFont="1" applyBorder="1" applyAlignment="1" applyProtection="1">
      <alignment horizontal="center" vertical="top"/>
      <protection hidden="1" locked="0"/>
    </xf>
    <xf numFmtId="0" fontId="9" fillId="0" borderId="12" xfId="0" applyFont="1" applyBorder="1" applyAlignment="1" applyProtection="1">
      <alignment horizontal="center" vertical="top"/>
      <protection hidden="1" locked="0"/>
    </xf>
    <xf numFmtId="0" fontId="9" fillId="0" borderId="19" xfId="0" applyFont="1" applyBorder="1" applyAlignment="1" applyProtection="1">
      <alignment horizontal="center" vertical="top"/>
      <protection hidden="1" locked="0"/>
    </xf>
    <xf numFmtId="0" fontId="24" fillId="16" borderId="5" xfId="0" applyFont="1" applyFill="1" applyBorder="1" applyAlignment="1" applyProtection="1">
      <alignment horizontal="center"/>
      <protection hidden="1" locked="0"/>
    </xf>
    <xf numFmtId="0" fontId="31" fillId="0" borderId="14" xfId="0" applyFont="1" applyBorder="1" applyAlignment="1" applyProtection="1">
      <alignment horizontal="center"/>
      <protection hidden="1" locked="0"/>
    </xf>
    <xf numFmtId="1" fontId="9" fillId="0" borderId="12" xfId="0" applyNumberFormat="1" applyFont="1" applyBorder="1" applyAlignment="1" applyProtection="1">
      <alignment horizontal="center" vertical="top"/>
      <protection hidden="1" locked="0"/>
    </xf>
    <xf numFmtId="0" fontId="8" fillId="4" borderId="55" xfId="0" applyFont="1" applyFill="1" applyBorder="1" applyAlignment="1" applyProtection="1">
      <alignment horizontal="left"/>
      <protection locked="0"/>
    </xf>
    <xf numFmtId="14" fontId="8" fillId="4" borderId="55" xfId="0" applyNumberFormat="1" applyFont="1" applyFill="1" applyBorder="1" applyAlignment="1" applyProtection="1">
      <alignment horizontal="left"/>
      <protection locked="0"/>
    </xf>
    <xf numFmtId="0" fontId="8" fillId="0" borderId="55" xfId="0" applyFont="1" applyBorder="1" applyAlignment="1">
      <alignment horizontal="left"/>
    </xf>
    <xf numFmtId="0" fontId="8" fillId="0" borderId="217" xfId="0" applyFont="1" applyBorder="1" applyAlignment="1">
      <alignment horizontal="left"/>
    </xf>
    <xf numFmtId="0" fontId="8" fillId="12" borderId="218" xfId="0" applyFont="1" applyFill="1" applyBorder="1" applyAlignment="1" applyProtection="1">
      <alignment horizontal="center" vertical="center" wrapText="1"/>
      <protection/>
    </xf>
    <xf numFmtId="0" fontId="9" fillId="0" borderId="41" xfId="0" applyFont="1" applyBorder="1" applyAlignment="1" applyProtection="1">
      <alignment wrapText="1"/>
      <protection/>
    </xf>
    <xf numFmtId="0" fontId="9" fillId="0" borderId="11" xfId="0" applyFont="1" applyBorder="1" applyAlignment="1" applyProtection="1">
      <alignment wrapText="1"/>
      <protection/>
    </xf>
    <xf numFmtId="0" fontId="9" fillId="0" borderId="3" xfId="0" applyFont="1" applyBorder="1" applyAlignment="1" applyProtection="1">
      <alignment wrapText="1"/>
      <protection/>
    </xf>
    <xf numFmtId="0" fontId="8" fillId="12" borderId="219" xfId="0" applyFont="1" applyFill="1" applyBorder="1" applyAlignment="1" applyProtection="1">
      <alignment horizontal="center" vertical="center" wrapText="1"/>
      <protection hidden="1"/>
    </xf>
    <xf numFmtId="0" fontId="8" fillId="0" borderId="19" xfId="0" applyFont="1" applyBorder="1" applyAlignment="1" applyProtection="1">
      <alignment horizontal="center" wrapText="1"/>
      <protection hidden="1"/>
    </xf>
    <xf numFmtId="0" fontId="8" fillId="12" borderId="218" xfId="0" applyFont="1" applyFill="1" applyBorder="1" applyAlignment="1" applyProtection="1">
      <alignment horizontal="center" vertical="center"/>
      <protection hidden="1"/>
    </xf>
    <xf numFmtId="0" fontId="8" fillId="12" borderId="40" xfId="0" applyFont="1" applyFill="1" applyBorder="1" applyAlignment="1" applyProtection="1">
      <alignment horizontal="center" vertical="center"/>
      <protection hidden="1"/>
    </xf>
    <xf numFmtId="0" fontId="9" fillId="0" borderId="40" xfId="0" applyFont="1" applyBorder="1" applyAlignment="1" applyProtection="1">
      <alignment horizontal="center"/>
      <protection hidden="1"/>
    </xf>
    <xf numFmtId="0" fontId="0" fillId="0" borderId="41" xfId="0" applyBorder="1" applyAlignment="1" applyProtection="1">
      <alignment horizontal="center"/>
      <protection hidden="1"/>
    </xf>
    <xf numFmtId="2" fontId="8" fillId="12" borderId="219" xfId="0" applyNumberFormat="1" applyFont="1" applyFill="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8" fillId="12" borderId="219" xfId="0" applyFont="1" applyFill="1" applyBorder="1" applyAlignment="1" applyProtection="1">
      <alignment horizontal="center" vertical="center"/>
      <protection hidden="1"/>
    </xf>
    <xf numFmtId="0" fontId="9" fillId="0" borderId="19" xfId="0" applyFont="1" applyBorder="1" applyAlignment="1" applyProtection="1">
      <alignment/>
      <protection hidden="1"/>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1" xfId="0" applyBorder="1" applyAlignment="1" applyProtection="1">
      <alignment horizontal="center"/>
      <protection/>
    </xf>
    <xf numFmtId="0" fontId="0" fillId="0" borderId="3" xfId="0" applyBorder="1" applyAlignment="1" applyProtection="1">
      <alignment horizontal="center"/>
      <protection/>
    </xf>
    <xf numFmtId="0" fontId="30" fillId="2" borderId="15" xfId="0" applyFont="1" applyFill="1" applyBorder="1" applyAlignment="1" applyProtection="1">
      <alignment vertical="top"/>
      <protection hidden="1"/>
    </xf>
    <xf numFmtId="0" fontId="30" fillId="0" borderId="1" xfId="0" applyFont="1" applyBorder="1" applyAlignment="1" applyProtection="1">
      <alignment vertical="top"/>
      <protection hidden="1"/>
    </xf>
    <xf numFmtId="0" fontId="60" fillId="0" borderId="15" xfId="0" applyFont="1" applyBorder="1" applyAlignment="1">
      <alignment horizontal="center"/>
    </xf>
    <xf numFmtId="0" fontId="60" fillId="0" borderId="16" xfId="0" applyFont="1" applyBorder="1" applyAlignment="1">
      <alignment horizontal="center"/>
    </xf>
    <xf numFmtId="0" fontId="60" fillId="0" borderId="1" xfId="0" applyFont="1" applyBorder="1" applyAlignment="1">
      <alignment horizontal="center"/>
    </xf>
    <xf numFmtId="0" fontId="6" fillId="0" borderId="21" xfId="0" applyFont="1" applyBorder="1" applyAlignment="1">
      <alignment horizontal="left" indent="1"/>
    </xf>
    <xf numFmtId="171" fontId="21" fillId="0" borderId="21" xfId="0" applyNumberFormat="1" applyFont="1" applyBorder="1" applyAlignment="1">
      <alignment horizontal="right" indent="2"/>
    </xf>
    <xf numFmtId="0" fontId="60" fillId="0" borderId="11" xfId="0" applyFont="1" applyBorder="1" applyAlignment="1">
      <alignment horizontal="center"/>
    </xf>
    <xf numFmtId="0" fontId="60" fillId="0" borderId="3" xfId="0" applyFont="1" applyBorder="1" applyAlignment="1">
      <alignment horizontal="center"/>
    </xf>
    <xf numFmtId="0" fontId="1" fillId="0" borderId="21" xfId="0" applyFont="1" applyBorder="1" applyAlignment="1">
      <alignment horizontal="right" indent="2"/>
    </xf>
    <xf numFmtId="0" fontId="21" fillId="8" borderId="0" xfId="0" applyFont="1" applyFill="1" applyAlignment="1">
      <alignment/>
    </xf>
    <xf numFmtId="0" fontId="0" fillId="8" borderId="0" xfId="0" applyFill="1" applyAlignment="1">
      <alignment/>
    </xf>
    <xf numFmtId="0" fontId="60" fillId="0" borderId="4" xfId="0" applyFont="1" applyBorder="1" applyAlignment="1">
      <alignment horizontal="center"/>
    </xf>
    <xf numFmtId="0" fontId="60" fillId="0" borderId="5" xfId="0" applyFont="1" applyBorder="1" applyAlignment="1">
      <alignment horizontal="center"/>
    </xf>
    <xf numFmtId="0" fontId="60" fillId="0" borderId="14" xfId="0" applyFont="1" applyBorder="1" applyAlignment="1">
      <alignment horizontal="center"/>
    </xf>
    <xf numFmtId="0" fontId="21" fillId="0" borderId="4" xfId="0" applyFont="1" applyBorder="1" applyAlignment="1">
      <alignment horizontal="right" indent="1"/>
    </xf>
    <xf numFmtId="0" fontId="0" fillId="0" borderId="5" xfId="0" applyBorder="1" applyAlignment="1">
      <alignment horizontal="right" indent="1"/>
    </xf>
    <xf numFmtId="0" fontId="6" fillId="0" borderId="21" xfId="0" applyFont="1" applyBorder="1" applyAlignment="1">
      <alignment horizontal="right" indent="1"/>
    </xf>
    <xf numFmtId="0" fontId="21" fillId="0" borderId="220" xfId="0" applyFont="1" applyBorder="1" applyAlignment="1">
      <alignment horizontal="right" indent="1"/>
    </xf>
    <xf numFmtId="0" fontId="21" fillId="0" borderId="21" xfId="0" applyFont="1" applyBorder="1" applyAlignment="1">
      <alignment horizontal="right" indent="1"/>
    </xf>
    <xf numFmtId="0" fontId="43" fillId="0" borderId="0" xfId="0" applyFont="1" applyAlignment="1">
      <alignment/>
    </xf>
    <xf numFmtId="0" fontId="1" fillId="10" borderId="4" xfId="0" applyFont="1" applyFill="1" applyBorder="1" applyAlignment="1" applyProtection="1">
      <alignment/>
      <protection locked="0"/>
    </xf>
    <xf numFmtId="0" fontId="1" fillId="10" borderId="14" xfId="0" applyFont="1" applyFill="1" applyBorder="1" applyAlignment="1" applyProtection="1">
      <alignment/>
      <protection locked="0"/>
    </xf>
    <xf numFmtId="0" fontId="60" fillId="0" borderId="19" xfId="0" applyFont="1" applyBorder="1" applyAlignment="1">
      <alignment horizontal="center"/>
    </xf>
    <xf numFmtId="0" fontId="60" fillId="0" borderId="11" xfId="0" applyFont="1" applyBorder="1" applyAlignment="1">
      <alignment horizontal="center"/>
    </xf>
    <xf numFmtId="0" fontId="44" fillId="0" borderId="3" xfId="0" applyFont="1" applyBorder="1" applyAlignment="1">
      <alignment horizontal="center"/>
    </xf>
    <xf numFmtId="0" fontId="21" fillId="10" borderId="2" xfId="0" applyFont="1" applyFill="1" applyBorder="1" applyAlignment="1" applyProtection="1">
      <alignment horizontal="center"/>
      <protection locked="0"/>
    </xf>
    <xf numFmtId="0" fontId="0" fillId="10" borderId="2" xfId="0" applyFill="1" applyBorder="1" applyAlignment="1" applyProtection="1">
      <alignment horizontal="center"/>
      <protection locked="0"/>
    </xf>
    <xf numFmtId="0" fontId="60" fillId="0" borderId="4" xfId="0" applyFont="1" applyBorder="1" applyAlignment="1">
      <alignment horizontal="center"/>
    </xf>
    <xf numFmtId="0" fontId="60" fillId="0" borderId="5" xfId="0" applyFont="1" applyBorder="1" applyAlignment="1">
      <alignment horizontal="center"/>
    </xf>
    <xf numFmtId="0" fontId="44" fillId="0" borderId="14" xfId="0" applyFont="1" applyBorder="1" applyAlignment="1">
      <alignment/>
    </xf>
    <xf numFmtId="0" fontId="60" fillId="0" borderId="221" xfId="0" applyFont="1" applyBorder="1" applyAlignment="1">
      <alignment horizontal="center"/>
    </xf>
    <xf numFmtId="0" fontId="60" fillId="0" borderId="100" xfId="0" applyFont="1" applyBorder="1" applyAlignment="1">
      <alignment horizontal="center"/>
    </xf>
    <xf numFmtId="0" fontId="60" fillId="0" borderId="15" xfId="0" applyFont="1" applyBorder="1" applyAlignment="1">
      <alignment horizontal="center"/>
    </xf>
    <xf numFmtId="0" fontId="44" fillId="0" borderId="16" xfId="0" applyFont="1" applyBorder="1" applyAlignment="1">
      <alignment horizontal="center"/>
    </xf>
    <xf numFmtId="0" fontId="6" fillId="8" borderId="4" xfId="0" applyFont="1" applyFill="1" applyBorder="1" applyAlignment="1">
      <alignment/>
    </xf>
    <xf numFmtId="0" fontId="6" fillId="8" borderId="5" xfId="0" applyFont="1" applyFill="1" applyBorder="1" applyAlignment="1">
      <alignment/>
    </xf>
    <xf numFmtId="49" fontId="6" fillId="8" borderId="5" xfId="0" applyNumberFormat="1" applyFont="1" applyFill="1" applyBorder="1" applyAlignment="1">
      <alignment horizontal="right"/>
    </xf>
    <xf numFmtId="0" fontId="0" fillId="0" borderId="14" xfId="0" applyBorder="1" applyAlignment="1">
      <alignment/>
    </xf>
    <xf numFmtId="0" fontId="0" fillId="0" borderId="15" xfId="0" applyBorder="1" applyAlignment="1">
      <alignment/>
    </xf>
    <xf numFmtId="0" fontId="0" fillId="0" borderId="6" xfId="0" applyBorder="1" applyAlignment="1">
      <alignment/>
    </xf>
    <xf numFmtId="0" fontId="0" fillId="0" borderId="11" xfId="0" applyBorder="1" applyAlignment="1">
      <alignment/>
    </xf>
    <xf numFmtId="0" fontId="0" fillId="0" borderId="2" xfId="0" applyBorder="1" applyAlignment="1">
      <alignment/>
    </xf>
    <xf numFmtId="0" fontId="40" fillId="2" borderId="1" xfId="0" applyFont="1" applyFill="1" applyBorder="1" applyAlignment="1">
      <alignment horizontal="right"/>
    </xf>
    <xf numFmtId="0" fontId="40" fillId="2" borderId="0" xfId="0" applyFont="1" applyFill="1" applyBorder="1" applyAlignment="1">
      <alignment horizontal="right"/>
    </xf>
    <xf numFmtId="0" fontId="41" fillId="2" borderId="2" xfId="0" applyFont="1" applyFill="1" applyBorder="1" applyAlignment="1">
      <alignment horizontal="right"/>
    </xf>
    <xf numFmtId="0" fontId="0" fillId="0" borderId="123" xfId="0" applyBorder="1" applyAlignment="1" applyProtection="1">
      <alignment/>
      <protection locked="0"/>
    </xf>
    <xf numFmtId="0" fontId="0" fillId="0" borderId="112" xfId="0" applyBorder="1" applyAlignment="1">
      <alignment/>
    </xf>
    <xf numFmtId="0" fontId="0" fillId="0" borderId="79" xfId="0" applyBorder="1" applyAlignment="1">
      <alignment/>
    </xf>
    <xf numFmtId="0" fontId="0" fillId="0" borderId="54" xfId="0" applyBorder="1" applyAlignment="1" applyProtection="1">
      <alignment/>
      <protection locked="0"/>
    </xf>
    <xf numFmtId="0" fontId="0" fillId="0" borderId="55" xfId="0" applyBorder="1" applyAlignment="1">
      <alignment/>
    </xf>
    <xf numFmtId="0" fontId="0" fillId="0" borderId="56" xfId="0" applyBorder="1" applyAlignment="1">
      <alignment/>
    </xf>
    <xf numFmtId="0" fontId="0" fillId="0" borderId="0" xfId="0" applyAlignment="1" applyProtection="1">
      <alignment horizontal="center"/>
      <protection locked="0"/>
    </xf>
    <xf numFmtId="0" fontId="0" fillId="0" borderId="0" xfId="0" applyAlignment="1">
      <alignment horizontal="center"/>
    </xf>
    <xf numFmtId="0" fontId="0" fillId="0" borderId="55" xfId="0" applyBorder="1" applyAlignment="1">
      <alignment horizontal="center"/>
    </xf>
    <xf numFmtId="0" fontId="0" fillId="0" borderId="222" xfId="0" applyBorder="1" applyAlignment="1" applyProtection="1">
      <alignment/>
      <protection locked="0"/>
    </xf>
    <xf numFmtId="0" fontId="0" fillId="0" borderId="152" xfId="0" applyBorder="1" applyAlignment="1">
      <alignment/>
    </xf>
    <xf numFmtId="0" fontId="0" fillId="0" borderId="73" xfId="0" applyBorder="1" applyAlignment="1">
      <alignment/>
    </xf>
    <xf numFmtId="0" fontId="0" fillId="8" borderId="57" xfId="0" applyFill="1" applyBorder="1" applyAlignment="1" applyProtection="1">
      <alignment/>
      <protection locked="0"/>
    </xf>
    <xf numFmtId="0" fontId="0" fillId="8" borderId="59" xfId="0" applyFill="1" applyBorder="1" applyAlignment="1">
      <alignment/>
    </xf>
    <xf numFmtId="0" fontId="0" fillId="8" borderId="35" xfId="0" applyFill="1" applyBorder="1" applyAlignment="1">
      <alignment/>
    </xf>
    <xf numFmtId="0" fontId="52" fillId="0" borderId="4" xfId="0" applyFont="1" applyBorder="1" applyAlignment="1" applyProtection="1">
      <alignment/>
      <protection/>
    </xf>
    <xf numFmtId="0" fontId="0" fillId="0" borderId="5" xfId="0" applyBorder="1" applyAlignment="1" applyProtection="1">
      <alignment/>
      <protection/>
    </xf>
    <xf numFmtId="0" fontId="32" fillId="0" borderId="5" xfId="0" applyFont="1" applyBorder="1" applyAlignment="1" applyProtection="1">
      <alignment/>
      <protection locked="0"/>
    </xf>
    <xf numFmtId="0" fontId="32" fillId="0" borderId="14" xfId="0" applyFont="1" applyBorder="1" applyAlignment="1" applyProtection="1">
      <alignment/>
      <protection locked="0"/>
    </xf>
    <xf numFmtId="0" fontId="7" fillId="4" borderId="17" xfId="0" applyFont="1" applyFill="1" applyBorder="1" applyAlignment="1" applyProtection="1">
      <alignment vertical="top" wrapText="1"/>
      <protection/>
    </xf>
    <xf numFmtId="0" fontId="7" fillId="4" borderId="19" xfId="0" applyFont="1" applyFill="1" applyBorder="1" applyAlignment="1" applyProtection="1">
      <alignment vertical="top" wrapText="1"/>
      <protection/>
    </xf>
    <xf numFmtId="0" fontId="48" fillId="0" borderId="17" xfId="0" applyFont="1" applyBorder="1" applyAlignment="1" applyProtection="1">
      <alignment wrapText="1"/>
      <protection locked="0"/>
    </xf>
    <xf numFmtId="0" fontId="0" fillId="0" borderId="19" xfId="0" applyBorder="1" applyAlignment="1" applyProtection="1">
      <alignment wrapText="1"/>
      <protection locked="0"/>
    </xf>
    <xf numFmtId="0" fontId="0" fillId="0" borderId="17" xfId="0" applyBorder="1" applyAlignment="1" applyProtection="1">
      <alignment wrapText="1"/>
      <protection locked="0"/>
    </xf>
    <xf numFmtId="0" fontId="0" fillId="0" borderId="16" xfId="0" applyBorder="1" applyAlignment="1" applyProtection="1">
      <alignment wrapText="1"/>
      <protection locked="0"/>
    </xf>
    <xf numFmtId="0" fontId="47" fillId="0" borderId="5" xfId="0" applyFont="1" applyBorder="1" applyAlignment="1" applyProtection="1">
      <alignment horizontal="center" vertical="top"/>
      <protection locked="0"/>
    </xf>
    <xf numFmtId="0" fontId="47" fillId="0" borderId="14" xfId="0" applyFont="1" applyBorder="1" applyAlignment="1" applyProtection="1">
      <alignment horizontal="center" vertical="top"/>
      <protection locked="0"/>
    </xf>
    <xf numFmtId="0" fontId="48" fillId="0" borderId="16" xfId="0" applyFont="1" applyBorder="1" applyAlignment="1" applyProtection="1">
      <alignment wrapText="1"/>
      <protection locked="0"/>
    </xf>
    <xf numFmtId="0" fontId="47" fillId="0" borderId="4" xfId="0" applyFont="1" applyBorder="1" applyAlignment="1" applyProtection="1">
      <alignment horizontal="center" vertical="top"/>
      <protection locked="0"/>
    </xf>
    <xf numFmtId="0" fontId="48" fillId="0" borderId="19" xfId="0" applyFont="1" applyBorder="1" applyAlignment="1" applyProtection="1">
      <alignment wrapText="1"/>
      <protection locked="0"/>
    </xf>
    <xf numFmtId="0" fontId="47" fillId="0" borderId="4" xfId="0" applyFont="1" applyFill="1" applyBorder="1" applyAlignment="1" applyProtection="1">
      <alignment horizontal="center" vertical="top"/>
      <protection locked="0"/>
    </xf>
    <xf numFmtId="0" fontId="48" fillId="0" borderId="16" xfId="0" applyFont="1" applyBorder="1" applyAlignment="1" applyProtection="1">
      <alignment/>
      <protection locked="0"/>
    </xf>
    <xf numFmtId="0" fontId="49" fillId="0" borderId="19" xfId="0" applyFont="1"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48" fillId="0" borderId="17" xfId="0" applyFont="1" applyBorder="1" applyAlignment="1" applyProtection="1">
      <alignment/>
      <protection locked="0"/>
    </xf>
    <xf numFmtId="0" fontId="7" fillId="3" borderId="4" xfId="0" applyFont="1" applyFill="1" applyBorder="1" applyAlignment="1" applyProtection="1">
      <alignment horizontal="center" wrapText="1"/>
      <protection/>
    </xf>
    <xf numFmtId="0" fontId="0" fillId="3" borderId="5" xfId="0" applyFont="1" applyFill="1" applyBorder="1" applyAlignment="1" applyProtection="1">
      <alignment horizontal="center" wrapText="1"/>
      <protection/>
    </xf>
    <xf numFmtId="0" fontId="0" fillId="3" borderId="14" xfId="0" applyFont="1" applyFill="1" applyBorder="1" applyAlignment="1" applyProtection="1">
      <alignment horizontal="center" wrapText="1"/>
      <protection/>
    </xf>
    <xf numFmtId="0" fontId="0" fillId="0" borderId="5" xfId="0" applyBorder="1" applyAlignment="1" applyProtection="1">
      <alignment horizontal="center" vertical="top"/>
      <protection locked="0"/>
    </xf>
    <xf numFmtId="0" fontId="0" fillId="0" borderId="17" xfId="0" applyBorder="1" applyAlignment="1" applyProtection="1">
      <alignment horizontal="center"/>
      <protection/>
    </xf>
    <xf numFmtId="0" fontId="0" fillId="0" borderId="19" xfId="0" applyBorder="1" applyAlignment="1" applyProtection="1">
      <alignment horizontal="center"/>
      <protection/>
    </xf>
    <xf numFmtId="0" fontId="0" fillId="12" borderId="12" xfId="0" applyFont="1" applyFill="1" applyBorder="1" applyAlignment="1" applyProtection="1" quotePrefix="1">
      <alignment horizontal="left" wrapText="1"/>
      <protection/>
    </xf>
    <xf numFmtId="0" fontId="0" fillId="12" borderId="12" xfId="0" applyFont="1" applyFill="1" applyBorder="1" applyAlignment="1" applyProtection="1">
      <alignment horizontal="left" wrapText="1"/>
      <protection/>
    </xf>
    <xf numFmtId="0" fontId="3" fillId="2" borderId="15" xfId="0" applyFont="1" applyFill="1"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46" fillId="2" borderId="11" xfId="0" applyFont="1" applyFill="1" applyBorder="1" applyAlignment="1" applyProtection="1">
      <alignment horizontal="left"/>
      <protection/>
    </xf>
    <xf numFmtId="0" fontId="0" fillId="0" borderId="2" xfId="0" applyBorder="1" applyAlignment="1">
      <alignment horizontal="left"/>
    </xf>
    <xf numFmtId="0" fontId="0" fillId="0" borderId="3" xfId="0" applyBorder="1" applyAlignment="1">
      <alignment horizontal="left"/>
    </xf>
    <xf numFmtId="0" fontId="44" fillId="0" borderId="0" xfId="0" applyFont="1" applyAlignment="1">
      <alignment vertical="top" wrapText="1"/>
    </xf>
    <xf numFmtId="0" fontId="45" fillId="0" borderId="0" xfId="0" applyFont="1" applyAlignment="1">
      <alignment vertical="center" wrapText="1"/>
    </xf>
    <xf numFmtId="0" fontId="45" fillId="0" borderId="0" xfId="0" applyFont="1" applyBorder="1" applyAlignment="1">
      <alignment vertical="center" wrapText="1"/>
    </xf>
    <xf numFmtId="0" fontId="0" fillId="0" borderId="0" xfId="0" applyAlignment="1">
      <alignment vertical="center" wrapText="1"/>
    </xf>
    <xf numFmtId="0" fontId="44" fillId="0" borderId="0" xfId="0" applyFont="1" applyAlignment="1">
      <alignment horizontal="left" vertical="top" wrapText="1"/>
    </xf>
    <xf numFmtId="0" fontId="44" fillId="0" borderId="0" xfId="0" applyFont="1" applyBorder="1" applyAlignment="1">
      <alignment vertical="top" wrapText="1"/>
    </xf>
    <xf numFmtId="0" fontId="0" fillId="5" borderId="2" xfId="0" applyFont="1" applyFill="1" applyBorder="1" applyAlignment="1" applyProtection="1">
      <alignment/>
      <protection locked="0"/>
    </xf>
    <xf numFmtId="0" fontId="0" fillId="5" borderId="2" xfId="0" applyFill="1" applyBorder="1" applyAlignment="1">
      <alignment/>
    </xf>
    <xf numFmtId="0" fontId="0" fillId="5" borderId="3" xfId="0" applyFill="1" applyBorder="1" applyAlignment="1">
      <alignment/>
    </xf>
    <xf numFmtId="0" fontId="42" fillId="4" borderId="6" xfId="0" applyFont="1" applyFill="1" applyBorder="1" applyAlignment="1">
      <alignment horizontal="center" wrapText="1"/>
    </xf>
    <xf numFmtId="0" fontId="0" fillId="4" borderId="0" xfId="0" applyFill="1" applyBorder="1" applyAlignment="1">
      <alignment wrapText="1"/>
    </xf>
    <xf numFmtId="0" fontId="0" fillId="4" borderId="7" xfId="0" applyFill="1" applyBorder="1" applyAlignment="1">
      <alignment wrapText="1"/>
    </xf>
    <xf numFmtId="0" fontId="0" fillId="4" borderId="6" xfId="0" applyFill="1" applyBorder="1" applyAlignment="1">
      <alignment wrapText="1"/>
    </xf>
    <xf numFmtId="0" fontId="8" fillId="9" borderId="11" xfId="0" applyFont="1" applyFill="1" applyBorder="1" applyAlignment="1">
      <alignment horizontal="center"/>
    </xf>
    <xf numFmtId="0" fontId="9" fillId="9" borderId="2" xfId="0" applyFont="1" applyFill="1" applyBorder="1" applyAlignment="1">
      <alignment horizontal="center"/>
    </xf>
    <xf numFmtId="0" fontId="9" fillId="9" borderId="3" xfId="0" applyFont="1" applyFill="1" applyBorder="1" applyAlignment="1">
      <alignment horizontal="center"/>
    </xf>
    <xf numFmtId="0" fontId="0" fillId="5" borderId="2" xfId="0" applyFill="1" applyBorder="1" applyAlignment="1" applyProtection="1">
      <alignment horizontal="right"/>
      <protection locked="0"/>
    </xf>
    <xf numFmtId="0" fontId="0" fillId="5" borderId="2" xfId="0" applyFill="1" applyBorder="1" applyAlignment="1" applyProtection="1">
      <alignment/>
      <protection locked="0"/>
    </xf>
    <xf numFmtId="0" fontId="0" fillId="5" borderId="3" xfId="0" applyFill="1" applyBorder="1" applyAlignment="1" applyProtection="1">
      <alignment/>
      <protection locked="0"/>
    </xf>
    <xf numFmtId="0" fontId="7" fillId="5" borderId="6" xfId="0" applyFont="1" applyFill="1" applyBorder="1" applyAlignment="1">
      <alignment horizontal="left"/>
    </xf>
    <xf numFmtId="0" fontId="0" fillId="5" borderId="0" xfId="0" applyFill="1" applyBorder="1" applyAlignment="1">
      <alignment/>
    </xf>
    <xf numFmtId="0" fontId="7" fillId="5" borderId="2" xfId="0" applyFont="1" applyFill="1" applyBorder="1" applyAlignment="1" applyProtection="1">
      <alignment horizontal="right"/>
      <protection locked="0"/>
    </xf>
    <xf numFmtId="0" fontId="38" fillId="2" borderId="1" xfId="0" applyFont="1" applyFill="1" applyBorder="1" applyAlignment="1">
      <alignment/>
    </xf>
    <xf numFmtId="0" fontId="0" fillId="0" borderId="15" xfId="0" applyBorder="1" applyAlignment="1" applyProtection="1">
      <alignment/>
      <protection/>
    </xf>
    <xf numFmtId="0" fontId="0" fillId="0" borderId="11" xfId="0" applyBorder="1" applyAlignment="1" applyProtection="1">
      <alignment/>
      <protection/>
    </xf>
    <xf numFmtId="0" fontId="7" fillId="4" borderId="176" xfId="0" applyFont="1" applyFill="1" applyBorder="1" applyAlignment="1" applyProtection="1">
      <alignment horizontal="center" vertical="center"/>
      <protection/>
    </xf>
    <xf numFmtId="0" fontId="0" fillId="4" borderId="223" xfId="0" applyFill="1" applyBorder="1" applyAlignment="1" applyProtection="1">
      <alignment horizontal="center" vertical="center"/>
      <protection/>
    </xf>
    <xf numFmtId="0" fontId="7" fillId="4" borderId="188" xfId="0" applyFont="1" applyFill="1" applyBorder="1" applyAlignment="1" applyProtection="1">
      <alignment horizontal="center"/>
      <protection/>
    </xf>
    <xf numFmtId="0" fontId="7" fillId="4" borderId="224" xfId="0" applyFont="1" applyFill="1" applyBorder="1" applyAlignment="1" applyProtection="1">
      <alignment horizontal="center"/>
      <protection/>
    </xf>
    <xf numFmtId="0" fontId="7" fillId="0" borderId="188" xfId="0" applyFont="1" applyBorder="1" applyAlignment="1" applyProtection="1">
      <alignment horizontal="left" indent="1"/>
      <protection locked="0"/>
    </xf>
    <xf numFmtId="0" fontId="7" fillId="0" borderId="1" xfId="0" applyFont="1" applyBorder="1" applyAlignment="1" applyProtection="1">
      <alignment horizontal="left" indent="1"/>
      <protection locked="0"/>
    </xf>
    <xf numFmtId="0" fontId="7" fillId="0" borderId="224" xfId="0" applyFont="1" applyBorder="1" applyAlignment="1" applyProtection="1">
      <alignment horizontal="left" indent="1"/>
      <protection locked="0"/>
    </xf>
    <xf numFmtId="0" fontId="0" fillId="0" borderId="1" xfId="0" applyBorder="1" applyAlignment="1" applyProtection="1">
      <alignment horizontal="left" indent="1"/>
      <protection locked="0"/>
    </xf>
    <xf numFmtId="0" fontId="0" fillId="0" borderId="224" xfId="0" applyBorder="1" applyAlignment="1" applyProtection="1">
      <alignment horizontal="left" indent="1"/>
      <protection locked="0"/>
    </xf>
    <xf numFmtId="0" fontId="0" fillId="15" borderId="15" xfId="0" applyFill="1" applyBorder="1" applyAlignment="1" applyProtection="1">
      <alignment/>
      <protection/>
    </xf>
    <xf numFmtId="0" fontId="0" fillId="15" borderId="7" xfId="0" applyFill="1" applyBorder="1" applyAlignment="1" applyProtection="1">
      <alignment/>
      <protection/>
    </xf>
    <xf numFmtId="0" fontId="7" fillId="4" borderId="5" xfId="0" applyFont="1" applyFill="1" applyBorder="1" applyAlignment="1" applyProtection="1">
      <alignment horizontal="center"/>
      <protection/>
    </xf>
    <xf numFmtId="0" fontId="7" fillId="4" borderId="14" xfId="0" applyFont="1" applyFill="1" applyBorder="1" applyAlignment="1" applyProtection="1">
      <alignment horizontal="center"/>
      <protection/>
    </xf>
    <xf numFmtId="0" fontId="7" fillId="5" borderId="4" xfId="0" applyFont="1" applyFill="1" applyBorder="1" applyAlignment="1" applyProtection="1">
      <alignment horizontal="left" vertical="center"/>
      <protection/>
    </xf>
    <xf numFmtId="0" fontId="7" fillId="5" borderId="2" xfId="0" applyFont="1" applyFill="1" applyBorder="1" applyAlignment="1" applyProtection="1">
      <alignment/>
      <protection/>
    </xf>
    <xf numFmtId="2" fontId="7" fillId="5" borderId="5" xfId="0" applyNumberFormat="1" applyFont="1" applyFill="1" applyBorder="1" applyAlignment="1" applyProtection="1">
      <alignment horizontal="center"/>
      <protection/>
    </xf>
    <xf numFmtId="2" fontId="7" fillId="5" borderId="14" xfId="0" applyNumberFormat="1" applyFont="1" applyFill="1" applyBorder="1" applyAlignment="1" applyProtection="1">
      <alignment horizontal="center"/>
      <protection/>
    </xf>
    <xf numFmtId="0" fontId="21" fillId="0" borderId="21" xfId="0" applyFont="1" applyBorder="1" applyAlignment="1">
      <alignment horizontal="center" vertical="center" wrapText="1"/>
    </xf>
    <xf numFmtId="0" fontId="43" fillId="0" borderId="21" xfId="0" applyFont="1" applyBorder="1" applyAlignment="1">
      <alignment horizontal="center" vertical="center" wrapText="1"/>
    </xf>
    <xf numFmtId="0" fontId="58" fillId="5" borderId="21" xfId="0" applyFont="1" applyFill="1" applyBorder="1" applyAlignment="1" applyProtection="1">
      <alignment horizontal="center"/>
      <protection/>
    </xf>
    <xf numFmtId="49" fontId="63" fillId="7" borderId="4" xfId="0" applyNumberFormat="1" applyFont="1" applyFill="1" applyBorder="1" applyAlignment="1" applyProtection="1">
      <alignment horizontal="left" vertical="top" wrapText="1"/>
      <protection locked="0"/>
    </xf>
    <xf numFmtId="49" fontId="63" fillId="7" borderId="5" xfId="0" applyNumberFormat="1" applyFont="1" applyFill="1" applyBorder="1" applyAlignment="1" applyProtection="1">
      <alignment horizontal="left" vertical="top" wrapText="1"/>
      <protection locked="0"/>
    </xf>
    <xf numFmtId="49" fontId="63" fillId="7" borderId="14" xfId="0" applyNumberFormat="1" applyFont="1" applyFill="1" applyBorder="1" applyAlignment="1" applyProtection="1">
      <alignment horizontal="left" vertical="top" wrapText="1"/>
      <protection locked="0"/>
    </xf>
    <xf numFmtId="0" fontId="63" fillId="0" borderId="58" xfId="0" applyFont="1" applyBorder="1" applyAlignment="1" applyProtection="1">
      <alignment horizontal="center" vertical="center" wrapText="1"/>
      <protection/>
    </xf>
    <xf numFmtId="0" fontId="63" fillId="0" borderId="58" xfId="0" applyFont="1" applyBorder="1" applyAlignment="1" applyProtection="1">
      <alignment horizontal="left" vertical="center" wrapText="1"/>
      <protection/>
    </xf>
    <xf numFmtId="0" fontId="58" fillId="4" borderId="21" xfId="0" applyFont="1" applyFill="1" applyBorder="1" applyAlignment="1" applyProtection="1">
      <alignment horizontal="center" vertical="center"/>
      <protection/>
    </xf>
    <xf numFmtId="0" fontId="58" fillId="4" borderId="19" xfId="0" applyFont="1" applyFill="1" applyBorder="1" applyAlignment="1" applyProtection="1">
      <alignment horizontal="right" vertical="center"/>
      <protection/>
    </xf>
    <xf numFmtId="0" fontId="63" fillId="4" borderId="21" xfId="0" applyFont="1" applyFill="1" applyBorder="1" applyAlignment="1" applyProtection="1">
      <alignment horizontal="center" vertical="center"/>
      <protection/>
    </xf>
    <xf numFmtId="9" fontId="58" fillId="3" borderId="225" xfId="21" applyFont="1" applyFill="1" applyBorder="1" applyAlignment="1" applyProtection="1">
      <alignment horizontal="left" vertical="center" wrapText="1"/>
      <protection/>
    </xf>
    <xf numFmtId="9" fontId="58" fillId="3" borderId="189" xfId="21" applyFont="1" applyFill="1" applyBorder="1" applyAlignment="1" applyProtection="1">
      <alignment horizontal="left" vertical="center" wrapText="1"/>
      <protection/>
    </xf>
    <xf numFmtId="9" fontId="58" fillId="3" borderId="226" xfId="21" applyFont="1" applyFill="1" applyBorder="1" applyAlignment="1" applyProtection="1">
      <alignment horizontal="left" vertical="center" wrapText="1"/>
      <protection/>
    </xf>
    <xf numFmtId="0" fontId="8" fillId="5" borderId="58" xfId="0" applyFont="1" applyFill="1" applyBorder="1" applyAlignment="1" applyProtection="1">
      <alignment horizontal="center" vertical="center" wrapText="1"/>
      <protection/>
    </xf>
    <xf numFmtId="0" fontId="58" fillId="0" borderId="51" xfId="0" applyFont="1" applyBorder="1" applyAlignment="1" applyProtection="1">
      <alignment horizontal="center" vertical="center" wrapText="1"/>
      <protection/>
    </xf>
    <xf numFmtId="0" fontId="58" fillId="0" borderId="52" xfId="0" applyFont="1" applyBorder="1" applyAlignment="1" applyProtection="1">
      <alignment horizontal="center" vertical="center" wrapText="1"/>
      <protection/>
    </xf>
    <xf numFmtId="0" fontId="58" fillId="0" borderId="53" xfId="0" applyFont="1" applyBorder="1" applyAlignment="1" applyProtection="1">
      <alignment horizontal="center" vertical="center" wrapText="1"/>
      <protection/>
    </xf>
    <xf numFmtId="0" fontId="58" fillId="0" borderId="54" xfId="0" applyFont="1" applyBorder="1" applyAlignment="1" applyProtection="1">
      <alignment horizontal="center" vertical="center" wrapText="1"/>
      <protection/>
    </xf>
    <xf numFmtId="0" fontId="58" fillId="0" borderId="55" xfId="0" applyFont="1" applyBorder="1" applyAlignment="1" applyProtection="1">
      <alignment horizontal="center" vertical="center" wrapText="1"/>
      <protection/>
    </xf>
    <xf numFmtId="0" fontId="58" fillId="0" borderId="56" xfId="0" applyFont="1" applyBorder="1" applyAlignment="1" applyProtection="1">
      <alignment horizontal="center" vertical="center" wrapText="1"/>
      <protection/>
    </xf>
    <xf numFmtId="164" fontId="67" fillId="4" borderId="167" xfId="0" applyNumberFormat="1" applyFont="1" applyFill="1" applyBorder="1" applyAlignment="1" applyProtection="1">
      <alignment horizontal="center" vertical="center"/>
      <protection/>
    </xf>
    <xf numFmtId="164" fontId="67" fillId="4" borderId="183" xfId="0" applyNumberFormat="1" applyFont="1" applyFill="1" applyBorder="1" applyAlignment="1" applyProtection="1">
      <alignment horizontal="center" vertical="center"/>
      <protection/>
    </xf>
    <xf numFmtId="0" fontId="30" fillId="2" borderId="1" xfId="0" applyFont="1" applyFill="1" applyBorder="1" applyAlignment="1" applyProtection="1">
      <alignment horizontal="left" vertical="top" wrapText="1"/>
      <protection/>
    </xf>
    <xf numFmtId="0" fontId="0" fillId="0" borderId="1" xfId="0" applyBorder="1" applyAlignment="1">
      <alignment horizontal="left" wrapText="1"/>
    </xf>
    <xf numFmtId="49" fontId="62" fillId="0" borderId="4" xfId="0" applyNumberFormat="1" applyFont="1" applyBorder="1" applyAlignment="1" applyProtection="1">
      <alignment horizontal="center" vertical="center" wrapText="1"/>
      <protection locked="0"/>
    </xf>
    <xf numFmtId="49" fontId="62" fillId="0" borderId="5" xfId="0" applyNumberFormat="1" applyFont="1" applyBorder="1" applyAlignment="1" applyProtection="1">
      <alignment horizontal="left" vertical="center" wrapText="1"/>
      <protection locked="0"/>
    </xf>
    <xf numFmtId="49" fontId="62" fillId="0" borderId="14" xfId="0" applyNumberFormat="1" applyFont="1" applyBorder="1" applyAlignment="1" applyProtection="1">
      <alignment horizontal="left" vertical="center" wrapText="1"/>
      <protection locked="0"/>
    </xf>
    <xf numFmtId="14" fontId="62" fillId="0" borderId="4" xfId="0" applyNumberFormat="1" applyFont="1" applyBorder="1" applyAlignment="1" applyProtection="1">
      <alignment horizontal="center" vertical="center" wrapText="1"/>
      <protection locked="0"/>
    </xf>
    <xf numFmtId="14" fontId="62" fillId="0" borderId="5" xfId="0" applyNumberFormat="1" applyFont="1" applyBorder="1" applyAlignment="1" applyProtection="1">
      <alignment horizontal="left" vertical="center" wrapText="1"/>
      <protection locked="0"/>
    </xf>
    <xf numFmtId="14" fontId="62" fillId="0" borderId="14" xfId="0" applyNumberFormat="1" applyFont="1" applyBorder="1" applyAlignment="1" applyProtection="1">
      <alignment horizontal="left" vertical="center" wrapText="1"/>
      <protection locked="0"/>
    </xf>
    <xf numFmtId="49" fontId="62" fillId="0" borderId="15" xfId="0" applyNumberFormat="1" applyFont="1" applyBorder="1" applyAlignment="1" applyProtection="1">
      <alignment horizontal="center" vertical="center" wrapText="1"/>
      <protection locked="0"/>
    </xf>
    <xf numFmtId="49" fontId="62" fillId="0" borderId="1" xfId="0" applyNumberFormat="1" applyFont="1" applyBorder="1" applyAlignment="1" applyProtection="1">
      <alignment horizontal="left" vertical="center" wrapText="1"/>
      <protection locked="0"/>
    </xf>
    <xf numFmtId="49" fontId="62" fillId="0" borderId="16" xfId="0" applyNumberFormat="1" applyFont="1" applyBorder="1" applyAlignment="1" applyProtection="1">
      <alignment horizontal="left" vertical="center" wrapText="1"/>
      <protection locked="0"/>
    </xf>
    <xf numFmtId="0" fontId="58" fillId="4" borderId="17" xfId="0" applyFont="1" applyFill="1" applyBorder="1" applyAlignment="1" applyProtection="1">
      <alignment horizontal="center" vertical="center"/>
      <protection/>
    </xf>
    <xf numFmtId="0" fontId="58" fillId="4" borderId="19" xfId="0" applyFont="1" applyFill="1" applyBorder="1" applyAlignment="1" applyProtection="1">
      <alignment horizontal="center" vertical="center"/>
      <protection/>
    </xf>
    <xf numFmtId="49" fontId="62" fillId="0" borderId="1" xfId="0" applyNumberFormat="1" applyFont="1" applyBorder="1" applyAlignment="1" applyProtection="1">
      <alignment horizontal="center" vertical="center" wrapText="1"/>
      <protection locked="0"/>
    </xf>
    <xf numFmtId="49" fontId="62" fillId="0" borderId="16" xfId="0" applyNumberFormat="1" applyFont="1" applyBorder="1" applyAlignment="1" applyProtection="1">
      <alignment horizontal="center" vertical="center" wrapText="1"/>
      <protection locked="0"/>
    </xf>
    <xf numFmtId="49" fontId="62" fillId="0" borderId="11" xfId="0" applyNumberFormat="1" applyFont="1" applyBorder="1" applyAlignment="1" applyProtection="1">
      <alignment horizontal="center" vertical="center" wrapText="1"/>
      <protection locked="0"/>
    </xf>
    <xf numFmtId="49" fontId="62" fillId="0" borderId="2" xfId="0" applyNumberFormat="1" applyFont="1" applyBorder="1" applyAlignment="1" applyProtection="1">
      <alignment horizontal="center" vertical="center" wrapText="1"/>
      <protection locked="0"/>
    </xf>
    <xf numFmtId="49" fontId="62" fillId="0" borderId="3" xfId="0" applyNumberFormat="1" applyFont="1" applyBorder="1" applyAlignment="1" applyProtection="1">
      <alignment horizontal="center" vertical="center" wrapText="1"/>
      <protection locked="0"/>
    </xf>
    <xf numFmtId="0" fontId="58" fillId="0" borderId="4" xfId="0" applyFont="1" applyFill="1" applyBorder="1" applyAlignment="1" applyProtection="1">
      <alignment horizontal="left" vertical="center"/>
      <protection/>
    </xf>
    <xf numFmtId="0" fontId="0" fillId="0" borderId="5" xfId="0" applyBorder="1" applyAlignment="1">
      <alignment vertical="center"/>
    </xf>
    <xf numFmtId="0" fontId="0" fillId="0" borderId="14" xfId="0" applyBorder="1" applyAlignment="1">
      <alignment vertical="center"/>
    </xf>
    <xf numFmtId="0" fontId="5" fillId="0" borderId="58" xfId="0" applyFont="1" applyBorder="1" applyAlignment="1" applyProtection="1">
      <alignment horizontal="center" vertical="center" wrapText="1"/>
      <protection/>
    </xf>
    <xf numFmtId="0" fontId="5" fillId="0" borderId="58" xfId="0" applyFont="1" applyBorder="1" applyAlignment="1" applyProtection="1">
      <alignment horizontal="left" vertical="center" wrapText="1"/>
      <protection/>
    </xf>
    <xf numFmtId="0" fontId="72" fillId="0" borderId="1" xfId="0" applyFont="1" applyBorder="1" applyAlignment="1" applyProtection="1">
      <alignment horizontal="left" wrapText="1"/>
      <protection/>
    </xf>
    <xf numFmtId="0" fontId="72" fillId="0" borderId="0" xfId="0" applyFont="1" applyBorder="1" applyAlignment="1" applyProtection="1">
      <alignment horizontal="left" wrapText="1"/>
      <protection/>
    </xf>
    <xf numFmtId="0" fontId="7"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6" fillId="0" borderId="0" xfId="0" applyFont="1" applyBorder="1" applyAlignment="1" applyProtection="1">
      <alignment horizontal="left" vertical="distributed" wrapText="1"/>
      <protection/>
    </xf>
    <xf numFmtId="0" fontId="6" fillId="0" borderId="0" xfId="0" applyFont="1" applyBorder="1" applyAlignment="1" applyProtection="1">
      <alignment horizontal="left" wrapText="1"/>
      <protection/>
    </xf>
    <xf numFmtId="0" fontId="6" fillId="0" borderId="2" xfId="0" applyFont="1" applyBorder="1" applyAlignment="1" applyProtection="1">
      <alignment horizontal="left" wrapText="1"/>
      <protection/>
    </xf>
    <xf numFmtId="0" fontId="6" fillId="0" borderId="0" xfId="0" applyFont="1" applyAlignment="1" applyProtection="1">
      <alignment horizontal="left" vertical="distributed" wrapText="1"/>
      <protection/>
    </xf>
    <xf numFmtId="0" fontId="1" fillId="0" borderId="0" xfId="0" applyFont="1" applyAlignment="1" applyProtection="1">
      <alignment horizontal="left" vertical="distributed" wrapText="1"/>
      <protection/>
    </xf>
    <xf numFmtId="0" fontId="6" fillId="0" borderId="0" xfId="0" applyFont="1" applyFill="1" applyBorder="1" applyAlignment="1" applyProtection="1">
      <alignment horizontal="center"/>
      <protection locked="0"/>
    </xf>
    <xf numFmtId="0" fontId="0" fillId="0" borderId="51" xfId="0" applyFill="1" applyBorder="1" applyAlignment="1" applyProtection="1">
      <alignment horizontal="left" wrapText="1"/>
      <protection locked="0"/>
    </xf>
    <xf numFmtId="0" fontId="0" fillId="0" borderId="52" xfId="0" applyFill="1" applyBorder="1" applyAlignment="1" applyProtection="1">
      <alignment horizontal="left" wrapText="1"/>
      <protection locked="0"/>
    </xf>
    <xf numFmtId="0" fontId="0" fillId="0" borderId="53" xfId="0" applyFill="1" applyBorder="1" applyAlignment="1" applyProtection="1">
      <alignment horizontal="left" wrapText="1"/>
      <protection locked="0"/>
    </xf>
    <xf numFmtId="0" fontId="0" fillId="0" borderId="142"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160" xfId="0" applyFill="1" applyBorder="1" applyAlignment="1" applyProtection="1">
      <alignment horizontal="left" wrapText="1"/>
      <protection locked="0"/>
    </xf>
    <xf numFmtId="0" fontId="0" fillId="0" borderId="54" xfId="0" applyFill="1" applyBorder="1" applyAlignment="1" applyProtection="1">
      <alignment horizontal="left" wrapText="1"/>
      <protection locked="0"/>
    </xf>
    <xf numFmtId="0" fontId="0" fillId="0" borderId="55" xfId="0" applyFill="1" applyBorder="1" applyAlignment="1" applyProtection="1">
      <alignment horizontal="left" wrapText="1"/>
      <protection locked="0"/>
    </xf>
    <xf numFmtId="0" fontId="0" fillId="0" borderId="56" xfId="0" applyFill="1" applyBorder="1" applyAlignment="1" applyProtection="1">
      <alignment horizontal="left" wrapText="1"/>
      <protection locked="0"/>
    </xf>
    <xf numFmtId="0" fontId="1" fillId="4"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0" fontId="0" fillId="0" borderId="51" xfId="0" applyBorder="1" applyAlignment="1" applyProtection="1">
      <alignment horizontal="center"/>
      <protection/>
    </xf>
    <xf numFmtId="0" fontId="0" fillId="0" borderId="52" xfId="0" applyBorder="1" applyAlignment="1" applyProtection="1">
      <alignment/>
      <protection/>
    </xf>
    <xf numFmtId="0" fontId="0" fillId="0" borderId="142" xfId="0" applyBorder="1" applyAlignment="1" applyProtection="1">
      <alignment/>
      <protection/>
    </xf>
    <xf numFmtId="0" fontId="0" fillId="0" borderId="0" xfId="0" applyBorder="1" applyAlignment="1" applyProtection="1">
      <alignment/>
      <protection/>
    </xf>
    <xf numFmtId="0" fontId="0" fillId="4" borderId="55" xfId="0" applyFill="1" applyBorder="1" applyAlignment="1" applyProtection="1">
      <alignment horizontal="left"/>
      <protection locked="0"/>
    </xf>
    <xf numFmtId="0" fontId="42" fillId="4" borderId="55" xfId="0" applyFont="1" applyFill="1" applyBorder="1" applyAlignment="1" applyProtection="1">
      <alignment horizontal="center"/>
      <protection locked="0"/>
    </xf>
    <xf numFmtId="0" fontId="42" fillId="4" borderId="56" xfId="0" applyFont="1" applyFill="1" applyBorder="1" applyAlignment="1" applyProtection="1">
      <alignment horizontal="center"/>
      <protection locked="0"/>
    </xf>
    <xf numFmtId="0" fontId="7" fillId="5" borderId="227" xfId="0" applyFont="1" applyFill="1" applyBorder="1" applyAlignment="1" applyProtection="1">
      <alignment horizontal="center"/>
      <protection/>
    </xf>
    <xf numFmtId="0" fontId="7" fillId="5" borderId="228" xfId="0" applyFont="1" applyFill="1" applyBorder="1" applyAlignment="1" applyProtection="1">
      <alignment horizontal="center"/>
      <protection/>
    </xf>
    <xf numFmtId="0" fontId="7" fillId="5" borderId="229" xfId="0" applyFont="1" applyFill="1" applyBorder="1" applyAlignment="1" applyProtection="1">
      <alignment horizontal="center"/>
      <protection/>
    </xf>
    <xf numFmtId="49" fontId="55" fillId="5" borderId="4" xfId="20" applyNumberFormat="1" applyFont="1" applyFill="1" applyBorder="1" applyAlignment="1" applyProtection="1">
      <alignment horizontal="center"/>
      <protection/>
    </xf>
    <xf numFmtId="49" fontId="55" fillId="5" borderId="14" xfId="20" applyNumberFormat="1" applyFont="1" applyFill="1" applyBorder="1" applyAlignment="1" applyProtection="1">
      <alignment horizontal="center"/>
      <protection/>
    </xf>
    <xf numFmtId="0" fontId="7" fillId="12" borderId="21" xfId="0" applyFont="1" applyFill="1" applyBorder="1" applyAlignment="1">
      <alignment horizontal="center" wrapText="1"/>
    </xf>
    <xf numFmtId="0" fontId="7" fillId="12" borderId="21" xfId="0" applyFont="1" applyFill="1" applyBorder="1" applyAlignment="1">
      <alignment wrapText="1"/>
    </xf>
  </cellXfs>
  <cellStyles count="8">
    <cellStyle name="Normal" xfId="0"/>
    <cellStyle name="Comma" xfId="15"/>
    <cellStyle name="Comma [0]" xfId="16"/>
    <cellStyle name="Currency" xfId="17"/>
    <cellStyle name="Currency [0]" xfId="18"/>
    <cellStyle name="Hyperlink" xfId="19"/>
    <cellStyle name="Normal_RINV-2004"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Soil - Site Stability</a:t>
            </a:r>
          </a:p>
        </c:rich>
      </c:tx>
      <c:layout/>
      <c:spPr>
        <a:noFill/>
        <a:ln>
          <a:noFill/>
        </a:ln>
      </c:spPr>
    </c:title>
    <c:plotArea>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'CPA-011 chart'!$A$3:$A$7</c:f>
              <c:strCache>
                <c:ptCount val="5"/>
                <c:pt idx="0">
                  <c:v>NS</c:v>
                </c:pt>
                <c:pt idx="1">
                  <c:v>SM</c:v>
                </c:pt>
                <c:pt idx="2">
                  <c:v>M</c:v>
                </c:pt>
                <c:pt idx="3">
                  <c:v>ME</c:v>
                </c:pt>
                <c:pt idx="4">
                  <c:v>ET</c:v>
                </c:pt>
              </c:strCache>
            </c:strRef>
          </c:cat>
          <c:val>
            <c:numRef>
              <c:f>'CPA-011 chart'!$B$3:$B$7</c:f>
              <c:numCache>
                <c:ptCount val="5"/>
                <c:pt idx="0">
                  <c:v>0</c:v>
                </c:pt>
                <c:pt idx="1">
                  <c:v>0</c:v>
                </c:pt>
                <c:pt idx="2">
                  <c:v>0</c:v>
                </c:pt>
                <c:pt idx="3">
                  <c:v>0</c:v>
                </c:pt>
                <c:pt idx="4">
                  <c:v>0</c:v>
                </c:pt>
              </c:numCache>
            </c:numRef>
          </c:val>
        </c:ser>
        <c:axId val="25531200"/>
        <c:axId val="28454209"/>
      </c:barChart>
      <c:catAx>
        <c:axId val="25531200"/>
        <c:scaling>
          <c:orientation val="minMax"/>
        </c:scaling>
        <c:axPos val="b"/>
        <c:title>
          <c:tx>
            <c:rich>
              <a:bodyPr vert="horz" rot="0" anchor="ctr"/>
              <a:lstStyle/>
              <a:p>
                <a:pPr algn="ctr">
                  <a:defRPr/>
                </a:pPr>
                <a:r>
                  <a:rPr lang="en-US" cap="none" sz="925" b="1" i="0" u="none" baseline="0">
                    <a:latin typeface="Arial"/>
                    <a:ea typeface="Arial"/>
                    <a:cs typeface="Arial"/>
                  </a:rPr>
                  <a:t>Departure from Expected</a:t>
                </a:r>
              </a:p>
            </c:rich>
          </c:tx>
          <c:layout/>
          <c:overlay val="0"/>
          <c:spPr>
            <a:noFill/>
            <a:ln>
              <a:noFill/>
            </a:ln>
          </c:spPr>
        </c:title>
        <c:delete val="0"/>
        <c:numFmt formatCode="General" sourceLinked="1"/>
        <c:majorTickMark val="out"/>
        <c:minorTickMark val="none"/>
        <c:tickLblPos val="nextTo"/>
        <c:crossAx val="28454209"/>
        <c:crosses val="autoZero"/>
        <c:auto val="1"/>
        <c:lblOffset val="100"/>
        <c:noMultiLvlLbl val="0"/>
      </c:catAx>
      <c:valAx>
        <c:axId val="28454209"/>
        <c:scaling>
          <c:orientation val="minMax"/>
        </c:scaling>
        <c:axPos val="l"/>
        <c:title>
          <c:tx>
            <c:rich>
              <a:bodyPr vert="horz" rot="-5400000" anchor="ctr"/>
              <a:lstStyle/>
              <a:p>
                <a:pPr algn="ctr">
                  <a:defRPr/>
                </a:pPr>
                <a:r>
                  <a:rPr lang="en-US" cap="none" sz="800" b="1" i="0" u="none" baseline="0">
                    <a:latin typeface="Arial"/>
                    <a:ea typeface="Arial"/>
                    <a:cs typeface="Arial"/>
                  </a:rPr>
                  <a:t>Number of Indicators</a:t>
                </a:r>
              </a:p>
            </c:rich>
          </c:tx>
          <c:layout/>
          <c:overlay val="0"/>
          <c:spPr>
            <a:noFill/>
            <a:ln>
              <a:noFill/>
            </a:ln>
          </c:spPr>
        </c:title>
        <c:majorGridlines/>
        <c:delete val="0"/>
        <c:numFmt formatCode="General" sourceLinked="1"/>
        <c:majorTickMark val="out"/>
        <c:minorTickMark val="none"/>
        <c:tickLblPos val="nextTo"/>
        <c:crossAx val="25531200"/>
        <c:crossesAt val="1"/>
        <c:crossBetween val="between"/>
        <c:dispUnits/>
      </c:valAx>
      <c:spPr>
        <a:noFill/>
        <a:ln w="127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Hydrologic Function</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'CPA-011 chart'!$C$3:$C$7</c:f>
              <c:strCache>
                <c:ptCount val="5"/>
                <c:pt idx="0">
                  <c:v>NS</c:v>
                </c:pt>
                <c:pt idx="1">
                  <c:v>SM</c:v>
                </c:pt>
                <c:pt idx="2">
                  <c:v>M</c:v>
                </c:pt>
                <c:pt idx="3">
                  <c:v>ME</c:v>
                </c:pt>
                <c:pt idx="4">
                  <c:v>ET</c:v>
                </c:pt>
              </c:strCache>
            </c:strRef>
          </c:cat>
          <c:val>
            <c:numRef>
              <c:f>'CPA-011 chart'!$D$3:$D$7</c:f>
              <c:numCache>
                <c:ptCount val="5"/>
                <c:pt idx="0">
                  <c:v>0</c:v>
                </c:pt>
                <c:pt idx="1">
                  <c:v>0</c:v>
                </c:pt>
                <c:pt idx="2">
                  <c:v>0</c:v>
                </c:pt>
                <c:pt idx="3">
                  <c:v>0</c:v>
                </c:pt>
                <c:pt idx="4">
                  <c:v>0</c:v>
                </c:pt>
              </c:numCache>
            </c:numRef>
          </c:val>
        </c:ser>
        <c:axId val="54761290"/>
        <c:axId val="23089563"/>
      </c:barChart>
      <c:catAx>
        <c:axId val="54761290"/>
        <c:scaling>
          <c:orientation val="minMax"/>
        </c:scaling>
        <c:axPos val="b"/>
        <c:title>
          <c:tx>
            <c:rich>
              <a:bodyPr vert="horz" rot="0" anchor="ctr"/>
              <a:lstStyle/>
              <a:p>
                <a:pPr algn="ctr">
                  <a:defRPr/>
                </a:pPr>
                <a:r>
                  <a:rPr lang="en-US" cap="none" sz="900" b="1" i="0" u="none" baseline="0">
                    <a:latin typeface="Arial"/>
                    <a:ea typeface="Arial"/>
                    <a:cs typeface="Arial"/>
                  </a:rPr>
                  <a:t>Departure from Expected</a:t>
                </a:r>
              </a:p>
            </c:rich>
          </c:tx>
          <c:layout/>
          <c:overlay val="0"/>
          <c:spPr>
            <a:noFill/>
            <a:ln>
              <a:noFill/>
            </a:ln>
          </c:spPr>
        </c:title>
        <c:delete val="0"/>
        <c:numFmt formatCode="General" sourceLinked="1"/>
        <c:majorTickMark val="out"/>
        <c:minorTickMark val="none"/>
        <c:tickLblPos val="nextTo"/>
        <c:crossAx val="23089563"/>
        <c:crosses val="autoZero"/>
        <c:auto val="1"/>
        <c:lblOffset val="100"/>
        <c:noMultiLvlLbl val="0"/>
      </c:catAx>
      <c:valAx>
        <c:axId val="23089563"/>
        <c:scaling>
          <c:orientation val="minMax"/>
        </c:scaling>
        <c:axPos val="l"/>
        <c:title>
          <c:tx>
            <c:rich>
              <a:bodyPr vert="horz" rot="-5400000" anchor="ctr"/>
              <a:lstStyle/>
              <a:p>
                <a:pPr algn="ctr">
                  <a:defRPr/>
                </a:pPr>
                <a:r>
                  <a:rPr lang="en-US" cap="none" sz="800" b="1" i="0" u="none" baseline="0">
                    <a:latin typeface="Arial"/>
                    <a:ea typeface="Arial"/>
                    <a:cs typeface="Arial"/>
                  </a:rPr>
                  <a:t>Number of Indicators</a:t>
                </a:r>
              </a:p>
            </c:rich>
          </c:tx>
          <c:layout/>
          <c:overlay val="0"/>
          <c:spPr>
            <a:noFill/>
            <a:ln>
              <a:noFill/>
            </a:ln>
          </c:spPr>
        </c:title>
        <c:majorGridlines/>
        <c:delete val="0"/>
        <c:numFmt formatCode="General" sourceLinked="1"/>
        <c:majorTickMark val="out"/>
        <c:minorTickMark val="none"/>
        <c:tickLblPos val="nextTo"/>
        <c:crossAx val="54761290"/>
        <c:crossesAt val="1"/>
        <c:crossBetween val="between"/>
        <c:dispUnits/>
      </c:valAx>
      <c:spPr>
        <a:noFill/>
        <a:ln w="127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Biotic Integrity</a:t>
            </a:r>
          </a:p>
        </c:rich>
      </c:tx>
      <c:layout/>
      <c:spPr>
        <a:noFill/>
        <a:ln>
          <a:noFill/>
        </a:ln>
      </c:spPr>
    </c:title>
    <c:plotArea>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'CPA-011 chart'!$E$3:$E$7</c:f>
              <c:strCache>
                <c:ptCount val="5"/>
                <c:pt idx="0">
                  <c:v>NS</c:v>
                </c:pt>
                <c:pt idx="1">
                  <c:v>SM</c:v>
                </c:pt>
                <c:pt idx="2">
                  <c:v>M</c:v>
                </c:pt>
                <c:pt idx="3">
                  <c:v>ME</c:v>
                </c:pt>
                <c:pt idx="4">
                  <c:v>ET</c:v>
                </c:pt>
              </c:strCache>
            </c:strRef>
          </c:cat>
          <c:val>
            <c:numRef>
              <c:f>'CPA-011 chart'!$F$3:$F$7</c:f>
              <c:numCache>
                <c:ptCount val="5"/>
                <c:pt idx="0">
                  <c:v>0</c:v>
                </c:pt>
                <c:pt idx="1">
                  <c:v>0</c:v>
                </c:pt>
                <c:pt idx="2">
                  <c:v>0</c:v>
                </c:pt>
                <c:pt idx="3">
                  <c:v>0</c:v>
                </c:pt>
                <c:pt idx="4">
                  <c:v>0</c:v>
                </c:pt>
              </c:numCache>
            </c:numRef>
          </c:val>
        </c:ser>
        <c:axId val="6479476"/>
        <c:axId val="58315285"/>
      </c:barChart>
      <c:catAx>
        <c:axId val="6479476"/>
        <c:scaling>
          <c:orientation val="minMax"/>
        </c:scaling>
        <c:axPos val="b"/>
        <c:title>
          <c:tx>
            <c:rich>
              <a:bodyPr vert="horz" rot="0" anchor="ctr"/>
              <a:lstStyle/>
              <a:p>
                <a:pPr algn="ctr">
                  <a:defRPr/>
                </a:pPr>
                <a:r>
                  <a:rPr lang="en-US" cap="none" sz="900" b="1" i="0" u="none" baseline="0">
                    <a:latin typeface="Arial"/>
                    <a:ea typeface="Arial"/>
                    <a:cs typeface="Arial"/>
                  </a:rPr>
                  <a:t>Departure from Expected</a:t>
                </a:r>
              </a:p>
            </c:rich>
          </c:tx>
          <c:layout/>
          <c:overlay val="0"/>
          <c:spPr>
            <a:noFill/>
            <a:ln>
              <a:noFill/>
            </a:ln>
          </c:spPr>
        </c:title>
        <c:delete val="0"/>
        <c:numFmt formatCode="General" sourceLinked="1"/>
        <c:majorTickMark val="out"/>
        <c:minorTickMark val="none"/>
        <c:tickLblPos val="nextTo"/>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sz="800" b="1" i="0" u="none" baseline="0">
                    <a:latin typeface="Arial"/>
                    <a:ea typeface="Arial"/>
                    <a:cs typeface="Arial"/>
                  </a:rPr>
                  <a:t>Number of Indicators</a:t>
                </a:r>
              </a:p>
            </c:rich>
          </c:tx>
          <c:layout/>
          <c:overlay val="0"/>
          <c:spPr>
            <a:noFill/>
            <a:ln>
              <a:noFill/>
            </a:ln>
          </c:spPr>
        </c:title>
        <c:majorGridlines/>
        <c:delete val="0"/>
        <c:numFmt formatCode="General" sourceLinked="1"/>
        <c:majorTickMark val="out"/>
        <c:minorTickMark val="none"/>
        <c:tickLblPos val="nextTo"/>
        <c:crossAx val="6479476"/>
        <c:crossesAt val="1"/>
        <c:crossBetween val="between"/>
        <c:dispUnits/>
      </c:valAx>
      <c:spPr>
        <a:noFill/>
        <a:ln w="127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38100</xdr:rowOff>
    </xdr:from>
    <xdr:to>
      <xdr:col>1</xdr:col>
      <xdr:colOff>752475</xdr:colOff>
      <xdr:row>2</xdr:row>
      <xdr:rowOff>171450</xdr:rowOff>
    </xdr:to>
    <xdr:pic>
      <xdr:nvPicPr>
        <xdr:cNvPr id="1" name="Picture 7"/>
        <xdr:cNvPicPr preferRelativeResize="1">
          <a:picLocks noChangeAspect="1"/>
        </xdr:cNvPicPr>
      </xdr:nvPicPr>
      <xdr:blipFill>
        <a:blip r:embed="rId1"/>
        <a:stretch>
          <a:fillRect/>
        </a:stretch>
      </xdr:blipFill>
      <xdr:spPr>
        <a:xfrm>
          <a:off x="352425" y="38100"/>
          <a:ext cx="1562100" cy="476250"/>
        </a:xfrm>
        <a:prstGeom prst="rect">
          <a:avLst/>
        </a:prstGeom>
        <a:noFill/>
        <a:ln w="9525" cmpd="sng">
          <a:noFill/>
        </a:ln>
      </xdr:spPr>
    </xdr:pic>
    <xdr:clientData/>
  </xdr:twoCellAnchor>
  <xdr:twoCellAnchor editAs="oneCell">
    <xdr:from>
      <xdr:col>0</xdr:col>
      <xdr:colOff>285750</xdr:colOff>
      <xdr:row>48</xdr:row>
      <xdr:rowOff>38100</xdr:rowOff>
    </xdr:from>
    <xdr:to>
      <xdr:col>1</xdr:col>
      <xdr:colOff>685800</xdr:colOff>
      <xdr:row>50</xdr:row>
      <xdr:rowOff>171450</xdr:rowOff>
    </xdr:to>
    <xdr:pic>
      <xdr:nvPicPr>
        <xdr:cNvPr id="2" name="Picture 8"/>
        <xdr:cNvPicPr preferRelativeResize="1">
          <a:picLocks noChangeAspect="1"/>
        </xdr:cNvPicPr>
      </xdr:nvPicPr>
      <xdr:blipFill>
        <a:blip r:embed="rId1"/>
        <a:stretch>
          <a:fillRect/>
        </a:stretch>
      </xdr:blipFill>
      <xdr:spPr>
        <a:xfrm>
          <a:off x="285750" y="11306175"/>
          <a:ext cx="156210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342900</xdr:colOff>
      <xdr:row>2</xdr:row>
      <xdr:rowOff>133350</xdr:rowOff>
    </xdr:to>
    <xdr:pic>
      <xdr:nvPicPr>
        <xdr:cNvPr id="1" name="Picture 1"/>
        <xdr:cNvPicPr preferRelativeResize="1">
          <a:picLocks noChangeAspect="1"/>
        </xdr:cNvPicPr>
      </xdr:nvPicPr>
      <xdr:blipFill>
        <a:blip r:embed="rId1"/>
        <a:stretch>
          <a:fillRect/>
        </a:stretch>
      </xdr:blipFill>
      <xdr:spPr>
        <a:xfrm>
          <a:off x="66675" y="57150"/>
          <a:ext cx="144780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219075</xdr:rowOff>
    </xdr:from>
    <xdr:to>
      <xdr:col>0</xdr:col>
      <xdr:colOff>1876425</xdr:colOff>
      <xdr:row>1</xdr:row>
      <xdr:rowOff>85725</xdr:rowOff>
    </xdr:to>
    <xdr:pic>
      <xdr:nvPicPr>
        <xdr:cNvPr id="1" name="Picture 1"/>
        <xdr:cNvPicPr preferRelativeResize="1">
          <a:picLocks noChangeAspect="1"/>
        </xdr:cNvPicPr>
      </xdr:nvPicPr>
      <xdr:blipFill>
        <a:blip r:embed="rId1"/>
        <a:stretch>
          <a:fillRect/>
        </a:stretch>
      </xdr:blipFill>
      <xdr:spPr>
        <a:xfrm>
          <a:off x="152400" y="219075"/>
          <a:ext cx="172402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200025</xdr:rowOff>
    </xdr:from>
    <xdr:to>
      <xdr:col>0</xdr:col>
      <xdr:colOff>1752600</xdr:colOff>
      <xdr:row>1</xdr:row>
      <xdr:rowOff>66675</xdr:rowOff>
    </xdr:to>
    <xdr:pic>
      <xdr:nvPicPr>
        <xdr:cNvPr id="1" name="Picture 1"/>
        <xdr:cNvPicPr preferRelativeResize="1">
          <a:picLocks noChangeAspect="1"/>
        </xdr:cNvPicPr>
      </xdr:nvPicPr>
      <xdr:blipFill>
        <a:blip r:embed="rId1"/>
        <a:stretch>
          <a:fillRect/>
        </a:stretch>
      </xdr:blipFill>
      <xdr:spPr>
        <a:xfrm>
          <a:off x="28575" y="200025"/>
          <a:ext cx="1724025"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2</xdr:col>
      <xdr:colOff>476250</xdr:colOff>
      <xdr:row>2</xdr:row>
      <xdr:rowOff>114300</xdr:rowOff>
    </xdr:to>
    <xdr:pic>
      <xdr:nvPicPr>
        <xdr:cNvPr id="1" name="Picture 1"/>
        <xdr:cNvPicPr preferRelativeResize="1">
          <a:picLocks noChangeAspect="1"/>
        </xdr:cNvPicPr>
      </xdr:nvPicPr>
      <xdr:blipFill>
        <a:blip r:embed="rId1"/>
        <a:stretch>
          <a:fillRect/>
        </a:stretch>
      </xdr:blipFill>
      <xdr:spPr>
        <a:xfrm>
          <a:off x="57150" y="133350"/>
          <a:ext cx="14001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1533525</xdr:colOff>
      <xdr:row>1</xdr:row>
      <xdr:rowOff>209550</xdr:rowOff>
    </xdr:to>
    <xdr:pic>
      <xdr:nvPicPr>
        <xdr:cNvPr id="1" name="Picture 1"/>
        <xdr:cNvPicPr preferRelativeResize="1">
          <a:picLocks noChangeAspect="1"/>
        </xdr:cNvPicPr>
      </xdr:nvPicPr>
      <xdr:blipFill>
        <a:blip r:embed="rId1"/>
        <a:stretch>
          <a:fillRect/>
        </a:stretch>
      </xdr:blipFill>
      <xdr:spPr>
        <a:xfrm>
          <a:off x="47625" y="47625"/>
          <a:ext cx="14859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123825</xdr:rowOff>
    </xdr:from>
    <xdr:to>
      <xdr:col>1</xdr:col>
      <xdr:colOff>2466975</xdr:colOff>
      <xdr:row>1</xdr:row>
      <xdr:rowOff>209550</xdr:rowOff>
    </xdr:to>
    <xdr:pic>
      <xdr:nvPicPr>
        <xdr:cNvPr id="1" name="Picture 1"/>
        <xdr:cNvPicPr preferRelativeResize="1">
          <a:picLocks noChangeAspect="1"/>
        </xdr:cNvPicPr>
      </xdr:nvPicPr>
      <xdr:blipFill>
        <a:blip r:embed="rId1"/>
        <a:stretch>
          <a:fillRect/>
        </a:stretch>
      </xdr:blipFill>
      <xdr:spPr>
        <a:xfrm>
          <a:off x="647700" y="123825"/>
          <a:ext cx="21526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847725</xdr:colOff>
      <xdr:row>2</xdr:row>
      <xdr:rowOff>95250</xdr:rowOff>
    </xdr:to>
    <xdr:pic>
      <xdr:nvPicPr>
        <xdr:cNvPr id="1" name="Picture 1"/>
        <xdr:cNvPicPr preferRelativeResize="1">
          <a:picLocks noChangeAspect="1"/>
        </xdr:cNvPicPr>
      </xdr:nvPicPr>
      <xdr:blipFill>
        <a:blip r:embed="rId1"/>
        <a:stretch>
          <a:fillRect/>
        </a:stretch>
      </xdr:blipFill>
      <xdr:spPr>
        <a:xfrm>
          <a:off x="76200" y="57150"/>
          <a:ext cx="1333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1</xdr:col>
      <xdr:colOff>1276350</xdr:colOff>
      <xdr:row>2</xdr:row>
      <xdr:rowOff>123825</xdr:rowOff>
    </xdr:to>
    <xdr:pic>
      <xdr:nvPicPr>
        <xdr:cNvPr id="1" name="Picture 1"/>
        <xdr:cNvPicPr preferRelativeResize="1">
          <a:picLocks noChangeAspect="1"/>
        </xdr:cNvPicPr>
      </xdr:nvPicPr>
      <xdr:blipFill>
        <a:blip r:embed="rId1"/>
        <a:stretch>
          <a:fillRect/>
        </a:stretch>
      </xdr:blipFill>
      <xdr:spPr>
        <a:xfrm>
          <a:off x="228600" y="28575"/>
          <a:ext cx="14287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1</xdr:col>
      <xdr:colOff>1276350</xdr:colOff>
      <xdr:row>2</xdr:row>
      <xdr:rowOff>123825</xdr:rowOff>
    </xdr:to>
    <xdr:pic>
      <xdr:nvPicPr>
        <xdr:cNvPr id="1" name="Picture 1"/>
        <xdr:cNvPicPr preferRelativeResize="1">
          <a:picLocks noChangeAspect="1"/>
        </xdr:cNvPicPr>
      </xdr:nvPicPr>
      <xdr:blipFill>
        <a:blip r:embed="rId1"/>
        <a:stretch>
          <a:fillRect/>
        </a:stretch>
      </xdr:blipFill>
      <xdr:spPr>
        <a:xfrm>
          <a:off x="228600" y="28575"/>
          <a:ext cx="1428750" cy="419100"/>
        </a:xfrm>
        <a:prstGeom prst="rect">
          <a:avLst/>
        </a:prstGeom>
        <a:noFill/>
        <a:ln w="9525" cmpd="sng">
          <a:noFill/>
        </a:ln>
      </xdr:spPr>
    </xdr:pic>
    <xdr:clientData/>
  </xdr:twoCellAnchor>
  <xdr:twoCellAnchor editAs="oneCell">
    <xdr:from>
      <xdr:col>0</xdr:col>
      <xdr:colOff>228600</xdr:colOff>
      <xdr:row>0</xdr:row>
      <xdr:rowOff>28575</xdr:rowOff>
    </xdr:from>
    <xdr:to>
      <xdr:col>1</xdr:col>
      <xdr:colOff>1285875</xdr:colOff>
      <xdr:row>2</xdr:row>
      <xdr:rowOff>123825</xdr:rowOff>
    </xdr:to>
    <xdr:pic>
      <xdr:nvPicPr>
        <xdr:cNvPr id="2" name="Picture 2"/>
        <xdr:cNvPicPr preferRelativeResize="1">
          <a:picLocks noChangeAspect="1"/>
        </xdr:cNvPicPr>
      </xdr:nvPicPr>
      <xdr:blipFill>
        <a:blip r:embed="rId1"/>
        <a:stretch>
          <a:fillRect/>
        </a:stretch>
      </xdr:blipFill>
      <xdr:spPr>
        <a:xfrm>
          <a:off x="228600" y="28575"/>
          <a:ext cx="143827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66675</xdr:rowOff>
    </xdr:from>
    <xdr:to>
      <xdr:col>0</xdr:col>
      <xdr:colOff>1800225</xdr:colOff>
      <xdr:row>1</xdr:row>
      <xdr:rowOff>171450</xdr:rowOff>
    </xdr:to>
    <xdr:pic>
      <xdr:nvPicPr>
        <xdr:cNvPr id="1" name="Picture 1"/>
        <xdr:cNvPicPr preferRelativeResize="1">
          <a:picLocks noChangeAspect="1"/>
        </xdr:cNvPicPr>
      </xdr:nvPicPr>
      <xdr:blipFill>
        <a:blip r:embed="rId1"/>
        <a:stretch>
          <a:fillRect/>
        </a:stretch>
      </xdr:blipFill>
      <xdr:spPr>
        <a:xfrm>
          <a:off x="457200" y="66675"/>
          <a:ext cx="1343025" cy="409575"/>
        </a:xfrm>
        <a:prstGeom prst="rect">
          <a:avLst/>
        </a:prstGeom>
        <a:noFill/>
        <a:ln w="9525" cmpd="sng">
          <a:noFill/>
        </a:ln>
      </xdr:spPr>
    </xdr:pic>
    <xdr:clientData/>
  </xdr:twoCellAnchor>
  <xdr:twoCellAnchor>
    <xdr:from>
      <xdr:col>0</xdr:col>
      <xdr:colOff>295275</xdr:colOff>
      <xdr:row>50</xdr:row>
      <xdr:rowOff>0</xdr:rowOff>
    </xdr:from>
    <xdr:to>
      <xdr:col>3</xdr:col>
      <xdr:colOff>38100</xdr:colOff>
      <xdr:row>63</xdr:row>
      <xdr:rowOff>142875</xdr:rowOff>
    </xdr:to>
    <xdr:graphicFrame>
      <xdr:nvGraphicFramePr>
        <xdr:cNvPr id="2" name="Chart 2"/>
        <xdr:cNvGraphicFramePr/>
      </xdr:nvGraphicFramePr>
      <xdr:xfrm>
        <a:off x="295275" y="11353800"/>
        <a:ext cx="3038475" cy="2276475"/>
      </xdr:xfrm>
      <a:graphic>
        <a:graphicData uri="http://schemas.openxmlformats.org/drawingml/2006/chart">
          <c:chart xmlns:c="http://schemas.openxmlformats.org/drawingml/2006/chart" r:id="rId2"/>
        </a:graphicData>
      </a:graphic>
    </xdr:graphicFrame>
    <xdr:clientData/>
  </xdr:twoCellAnchor>
  <xdr:twoCellAnchor>
    <xdr:from>
      <xdr:col>3</xdr:col>
      <xdr:colOff>38100</xdr:colOff>
      <xdr:row>50</xdr:row>
      <xdr:rowOff>0</xdr:rowOff>
    </xdr:from>
    <xdr:to>
      <xdr:col>4</xdr:col>
      <xdr:colOff>2819400</xdr:colOff>
      <xdr:row>63</xdr:row>
      <xdr:rowOff>142875</xdr:rowOff>
    </xdr:to>
    <xdr:graphicFrame>
      <xdr:nvGraphicFramePr>
        <xdr:cNvPr id="3" name="Chart 3"/>
        <xdr:cNvGraphicFramePr/>
      </xdr:nvGraphicFramePr>
      <xdr:xfrm>
        <a:off x="3333750" y="11353800"/>
        <a:ext cx="3028950" cy="2276475"/>
      </xdr:xfrm>
      <a:graphic>
        <a:graphicData uri="http://schemas.openxmlformats.org/drawingml/2006/chart">
          <c:chart xmlns:c="http://schemas.openxmlformats.org/drawingml/2006/chart" r:id="rId3"/>
        </a:graphicData>
      </a:graphic>
    </xdr:graphicFrame>
    <xdr:clientData/>
  </xdr:twoCellAnchor>
  <xdr:twoCellAnchor>
    <xdr:from>
      <xdr:col>4</xdr:col>
      <xdr:colOff>2819400</xdr:colOff>
      <xdr:row>50</xdr:row>
      <xdr:rowOff>0</xdr:rowOff>
    </xdr:from>
    <xdr:to>
      <xdr:col>4</xdr:col>
      <xdr:colOff>5800725</xdr:colOff>
      <xdr:row>63</xdr:row>
      <xdr:rowOff>142875</xdr:rowOff>
    </xdr:to>
    <xdr:graphicFrame>
      <xdr:nvGraphicFramePr>
        <xdr:cNvPr id="4" name="Chart 4"/>
        <xdr:cNvGraphicFramePr/>
      </xdr:nvGraphicFramePr>
      <xdr:xfrm>
        <a:off x="6362700" y="11353800"/>
        <a:ext cx="2981325" cy="227647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2</xdr:col>
      <xdr:colOff>438150</xdr:colOff>
      <xdr:row>2</xdr:row>
      <xdr:rowOff>104775</xdr:rowOff>
    </xdr:to>
    <xdr:pic>
      <xdr:nvPicPr>
        <xdr:cNvPr id="1" name="Picture 7"/>
        <xdr:cNvPicPr preferRelativeResize="1">
          <a:picLocks noChangeAspect="1"/>
        </xdr:cNvPicPr>
      </xdr:nvPicPr>
      <xdr:blipFill>
        <a:blip r:embed="rId1"/>
        <a:stretch>
          <a:fillRect/>
        </a:stretch>
      </xdr:blipFill>
      <xdr:spPr>
        <a:xfrm>
          <a:off x="76200" y="104775"/>
          <a:ext cx="12573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0</xdr:col>
      <xdr:colOff>1390650</xdr:colOff>
      <xdr:row>1</xdr:row>
      <xdr:rowOff>161925</xdr:rowOff>
    </xdr:to>
    <xdr:pic>
      <xdr:nvPicPr>
        <xdr:cNvPr id="1" name="Picture 1"/>
        <xdr:cNvPicPr preferRelativeResize="1">
          <a:picLocks noChangeAspect="1"/>
        </xdr:cNvPicPr>
      </xdr:nvPicPr>
      <xdr:blipFill>
        <a:blip r:embed="rId1"/>
        <a:stretch>
          <a:fillRect/>
        </a:stretch>
      </xdr:blipFill>
      <xdr:spPr>
        <a:xfrm>
          <a:off x="228600" y="47625"/>
          <a:ext cx="1162050" cy="352425"/>
        </a:xfrm>
        <a:prstGeom prst="rect">
          <a:avLst/>
        </a:prstGeom>
        <a:noFill/>
        <a:ln w="9525" cmpd="sng">
          <a:noFill/>
        </a:ln>
      </xdr:spPr>
    </xdr:pic>
    <xdr:clientData/>
  </xdr:twoCellAnchor>
  <xdr:twoCellAnchor editAs="oneCell">
    <xdr:from>
      <xdr:col>0</xdr:col>
      <xdr:colOff>228600</xdr:colOff>
      <xdr:row>0</xdr:row>
      <xdr:rowOff>47625</xdr:rowOff>
    </xdr:from>
    <xdr:to>
      <xdr:col>0</xdr:col>
      <xdr:colOff>1390650</xdr:colOff>
      <xdr:row>1</xdr:row>
      <xdr:rowOff>161925</xdr:rowOff>
    </xdr:to>
    <xdr:pic>
      <xdr:nvPicPr>
        <xdr:cNvPr id="2" name="Picture 2"/>
        <xdr:cNvPicPr preferRelativeResize="1">
          <a:picLocks noChangeAspect="1"/>
        </xdr:cNvPicPr>
      </xdr:nvPicPr>
      <xdr:blipFill>
        <a:blip r:embed="rId1"/>
        <a:stretch>
          <a:fillRect/>
        </a:stretch>
      </xdr:blipFill>
      <xdr:spPr>
        <a:xfrm>
          <a:off x="228600" y="47625"/>
          <a:ext cx="11620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hyperlink" Target="mailto:RUOC@" TargetMode="External" /><Relationship Id="rId2" Type="http://schemas.openxmlformats.org/officeDocument/2006/relationships/hyperlink" Target="mailto:RUOC@"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895"/>
  <sheetViews>
    <sheetView workbookViewId="0" topLeftCell="A1">
      <selection activeCell="A1" sqref="A1:C891"/>
    </sheetView>
  </sheetViews>
  <sheetFormatPr defaultColWidth="9.140625" defaultRowHeight="12.75"/>
  <cols>
    <col min="1" max="1" width="24.57421875" style="245" customWidth="1"/>
    <col min="2" max="2" width="35.00390625" style="245" customWidth="1"/>
    <col min="3" max="3" width="9.00390625" style="246" customWidth="1"/>
    <col min="4" max="16384" width="9.140625" style="245" customWidth="1"/>
  </cols>
  <sheetData>
    <row r="1" spans="1:3" ht="40.5" customHeight="1">
      <c r="A1" s="242" t="s">
        <v>2267</v>
      </c>
      <c r="B1" s="243" t="s">
        <v>2268</v>
      </c>
      <c r="C1" s="244" t="s">
        <v>2269</v>
      </c>
    </row>
    <row r="2" ht="12.75">
      <c r="D2" s="247"/>
    </row>
    <row r="3" spans="1:4" ht="12.75">
      <c r="A3" t="s">
        <v>2270</v>
      </c>
      <c r="B3" t="s">
        <v>2271</v>
      </c>
      <c r="C3" t="s">
        <v>2272</v>
      </c>
      <c r="D3" s="247"/>
    </row>
    <row r="4" spans="1:4" ht="12.75">
      <c r="A4" t="s">
        <v>2273</v>
      </c>
      <c r="B4" t="s">
        <v>2274</v>
      </c>
      <c r="C4" t="s">
        <v>2275</v>
      </c>
      <c r="D4" s="247"/>
    </row>
    <row r="5" spans="1:4" ht="12.75">
      <c r="A5" t="s">
        <v>2276</v>
      </c>
      <c r="B5" t="s">
        <v>2277</v>
      </c>
      <c r="C5" t="s">
        <v>2278</v>
      </c>
      <c r="D5" s="247"/>
    </row>
    <row r="6" spans="1:4" ht="12.75">
      <c r="A6" t="s">
        <v>2279</v>
      </c>
      <c r="B6" t="s">
        <v>2280</v>
      </c>
      <c r="C6" t="s">
        <v>2281</v>
      </c>
      <c r="D6" s="247"/>
    </row>
    <row r="7" spans="1:4" ht="12.75">
      <c r="A7" t="s">
        <v>2282</v>
      </c>
      <c r="B7" t="s">
        <v>2283</v>
      </c>
      <c r="C7" t="s">
        <v>2284</v>
      </c>
      <c r="D7" s="247"/>
    </row>
    <row r="8" spans="1:4" ht="12.75">
      <c r="A8" t="s">
        <v>2285</v>
      </c>
      <c r="B8" t="s">
        <v>2286</v>
      </c>
      <c r="C8" t="s">
        <v>2287</v>
      </c>
      <c r="D8" s="247"/>
    </row>
    <row r="9" spans="1:4" ht="12.75">
      <c r="A9" t="s">
        <v>2288</v>
      </c>
      <c r="B9" t="s">
        <v>2289</v>
      </c>
      <c r="C9" t="s">
        <v>2290</v>
      </c>
      <c r="D9" s="247"/>
    </row>
    <row r="10" spans="1:4" ht="12.75">
      <c r="A10" t="s">
        <v>2291</v>
      </c>
      <c r="B10" t="s">
        <v>2292</v>
      </c>
      <c r="C10" t="s">
        <v>2293</v>
      </c>
      <c r="D10" s="247"/>
    </row>
    <row r="11" spans="1:4" ht="12.75">
      <c r="A11" t="s">
        <v>2294</v>
      </c>
      <c r="B11" t="s">
        <v>2295</v>
      </c>
      <c r="C11" t="s">
        <v>2296</v>
      </c>
      <c r="D11" s="247"/>
    </row>
    <row r="12" spans="1:4" ht="12.75">
      <c r="A12" t="s">
        <v>2297</v>
      </c>
      <c r="B12" t="s">
        <v>2298</v>
      </c>
      <c r="C12" t="s">
        <v>2299</v>
      </c>
      <c r="D12" s="247"/>
    </row>
    <row r="13" spans="1:4" ht="12.75">
      <c r="A13" t="s">
        <v>2300</v>
      </c>
      <c r="B13" t="s">
        <v>2301</v>
      </c>
      <c r="C13" t="s">
        <v>2302</v>
      </c>
      <c r="D13" s="247"/>
    </row>
    <row r="14" spans="1:4" ht="12.75">
      <c r="A14" t="s">
        <v>2303</v>
      </c>
      <c r="B14" t="s">
        <v>2304</v>
      </c>
      <c r="C14" t="s">
        <v>2305</v>
      </c>
      <c r="D14" s="247"/>
    </row>
    <row r="15" spans="1:4" ht="12.75">
      <c r="A15" t="s">
        <v>2306</v>
      </c>
      <c r="B15" t="s">
        <v>2307</v>
      </c>
      <c r="C15" t="s">
        <v>2308</v>
      </c>
      <c r="D15" s="247"/>
    </row>
    <row r="16" spans="1:4" ht="12.75">
      <c r="A16" t="s">
        <v>2309</v>
      </c>
      <c r="B16" t="s">
        <v>2310</v>
      </c>
      <c r="C16" t="s">
        <v>2311</v>
      </c>
      <c r="D16" s="247"/>
    </row>
    <row r="17" spans="1:4" ht="12.75">
      <c r="A17" t="s">
        <v>2312</v>
      </c>
      <c r="B17" t="s">
        <v>2313</v>
      </c>
      <c r="C17" t="s">
        <v>2314</v>
      </c>
      <c r="D17" s="247"/>
    </row>
    <row r="18" spans="1:4" ht="12.75">
      <c r="A18" t="s">
        <v>2315</v>
      </c>
      <c r="B18" t="s">
        <v>2316</v>
      </c>
      <c r="C18" t="s">
        <v>2317</v>
      </c>
      <c r="D18" s="247"/>
    </row>
    <row r="19" spans="1:4" ht="12.75">
      <c r="A19" t="s">
        <v>2318</v>
      </c>
      <c r="B19" t="s">
        <v>2319</v>
      </c>
      <c r="C19" t="s">
        <v>2320</v>
      </c>
      <c r="D19" s="247"/>
    </row>
    <row r="20" spans="1:4" ht="12.75">
      <c r="A20" t="s">
        <v>2321</v>
      </c>
      <c r="B20" t="s">
        <v>2322</v>
      </c>
      <c r="C20" t="s">
        <v>2323</v>
      </c>
      <c r="D20" s="247"/>
    </row>
    <row r="21" spans="1:4" ht="12.75">
      <c r="A21" t="s">
        <v>2324</v>
      </c>
      <c r="B21" t="s">
        <v>2325</v>
      </c>
      <c r="C21" t="s">
        <v>2326</v>
      </c>
      <c r="D21" s="247"/>
    </row>
    <row r="22" spans="1:4" ht="12.75">
      <c r="A22" t="s">
        <v>2327</v>
      </c>
      <c r="B22" t="s">
        <v>2328</v>
      </c>
      <c r="C22" t="s">
        <v>2329</v>
      </c>
      <c r="D22" s="247"/>
    </row>
    <row r="23" spans="1:4" ht="12.75">
      <c r="A23" t="s">
        <v>2330</v>
      </c>
      <c r="B23" t="s">
        <v>2331</v>
      </c>
      <c r="C23" t="s">
        <v>2332</v>
      </c>
      <c r="D23" s="247"/>
    </row>
    <row r="24" spans="1:4" ht="12.75">
      <c r="A24" t="s">
        <v>2333</v>
      </c>
      <c r="B24" t="s">
        <v>2334</v>
      </c>
      <c r="C24" t="s">
        <v>2335</v>
      </c>
      <c r="D24" s="247"/>
    </row>
    <row r="25" spans="1:4" ht="12.75">
      <c r="A25" t="s">
        <v>2336</v>
      </c>
      <c r="B25" t="s">
        <v>2337</v>
      </c>
      <c r="C25" t="s">
        <v>2338</v>
      </c>
      <c r="D25" s="247"/>
    </row>
    <row r="26" spans="1:4" ht="12.75">
      <c r="A26" t="s">
        <v>2339</v>
      </c>
      <c r="B26" t="s">
        <v>2340</v>
      </c>
      <c r="C26" t="s">
        <v>2341</v>
      </c>
      <c r="D26" s="247"/>
    </row>
    <row r="27" spans="1:4" ht="12.75">
      <c r="A27" t="s">
        <v>2342</v>
      </c>
      <c r="B27" t="s">
        <v>2343</v>
      </c>
      <c r="C27" t="s">
        <v>2344</v>
      </c>
      <c r="D27" s="247"/>
    </row>
    <row r="28" spans="1:4" ht="12.75">
      <c r="A28" t="s">
        <v>2345</v>
      </c>
      <c r="B28" t="s">
        <v>2346</v>
      </c>
      <c r="C28" t="s">
        <v>2347</v>
      </c>
      <c r="D28" s="247"/>
    </row>
    <row r="29" spans="1:4" ht="12.75">
      <c r="A29" t="s">
        <v>2348</v>
      </c>
      <c r="B29" t="s">
        <v>2349</v>
      </c>
      <c r="C29" t="s">
        <v>2350</v>
      </c>
      <c r="D29" s="247"/>
    </row>
    <row r="30" spans="1:4" ht="12.75">
      <c r="A30" t="s">
        <v>2351</v>
      </c>
      <c r="B30" t="s">
        <v>2352</v>
      </c>
      <c r="C30" t="s">
        <v>2353</v>
      </c>
      <c r="D30" s="247"/>
    </row>
    <row r="31" spans="1:4" ht="12.75">
      <c r="A31" t="s">
        <v>2354</v>
      </c>
      <c r="B31" t="s">
        <v>2355</v>
      </c>
      <c r="C31" t="s">
        <v>2356</v>
      </c>
      <c r="D31" s="247"/>
    </row>
    <row r="32" spans="1:4" ht="12.75">
      <c r="A32" t="s">
        <v>2357</v>
      </c>
      <c r="B32" t="s">
        <v>2358</v>
      </c>
      <c r="C32" t="s">
        <v>2359</v>
      </c>
      <c r="D32" s="247"/>
    </row>
    <row r="33" spans="1:4" ht="12.75">
      <c r="A33" t="s">
        <v>2360</v>
      </c>
      <c r="B33" t="s">
        <v>2361</v>
      </c>
      <c r="C33" t="s">
        <v>2362</v>
      </c>
      <c r="D33" s="247"/>
    </row>
    <row r="34" spans="1:4" ht="12.75">
      <c r="A34" t="s">
        <v>2363</v>
      </c>
      <c r="B34" t="s">
        <v>2364</v>
      </c>
      <c r="C34" t="s">
        <v>2365</v>
      </c>
      <c r="D34" s="247"/>
    </row>
    <row r="35" spans="1:4" ht="12.75">
      <c r="A35" t="s">
        <v>2366</v>
      </c>
      <c r="B35" t="s">
        <v>2367</v>
      </c>
      <c r="C35" t="s">
        <v>2368</v>
      </c>
      <c r="D35" s="247"/>
    </row>
    <row r="36" spans="1:4" ht="12.75">
      <c r="A36" t="s">
        <v>2369</v>
      </c>
      <c r="B36" t="s">
        <v>705</v>
      </c>
      <c r="C36" t="s">
        <v>706</v>
      </c>
      <c r="D36" s="247"/>
    </row>
    <row r="37" spans="1:4" ht="12.75">
      <c r="A37" t="s">
        <v>707</v>
      </c>
      <c r="B37" t="s">
        <v>708</v>
      </c>
      <c r="C37" t="s">
        <v>709</v>
      </c>
      <c r="D37" s="247"/>
    </row>
    <row r="38" spans="1:4" ht="12.75">
      <c r="A38" t="s">
        <v>710</v>
      </c>
      <c r="B38" t="s">
        <v>711</v>
      </c>
      <c r="C38" t="s">
        <v>712</v>
      </c>
      <c r="D38" s="247"/>
    </row>
    <row r="39" spans="1:4" ht="12.75">
      <c r="A39" t="s">
        <v>713</v>
      </c>
      <c r="B39" t="s">
        <v>714</v>
      </c>
      <c r="C39" t="s">
        <v>715</v>
      </c>
      <c r="D39" s="247"/>
    </row>
    <row r="40" spans="1:4" ht="12.75">
      <c r="A40" t="s">
        <v>716</v>
      </c>
      <c r="B40" t="s">
        <v>717</v>
      </c>
      <c r="C40" t="s">
        <v>718</v>
      </c>
      <c r="D40" s="247"/>
    </row>
    <row r="41" spans="1:4" ht="12.75">
      <c r="A41" s="248" t="s">
        <v>719</v>
      </c>
      <c r="B41" s="248" t="s">
        <v>720</v>
      </c>
      <c r="C41" t="s">
        <v>721</v>
      </c>
      <c r="D41" s="247"/>
    </row>
    <row r="42" spans="1:4" ht="12.75">
      <c r="A42" t="s">
        <v>722</v>
      </c>
      <c r="B42" t="s">
        <v>723</v>
      </c>
      <c r="C42" t="s">
        <v>724</v>
      </c>
      <c r="D42" s="247"/>
    </row>
    <row r="43" spans="1:4" ht="12.75">
      <c r="A43" t="s">
        <v>725</v>
      </c>
      <c r="B43" t="s">
        <v>726</v>
      </c>
      <c r="C43" t="s">
        <v>727</v>
      </c>
      <c r="D43" s="247"/>
    </row>
    <row r="44" spans="1:4" ht="12.75">
      <c r="A44" t="s">
        <v>728</v>
      </c>
      <c r="B44" t="s">
        <v>729</v>
      </c>
      <c r="C44" t="s">
        <v>730</v>
      </c>
      <c r="D44" s="247"/>
    </row>
    <row r="45" spans="1:4" ht="12.75">
      <c r="A45" t="s">
        <v>731</v>
      </c>
      <c r="B45" t="s">
        <v>732</v>
      </c>
      <c r="C45" t="s">
        <v>733</v>
      </c>
      <c r="D45" s="247"/>
    </row>
    <row r="46" spans="1:4" ht="12.75">
      <c r="A46" t="s">
        <v>734</v>
      </c>
      <c r="B46" t="s">
        <v>735</v>
      </c>
      <c r="C46" t="s">
        <v>736</v>
      </c>
      <c r="D46" s="247"/>
    </row>
    <row r="47" spans="1:4" ht="12.75">
      <c r="A47" t="s">
        <v>737</v>
      </c>
      <c r="B47" t="s">
        <v>738</v>
      </c>
      <c r="C47" t="s">
        <v>739</v>
      </c>
      <c r="D47" s="247"/>
    </row>
    <row r="48" spans="1:4" ht="12.75">
      <c r="A48" t="s">
        <v>740</v>
      </c>
      <c r="B48" t="s">
        <v>741</v>
      </c>
      <c r="C48" t="s">
        <v>742</v>
      </c>
      <c r="D48" s="247"/>
    </row>
    <row r="49" spans="1:4" ht="12.75">
      <c r="A49" t="s">
        <v>743</v>
      </c>
      <c r="B49" t="s">
        <v>744</v>
      </c>
      <c r="C49" t="s">
        <v>745</v>
      </c>
      <c r="D49" s="247"/>
    </row>
    <row r="50" spans="1:4" ht="12.75">
      <c r="A50" t="s">
        <v>746</v>
      </c>
      <c r="B50" t="s">
        <v>747</v>
      </c>
      <c r="C50" t="s">
        <v>748</v>
      </c>
      <c r="D50" s="247"/>
    </row>
    <row r="51" spans="1:4" ht="12.75">
      <c r="A51" t="s">
        <v>749</v>
      </c>
      <c r="B51" t="s">
        <v>750</v>
      </c>
      <c r="C51" t="s">
        <v>751</v>
      </c>
      <c r="D51" s="247"/>
    </row>
    <row r="52" spans="1:4" ht="12.75">
      <c r="A52" t="s">
        <v>752</v>
      </c>
      <c r="B52" t="s">
        <v>753</v>
      </c>
      <c r="C52" t="s">
        <v>754</v>
      </c>
      <c r="D52" s="247"/>
    </row>
    <row r="53" spans="1:4" ht="12.75">
      <c r="A53" t="s">
        <v>755</v>
      </c>
      <c r="B53" t="s">
        <v>756</v>
      </c>
      <c r="C53" t="s">
        <v>757</v>
      </c>
      <c r="D53" s="247"/>
    </row>
    <row r="54" spans="1:4" ht="12.75">
      <c r="A54" t="s">
        <v>758</v>
      </c>
      <c r="B54" t="s">
        <v>759</v>
      </c>
      <c r="C54" t="s">
        <v>760</v>
      </c>
      <c r="D54" s="247"/>
    </row>
    <row r="55" spans="1:4" ht="12.75">
      <c r="A55" t="s">
        <v>761</v>
      </c>
      <c r="B55" t="s">
        <v>762</v>
      </c>
      <c r="C55" t="s">
        <v>763</v>
      </c>
      <c r="D55" s="247"/>
    </row>
    <row r="56" spans="1:4" ht="12.75">
      <c r="A56" t="s">
        <v>764</v>
      </c>
      <c r="B56" t="s">
        <v>765</v>
      </c>
      <c r="C56" t="s">
        <v>766</v>
      </c>
      <c r="D56" s="247"/>
    </row>
    <row r="57" spans="1:4" ht="12.75">
      <c r="A57" t="s">
        <v>767</v>
      </c>
      <c r="B57" t="s">
        <v>768</v>
      </c>
      <c r="C57" t="s">
        <v>769</v>
      </c>
      <c r="D57" s="247"/>
    </row>
    <row r="58" spans="1:4" ht="12.75">
      <c r="A58" t="s">
        <v>770</v>
      </c>
      <c r="B58" t="s">
        <v>771</v>
      </c>
      <c r="C58" t="s">
        <v>772</v>
      </c>
      <c r="D58" s="247"/>
    </row>
    <row r="59" spans="1:4" ht="12.75">
      <c r="A59" t="s">
        <v>773</v>
      </c>
      <c r="B59" t="s">
        <v>774</v>
      </c>
      <c r="C59" t="s">
        <v>775</v>
      </c>
      <c r="D59" s="247"/>
    </row>
    <row r="60" spans="1:4" ht="12.75">
      <c r="A60" s="249" t="s">
        <v>776</v>
      </c>
      <c r="B60" s="249" t="s">
        <v>777</v>
      </c>
      <c r="C60" t="s">
        <v>778</v>
      </c>
      <c r="D60" s="247"/>
    </row>
    <row r="61" spans="1:4" ht="12.75">
      <c r="A61" t="s">
        <v>779</v>
      </c>
      <c r="B61" t="s">
        <v>780</v>
      </c>
      <c r="C61" t="s">
        <v>781</v>
      </c>
      <c r="D61" s="247"/>
    </row>
    <row r="62" spans="1:4" ht="12.75">
      <c r="A62" t="s">
        <v>782</v>
      </c>
      <c r="B62" t="s">
        <v>783</v>
      </c>
      <c r="C62" t="s">
        <v>784</v>
      </c>
      <c r="D62" s="247"/>
    </row>
    <row r="63" spans="1:4" ht="12.75">
      <c r="A63" t="s">
        <v>785</v>
      </c>
      <c r="B63" t="s">
        <v>786</v>
      </c>
      <c r="C63" t="s">
        <v>787</v>
      </c>
      <c r="D63" s="247"/>
    </row>
    <row r="64" spans="1:4" ht="12.75">
      <c r="A64" t="s">
        <v>788</v>
      </c>
      <c r="B64" t="s">
        <v>789</v>
      </c>
      <c r="C64" t="s">
        <v>790</v>
      </c>
      <c r="D64" s="247"/>
    </row>
    <row r="65" spans="1:4" ht="12.75">
      <c r="A65" t="s">
        <v>791</v>
      </c>
      <c r="B65" t="s">
        <v>792</v>
      </c>
      <c r="C65" t="s">
        <v>793</v>
      </c>
      <c r="D65" s="247"/>
    </row>
    <row r="66" spans="1:4" ht="12.75">
      <c r="A66" t="s">
        <v>794</v>
      </c>
      <c r="B66" t="s">
        <v>795</v>
      </c>
      <c r="C66" t="s">
        <v>796</v>
      </c>
      <c r="D66" s="247"/>
    </row>
    <row r="67" spans="1:4" ht="12.75">
      <c r="A67" t="s">
        <v>797</v>
      </c>
      <c r="B67" t="s">
        <v>798</v>
      </c>
      <c r="C67" t="s">
        <v>799</v>
      </c>
      <c r="D67" s="247"/>
    </row>
    <row r="68" spans="1:4" ht="12.75">
      <c r="A68" t="s">
        <v>800</v>
      </c>
      <c r="B68" t="s">
        <v>801</v>
      </c>
      <c r="C68" t="s">
        <v>802</v>
      </c>
      <c r="D68" s="247"/>
    </row>
    <row r="69" spans="1:4" ht="12.75">
      <c r="A69" t="s">
        <v>803</v>
      </c>
      <c r="B69" t="s">
        <v>804</v>
      </c>
      <c r="C69" t="s">
        <v>805</v>
      </c>
      <c r="D69" s="247"/>
    </row>
    <row r="70" spans="1:4" ht="12.75">
      <c r="A70" t="s">
        <v>806</v>
      </c>
      <c r="B70" s="248" t="s">
        <v>807</v>
      </c>
      <c r="C70" s="248" t="s">
        <v>808</v>
      </c>
      <c r="D70" s="247"/>
    </row>
    <row r="71" spans="1:4" ht="12.75">
      <c r="A71" t="s">
        <v>809</v>
      </c>
      <c r="B71" t="s">
        <v>810</v>
      </c>
      <c r="C71" t="s">
        <v>811</v>
      </c>
      <c r="D71" s="247"/>
    </row>
    <row r="72" spans="1:4" ht="12.75">
      <c r="A72" t="s">
        <v>812</v>
      </c>
      <c r="B72" t="s">
        <v>813</v>
      </c>
      <c r="C72" t="s">
        <v>814</v>
      </c>
      <c r="D72" s="247"/>
    </row>
    <row r="73" spans="1:4" ht="12.75">
      <c r="A73" t="s">
        <v>815</v>
      </c>
      <c r="B73" t="s">
        <v>816</v>
      </c>
      <c r="C73" t="s">
        <v>817</v>
      </c>
      <c r="D73" s="247"/>
    </row>
    <row r="74" spans="1:4" ht="12.75">
      <c r="A74" t="s">
        <v>818</v>
      </c>
      <c r="B74" t="s">
        <v>819</v>
      </c>
      <c r="C74" t="s">
        <v>820</v>
      </c>
      <c r="D74" s="247"/>
    </row>
    <row r="75" spans="1:4" ht="12.75">
      <c r="A75" s="250" t="s">
        <v>818</v>
      </c>
      <c r="B75" s="250" t="s">
        <v>821</v>
      </c>
      <c r="C75" s="250" t="s">
        <v>822</v>
      </c>
      <c r="D75" s="247"/>
    </row>
    <row r="76" spans="1:4" ht="12.75">
      <c r="A76" t="s">
        <v>823</v>
      </c>
      <c r="B76" t="s">
        <v>824</v>
      </c>
      <c r="C76" t="s">
        <v>825</v>
      </c>
      <c r="D76" s="247"/>
    </row>
    <row r="77" spans="1:4" ht="12.75">
      <c r="A77" t="s">
        <v>826</v>
      </c>
      <c r="B77" t="s">
        <v>827</v>
      </c>
      <c r="C77" t="s">
        <v>828</v>
      </c>
      <c r="D77" s="247"/>
    </row>
    <row r="78" spans="1:4" ht="12.75">
      <c r="A78" t="s">
        <v>829</v>
      </c>
      <c r="B78" t="s">
        <v>830</v>
      </c>
      <c r="C78" t="s">
        <v>831</v>
      </c>
      <c r="D78" s="247"/>
    </row>
    <row r="79" spans="1:4" ht="12.75">
      <c r="A79" t="s">
        <v>1541</v>
      </c>
      <c r="B79" t="s">
        <v>1542</v>
      </c>
      <c r="C79" t="s">
        <v>1543</v>
      </c>
      <c r="D79" s="247"/>
    </row>
    <row r="80" spans="1:4" ht="12.75">
      <c r="A80" t="s">
        <v>1544</v>
      </c>
      <c r="B80" t="s">
        <v>1545</v>
      </c>
      <c r="C80" t="s">
        <v>1546</v>
      </c>
      <c r="D80" s="247"/>
    </row>
    <row r="81" spans="1:4" ht="12.75">
      <c r="A81" t="s">
        <v>1547</v>
      </c>
      <c r="B81" t="s">
        <v>1548</v>
      </c>
      <c r="C81" t="s">
        <v>1549</v>
      </c>
      <c r="D81" s="247"/>
    </row>
    <row r="82" spans="1:4" ht="12.75">
      <c r="A82" t="s">
        <v>1550</v>
      </c>
      <c r="B82" t="s">
        <v>1551</v>
      </c>
      <c r="C82" t="s">
        <v>1552</v>
      </c>
      <c r="D82" s="247"/>
    </row>
    <row r="83" spans="1:4" ht="12.75">
      <c r="A83" t="s">
        <v>1553</v>
      </c>
      <c r="B83" t="s">
        <v>1554</v>
      </c>
      <c r="C83" t="s">
        <v>1555</v>
      </c>
      <c r="D83" s="247"/>
    </row>
    <row r="84" spans="1:4" ht="12.75">
      <c r="A84" t="s">
        <v>1556</v>
      </c>
      <c r="B84" t="s">
        <v>1557</v>
      </c>
      <c r="C84" t="s">
        <v>1558</v>
      </c>
      <c r="D84" s="247"/>
    </row>
    <row r="85" spans="1:4" ht="12.75">
      <c r="A85" t="s">
        <v>1559</v>
      </c>
      <c r="B85" t="s">
        <v>1560</v>
      </c>
      <c r="C85" t="s">
        <v>1561</v>
      </c>
      <c r="D85" s="247"/>
    </row>
    <row r="86" spans="1:4" ht="12.75">
      <c r="A86" t="s">
        <v>1562</v>
      </c>
      <c r="B86" t="s">
        <v>1563</v>
      </c>
      <c r="C86" t="s">
        <v>1564</v>
      </c>
      <c r="D86" s="247"/>
    </row>
    <row r="87" spans="1:4" ht="12.75">
      <c r="A87" t="s">
        <v>1565</v>
      </c>
      <c r="B87" t="s">
        <v>1566</v>
      </c>
      <c r="C87" t="s">
        <v>1567</v>
      </c>
      <c r="D87" s="247"/>
    </row>
    <row r="88" spans="1:4" ht="12.75">
      <c r="A88" t="s">
        <v>1568</v>
      </c>
      <c r="B88" t="s">
        <v>1569</v>
      </c>
      <c r="C88" t="s">
        <v>1570</v>
      </c>
      <c r="D88" s="247"/>
    </row>
    <row r="89" spans="1:4" ht="12.75">
      <c r="A89" t="s">
        <v>1571</v>
      </c>
      <c r="B89" t="s">
        <v>1572</v>
      </c>
      <c r="C89" t="s">
        <v>1573</v>
      </c>
      <c r="D89" s="247"/>
    </row>
    <row r="90" spans="1:4" ht="12.75">
      <c r="A90" t="s">
        <v>1574</v>
      </c>
      <c r="B90" t="s">
        <v>1575</v>
      </c>
      <c r="C90" t="s">
        <v>1576</v>
      </c>
      <c r="D90" s="247"/>
    </row>
    <row r="91" spans="1:4" ht="12.75">
      <c r="A91" t="s">
        <v>1577</v>
      </c>
      <c r="B91" t="s">
        <v>1578</v>
      </c>
      <c r="C91" t="s">
        <v>1579</v>
      </c>
      <c r="D91" s="247"/>
    </row>
    <row r="92" spans="1:4" ht="12.75">
      <c r="A92" t="s">
        <v>1580</v>
      </c>
      <c r="B92" t="s">
        <v>1581</v>
      </c>
      <c r="C92" t="s">
        <v>1582</v>
      </c>
      <c r="D92" s="247"/>
    </row>
    <row r="93" spans="1:4" ht="12.75">
      <c r="A93" t="s">
        <v>1583</v>
      </c>
      <c r="B93" t="s">
        <v>1584</v>
      </c>
      <c r="C93" t="s">
        <v>1585</v>
      </c>
      <c r="D93" s="247"/>
    </row>
    <row r="94" spans="1:4" ht="12.75">
      <c r="A94" t="s">
        <v>1586</v>
      </c>
      <c r="B94" t="s">
        <v>1587</v>
      </c>
      <c r="C94" t="s">
        <v>1588</v>
      </c>
      <c r="D94" s="247"/>
    </row>
    <row r="95" spans="1:4" ht="12.75">
      <c r="A95" t="s">
        <v>1589</v>
      </c>
      <c r="B95" t="s">
        <v>1590</v>
      </c>
      <c r="C95" t="s">
        <v>1591</v>
      </c>
      <c r="D95" s="247"/>
    </row>
    <row r="96" spans="1:4" ht="12.75">
      <c r="A96" t="s">
        <v>1592</v>
      </c>
      <c r="B96" t="s">
        <v>1593</v>
      </c>
      <c r="C96" t="s">
        <v>1594</v>
      </c>
      <c r="D96" s="247"/>
    </row>
    <row r="97" spans="1:4" ht="12.75">
      <c r="A97" t="s">
        <v>1595</v>
      </c>
      <c r="B97" t="s">
        <v>1596</v>
      </c>
      <c r="C97" t="s">
        <v>1597</v>
      </c>
      <c r="D97" s="247"/>
    </row>
    <row r="98" spans="1:4" ht="12.75">
      <c r="A98" t="s">
        <v>1598</v>
      </c>
      <c r="B98" t="s">
        <v>1599</v>
      </c>
      <c r="C98" t="s">
        <v>1600</v>
      </c>
      <c r="D98" s="247"/>
    </row>
    <row r="99" spans="1:4" ht="12.75">
      <c r="A99" t="s">
        <v>1601</v>
      </c>
      <c r="B99" t="s">
        <v>1602</v>
      </c>
      <c r="C99" t="s">
        <v>1603</v>
      </c>
      <c r="D99" s="247"/>
    </row>
    <row r="100" spans="1:4" ht="12.75">
      <c r="A100" t="s">
        <v>1604</v>
      </c>
      <c r="B100" t="s">
        <v>1605</v>
      </c>
      <c r="C100" t="s">
        <v>1606</v>
      </c>
      <c r="D100" s="247"/>
    </row>
    <row r="101" spans="1:4" ht="12.75">
      <c r="A101" t="s">
        <v>1607</v>
      </c>
      <c r="B101" t="s">
        <v>1608</v>
      </c>
      <c r="C101" t="s">
        <v>1609</v>
      </c>
      <c r="D101" s="247"/>
    </row>
    <row r="102" spans="1:4" ht="12.75">
      <c r="A102" t="s">
        <v>1610</v>
      </c>
      <c r="B102" t="s">
        <v>1611</v>
      </c>
      <c r="C102" t="s">
        <v>1612</v>
      </c>
      <c r="D102" s="247"/>
    </row>
    <row r="103" spans="1:4" ht="12.75">
      <c r="A103" t="s">
        <v>1613</v>
      </c>
      <c r="B103" t="s">
        <v>1614</v>
      </c>
      <c r="C103" t="s">
        <v>1615</v>
      </c>
      <c r="D103" s="247"/>
    </row>
    <row r="104" spans="1:4" ht="12.75">
      <c r="A104" t="s">
        <v>1616</v>
      </c>
      <c r="B104" t="s">
        <v>1617</v>
      </c>
      <c r="C104" t="s">
        <v>1618</v>
      </c>
      <c r="D104" s="247"/>
    </row>
    <row r="105" spans="1:4" ht="12.75">
      <c r="A105" t="s">
        <v>1619</v>
      </c>
      <c r="B105" t="s">
        <v>1620</v>
      </c>
      <c r="C105" t="s">
        <v>1621</v>
      </c>
      <c r="D105" s="247"/>
    </row>
    <row r="106" spans="1:4" ht="12.75">
      <c r="A106" t="s">
        <v>1622</v>
      </c>
      <c r="B106" t="s">
        <v>1623</v>
      </c>
      <c r="C106" t="s">
        <v>1624</v>
      </c>
      <c r="D106" s="247"/>
    </row>
    <row r="107" spans="1:4" ht="12.75">
      <c r="A107" t="s">
        <v>1622</v>
      </c>
      <c r="B107" t="s">
        <v>1625</v>
      </c>
      <c r="C107" t="s">
        <v>1626</v>
      </c>
      <c r="D107" s="247"/>
    </row>
    <row r="108" spans="1:4" ht="12.75">
      <c r="A108" t="s">
        <v>1622</v>
      </c>
      <c r="B108" t="s">
        <v>1627</v>
      </c>
      <c r="C108" t="s">
        <v>1628</v>
      </c>
      <c r="D108" s="247"/>
    </row>
    <row r="109" spans="1:4" ht="12.75">
      <c r="A109" t="s">
        <v>1622</v>
      </c>
      <c r="B109" t="s">
        <v>1629</v>
      </c>
      <c r="C109" t="s">
        <v>1630</v>
      </c>
      <c r="D109" s="247"/>
    </row>
    <row r="110" spans="1:4" ht="12.75">
      <c r="A110" t="s">
        <v>1631</v>
      </c>
      <c r="B110" t="s">
        <v>1632</v>
      </c>
      <c r="C110" t="s">
        <v>1633</v>
      </c>
      <c r="D110" s="247"/>
    </row>
    <row r="111" spans="1:4" ht="12.75">
      <c r="A111" t="s">
        <v>1634</v>
      </c>
      <c r="B111" t="s">
        <v>1635</v>
      </c>
      <c r="C111" t="s">
        <v>1636</v>
      </c>
      <c r="D111" s="247"/>
    </row>
    <row r="112" spans="1:4" ht="12.75">
      <c r="A112" t="s">
        <v>1637</v>
      </c>
      <c r="B112" t="s">
        <v>1638</v>
      </c>
      <c r="C112" t="s">
        <v>1639</v>
      </c>
      <c r="D112" s="247"/>
    </row>
    <row r="113" spans="1:4" ht="12.75">
      <c r="A113" t="s">
        <v>1640</v>
      </c>
      <c r="B113" t="s">
        <v>1641</v>
      </c>
      <c r="C113" t="s">
        <v>1642</v>
      </c>
      <c r="D113" s="247"/>
    </row>
    <row r="114" spans="1:4" ht="12.75">
      <c r="A114" t="s">
        <v>1643</v>
      </c>
      <c r="B114" t="s">
        <v>1644</v>
      </c>
      <c r="C114" t="s">
        <v>1645</v>
      </c>
      <c r="D114" s="247"/>
    </row>
    <row r="115" spans="1:4" ht="12.75">
      <c r="A115" t="s">
        <v>1646</v>
      </c>
      <c r="B115" t="s">
        <v>1647</v>
      </c>
      <c r="C115" t="s">
        <v>1648</v>
      </c>
      <c r="D115" s="247"/>
    </row>
    <row r="116" spans="1:4" ht="12.75">
      <c r="A116" s="248" t="s">
        <v>1649</v>
      </c>
      <c r="B116" s="248" t="s">
        <v>1650</v>
      </c>
      <c r="C116" t="s">
        <v>1651</v>
      </c>
      <c r="D116" s="247"/>
    </row>
    <row r="117" spans="1:4" ht="12.75">
      <c r="A117" t="s">
        <v>1652</v>
      </c>
      <c r="B117" t="s">
        <v>1653</v>
      </c>
      <c r="C117" t="s">
        <v>1654</v>
      </c>
      <c r="D117" s="247"/>
    </row>
    <row r="118" spans="1:4" ht="12.75">
      <c r="A118" t="s">
        <v>1655</v>
      </c>
      <c r="B118" t="s">
        <v>1656</v>
      </c>
      <c r="C118" t="s">
        <v>1657</v>
      </c>
      <c r="D118" s="247"/>
    </row>
    <row r="119" spans="1:4" ht="12.75">
      <c r="A119" t="s">
        <v>1658</v>
      </c>
      <c r="B119" t="s">
        <v>1659</v>
      </c>
      <c r="C119" t="s">
        <v>1660</v>
      </c>
      <c r="D119" s="247"/>
    </row>
    <row r="120" spans="1:4" ht="12.75">
      <c r="A120" t="s">
        <v>1661</v>
      </c>
      <c r="B120" t="s">
        <v>1662</v>
      </c>
      <c r="C120" t="s">
        <v>1663</v>
      </c>
      <c r="D120" s="247"/>
    </row>
    <row r="121" spans="1:4" ht="12.75">
      <c r="A121" t="s">
        <v>1664</v>
      </c>
      <c r="B121" t="s">
        <v>1665</v>
      </c>
      <c r="C121" t="s">
        <v>1666</v>
      </c>
      <c r="D121" s="247"/>
    </row>
    <row r="122" spans="1:4" ht="12.75">
      <c r="A122" t="s">
        <v>1667</v>
      </c>
      <c r="B122" t="s">
        <v>1668</v>
      </c>
      <c r="C122" t="s">
        <v>1669</v>
      </c>
      <c r="D122" s="247"/>
    </row>
    <row r="123" spans="1:4" ht="12.75">
      <c r="A123" t="s">
        <v>1670</v>
      </c>
      <c r="B123" t="s">
        <v>1671</v>
      </c>
      <c r="C123" t="s">
        <v>1672</v>
      </c>
      <c r="D123" s="247"/>
    </row>
    <row r="124" spans="1:4" ht="12.75">
      <c r="A124" t="s">
        <v>1673</v>
      </c>
      <c r="B124" t="s">
        <v>1674</v>
      </c>
      <c r="C124" t="s">
        <v>1675</v>
      </c>
      <c r="D124" s="247"/>
    </row>
    <row r="125" spans="1:4" ht="12.75">
      <c r="A125" t="s">
        <v>1676</v>
      </c>
      <c r="B125" t="s">
        <v>1677</v>
      </c>
      <c r="C125" t="s">
        <v>1678</v>
      </c>
      <c r="D125" s="247"/>
    </row>
    <row r="126" spans="1:4" ht="12.75">
      <c r="A126" t="s">
        <v>1679</v>
      </c>
      <c r="B126" t="s">
        <v>1680</v>
      </c>
      <c r="C126" t="s">
        <v>1681</v>
      </c>
      <c r="D126" s="247"/>
    </row>
    <row r="127" spans="1:4" ht="12.75">
      <c r="A127" t="s">
        <v>1682</v>
      </c>
      <c r="B127" t="s">
        <v>1683</v>
      </c>
      <c r="C127" t="s">
        <v>1684</v>
      </c>
      <c r="D127" s="247"/>
    </row>
    <row r="128" spans="1:4" ht="12.75">
      <c r="A128" t="s">
        <v>1685</v>
      </c>
      <c r="B128" t="s">
        <v>0</v>
      </c>
      <c r="C128" t="s">
        <v>1</v>
      </c>
      <c r="D128" s="247"/>
    </row>
    <row r="129" spans="1:4" ht="12.75">
      <c r="A129" t="s">
        <v>2</v>
      </c>
      <c r="B129" t="s">
        <v>3</v>
      </c>
      <c r="C129" t="s">
        <v>4</v>
      </c>
      <c r="D129" s="247"/>
    </row>
    <row r="130" spans="1:4" ht="12.75">
      <c r="A130" t="s">
        <v>5</v>
      </c>
      <c r="B130" t="s">
        <v>6</v>
      </c>
      <c r="C130" t="s">
        <v>7</v>
      </c>
      <c r="D130" s="247"/>
    </row>
    <row r="131" spans="1:4" ht="12.75">
      <c r="A131" t="s">
        <v>8</v>
      </c>
      <c r="B131" t="s">
        <v>9</v>
      </c>
      <c r="C131" t="s">
        <v>10</v>
      </c>
      <c r="D131" s="247"/>
    </row>
    <row r="132" spans="1:4" ht="12.75">
      <c r="A132" t="s">
        <v>11</v>
      </c>
      <c r="B132" t="s">
        <v>12</v>
      </c>
      <c r="C132" t="s">
        <v>13</v>
      </c>
      <c r="D132" s="247"/>
    </row>
    <row r="133" spans="1:4" ht="12.75">
      <c r="A133" t="s">
        <v>14</v>
      </c>
      <c r="B133" t="s">
        <v>15</v>
      </c>
      <c r="C133" t="s">
        <v>16</v>
      </c>
      <c r="D133" s="247"/>
    </row>
    <row r="134" spans="1:4" ht="12.75">
      <c r="A134" t="s">
        <v>17</v>
      </c>
      <c r="B134" t="s">
        <v>18</v>
      </c>
      <c r="C134" t="s">
        <v>19</v>
      </c>
      <c r="D134" s="247"/>
    </row>
    <row r="135" spans="1:4" ht="12.75">
      <c r="A135" t="s">
        <v>20</v>
      </c>
      <c r="B135" t="s">
        <v>21</v>
      </c>
      <c r="C135" t="s">
        <v>22</v>
      </c>
      <c r="D135" s="247"/>
    </row>
    <row r="136" spans="1:4" ht="12.75">
      <c r="A136" t="s">
        <v>23</v>
      </c>
      <c r="B136" t="s">
        <v>24</v>
      </c>
      <c r="C136" t="s">
        <v>25</v>
      </c>
      <c r="D136" s="247"/>
    </row>
    <row r="137" spans="1:4" ht="12.75">
      <c r="A137" t="s">
        <v>26</v>
      </c>
      <c r="B137" t="s">
        <v>27</v>
      </c>
      <c r="C137" t="s">
        <v>28</v>
      </c>
      <c r="D137" s="247"/>
    </row>
    <row r="138" spans="1:4" ht="12.75">
      <c r="A138" t="s">
        <v>29</v>
      </c>
      <c r="B138" t="s">
        <v>30</v>
      </c>
      <c r="C138" t="s">
        <v>31</v>
      </c>
      <c r="D138" s="247"/>
    </row>
    <row r="139" spans="1:4" ht="12.75">
      <c r="A139" t="s">
        <v>32</v>
      </c>
      <c r="B139" t="s">
        <v>33</v>
      </c>
      <c r="C139" t="s">
        <v>34</v>
      </c>
      <c r="D139" s="247"/>
    </row>
    <row r="140" spans="1:4" ht="12.75">
      <c r="A140" t="s">
        <v>35</v>
      </c>
      <c r="B140" t="s">
        <v>36</v>
      </c>
      <c r="C140" t="s">
        <v>37</v>
      </c>
      <c r="D140" s="247"/>
    </row>
    <row r="141" spans="1:4" ht="12.75">
      <c r="A141" t="s">
        <v>38</v>
      </c>
      <c r="B141" t="s">
        <v>39</v>
      </c>
      <c r="C141" t="s">
        <v>40</v>
      </c>
      <c r="D141" s="247"/>
    </row>
    <row r="142" spans="1:4" ht="12.75">
      <c r="A142" t="s">
        <v>41</v>
      </c>
      <c r="B142" t="s">
        <v>42</v>
      </c>
      <c r="C142" t="s">
        <v>43</v>
      </c>
      <c r="D142" s="247"/>
    </row>
    <row r="143" spans="1:4" ht="12.75">
      <c r="A143" t="s">
        <v>44</v>
      </c>
      <c r="B143" t="s">
        <v>45</v>
      </c>
      <c r="C143" t="s">
        <v>46</v>
      </c>
      <c r="D143" s="247"/>
    </row>
    <row r="144" spans="1:4" ht="12.75">
      <c r="A144" t="s">
        <v>47</v>
      </c>
      <c r="B144" t="s">
        <v>48</v>
      </c>
      <c r="C144" t="s">
        <v>49</v>
      </c>
      <c r="D144" s="247"/>
    </row>
    <row r="145" spans="1:4" ht="12.75">
      <c r="A145" t="s">
        <v>50</v>
      </c>
      <c r="B145" t="s">
        <v>51</v>
      </c>
      <c r="C145" t="s">
        <v>52</v>
      </c>
      <c r="D145" s="247"/>
    </row>
    <row r="146" spans="1:4" ht="12.75">
      <c r="A146" t="s">
        <v>53</v>
      </c>
      <c r="B146" t="s">
        <v>54</v>
      </c>
      <c r="C146" t="s">
        <v>55</v>
      </c>
      <c r="D146" s="247"/>
    </row>
    <row r="147" spans="1:4" ht="12.75">
      <c r="A147" t="s">
        <v>56</v>
      </c>
      <c r="B147" t="s">
        <v>57</v>
      </c>
      <c r="C147" t="s">
        <v>58</v>
      </c>
      <c r="D147" s="247"/>
    </row>
    <row r="148" spans="1:4" ht="12.75">
      <c r="A148" t="s">
        <v>59</v>
      </c>
      <c r="B148" t="s">
        <v>60</v>
      </c>
      <c r="C148" t="s">
        <v>61</v>
      </c>
      <c r="D148" s="247"/>
    </row>
    <row r="149" spans="1:4" ht="12.75">
      <c r="A149" t="s">
        <v>62</v>
      </c>
      <c r="B149" t="s">
        <v>63</v>
      </c>
      <c r="C149" t="s">
        <v>64</v>
      </c>
      <c r="D149" s="247"/>
    </row>
    <row r="150" spans="1:4" ht="12.75">
      <c r="A150" t="s">
        <v>62</v>
      </c>
      <c r="B150" t="s">
        <v>65</v>
      </c>
      <c r="C150" t="s">
        <v>66</v>
      </c>
      <c r="D150" s="247"/>
    </row>
    <row r="151" spans="1:4" ht="12.75">
      <c r="A151" t="s">
        <v>67</v>
      </c>
      <c r="B151" t="s">
        <v>68</v>
      </c>
      <c r="C151" t="s">
        <v>69</v>
      </c>
      <c r="D151" s="247"/>
    </row>
    <row r="152" spans="1:4" ht="12.75">
      <c r="A152" t="s">
        <v>70</v>
      </c>
      <c r="B152" t="s">
        <v>71</v>
      </c>
      <c r="C152" t="s">
        <v>72</v>
      </c>
      <c r="D152" s="247"/>
    </row>
    <row r="153" spans="1:4" ht="12.75">
      <c r="A153" t="s">
        <v>73</v>
      </c>
      <c r="B153" t="s">
        <v>74</v>
      </c>
      <c r="C153" t="s">
        <v>75</v>
      </c>
      <c r="D153" s="247"/>
    </row>
    <row r="154" spans="1:4" ht="12.75">
      <c r="A154" t="s">
        <v>76</v>
      </c>
      <c r="B154" t="s">
        <v>77</v>
      </c>
      <c r="C154" t="s">
        <v>78</v>
      </c>
      <c r="D154" s="247"/>
    </row>
    <row r="155" spans="1:4" ht="12.75">
      <c r="A155" t="s">
        <v>79</v>
      </c>
      <c r="B155" t="s">
        <v>80</v>
      </c>
      <c r="C155" t="s">
        <v>81</v>
      </c>
      <c r="D155" s="247"/>
    </row>
    <row r="156" spans="1:4" ht="12.75">
      <c r="A156" t="s">
        <v>82</v>
      </c>
      <c r="B156" t="s">
        <v>83</v>
      </c>
      <c r="C156" t="s">
        <v>84</v>
      </c>
      <c r="D156" s="247"/>
    </row>
    <row r="157" spans="1:4" ht="12.75">
      <c r="A157" t="s">
        <v>85</v>
      </c>
      <c r="B157" t="s">
        <v>86</v>
      </c>
      <c r="C157" t="s">
        <v>87</v>
      </c>
      <c r="D157" s="247"/>
    </row>
    <row r="158" spans="1:4" ht="12.75">
      <c r="A158" t="s">
        <v>88</v>
      </c>
      <c r="B158" t="s">
        <v>89</v>
      </c>
      <c r="C158" t="s">
        <v>90</v>
      </c>
      <c r="D158" s="247"/>
    </row>
    <row r="159" spans="1:4" ht="12.75">
      <c r="A159" t="s">
        <v>91</v>
      </c>
      <c r="B159" t="s">
        <v>92</v>
      </c>
      <c r="C159" t="s">
        <v>93</v>
      </c>
      <c r="D159" s="247"/>
    </row>
    <row r="160" spans="1:4" ht="12.75">
      <c r="A160" t="s">
        <v>94</v>
      </c>
      <c r="B160" t="s">
        <v>95</v>
      </c>
      <c r="C160" t="s">
        <v>96</v>
      </c>
      <c r="D160" s="247"/>
    </row>
    <row r="161" spans="1:4" ht="12.75">
      <c r="A161" t="s">
        <v>97</v>
      </c>
      <c r="B161" t="s">
        <v>98</v>
      </c>
      <c r="C161" s="249" t="s">
        <v>99</v>
      </c>
      <c r="D161" s="247"/>
    </row>
    <row r="162" spans="1:4" ht="12.75">
      <c r="A162" t="s">
        <v>100</v>
      </c>
      <c r="B162" t="s">
        <v>101</v>
      </c>
      <c r="C162" t="s">
        <v>102</v>
      </c>
      <c r="D162" s="247"/>
    </row>
    <row r="163" spans="1:4" ht="12.75">
      <c r="A163" t="s">
        <v>103</v>
      </c>
      <c r="B163" t="s">
        <v>104</v>
      </c>
      <c r="C163" t="s">
        <v>105</v>
      </c>
      <c r="D163" s="247"/>
    </row>
    <row r="164" spans="1:4" ht="12.75">
      <c r="A164" t="s">
        <v>106</v>
      </c>
      <c r="B164" t="s">
        <v>107</v>
      </c>
      <c r="C164" t="s">
        <v>108</v>
      </c>
      <c r="D164" s="247"/>
    </row>
    <row r="165" spans="1:4" ht="12.75">
      <c r="A165" t="s">
        <v>109</v>
      </c>
      <c r="B165" t="s">
        <v>110</v>
      </c>
      <c r="C165" t="s">
        <v>111</v>
      </c>
      <c r="D165" s="247"/>
    </row>
    <row r="166" spans="1:4" ht="12.75">
      <c r="A166" t="s">
        <v>112</v>
      </c>
      <c r="B166" t="s">
        <v>113</v>
      </c>
      <c r="C166" t="s">
        <v>114</v>
      </c>
      <c r="D166" s="247"/>
    </row>
    <row r="167" spans="1:4" ht="12.75">
      <c r="A167" t="s">
        <v>115</v>
      </c>
      <c r="B167" t="s">
        <v>116</v>
      </c>
      <c r="C167" t="s">
        <v>117</v>
      </c>
      <c r="D167" s="247"/>
    </row>
    <row r="168" spans="1:4" ht="12.75">
      <c r="A168" t="s">
        <v>118</v>
      </c>
      <c r="B168" t="s">
        <v>119</v>
      </c>
      <c r="C168" t="s">
        <v>120</v>
      </c>
      <c r="D168" s="247"/>
    </row>
    <row r="169" spans="1:4" ht="12.75">
      <c r="A169" t="s">
        <v>121</v>
      </c>
      <c r="B169" t="s">
        <v>122</v>
      </c>
      <c r="C169" t="s">
        <v>123</v>
      </c>
      <c r="D169" s="247"/>
    </row>
    <row r="170" spans="1:4" ht="12.75">
      <c r="A170" t="s">
        <v>124</v>
      </c>
      <c r="B170" t="s">
        <v>125</v>
      </c>
      <c r="C170" t="s">
        <v>126</v>
      </c>
      <c r="D170" s="247"/>
    </row>
    <row r="171" spans="1:4" ht="12.75">
      <c r="A171" t="s">
        <v>127</v>
      </c>
      <c r="B171" t="s">
        <v>128</v>
      </c>
      <c r="C171" t="s">
        <v>129</v>
      </c>
      <c r="D171" s="247"/>
    </row>
    <row r="172" spans="1:4" ht="12.75">
      <c r="A172" t="s">
        <v>130</v>
      </c>
      <c r="B172" t="s">
        <v>131</v>
      </c>
      <c r="C172" t="s">
        <v>132</v>
      </c>
      <c r="D172" s="247"/>
    </row>
    <row r="173" spans="1:4" ht="12.75">
      <c r="A173" t="s">
        <v>133</v>
      </c>
      <c r="B173" t="s">
        <v>134</v>
      </c>
      <c r="C173" t="s">
        <v>135</v>
      </c>
      <c r="D173" s="247"/>
    </row>
    <row r="174" spans="1:4" ht="12.75">
      <c r="A174" t="s">
        <v>136</v>
      </c>
      <c r="B174" t="s">
        <v>137</v>
      </c>
      <c r="C174" t="s">
        <v>138</v>
      </c>
      <c r="D174" s="247"/>
    </row>
    <row r="175" spans="1:4" ht="12.75">
      <c r="A175" t="s">
        <v>139</v>
      </c>
      <c r="B175" t="s">
        <v>140</v>
      </c>
      <c r="C175" t="s">
        <v>141</v>
      </c>
      <c r="D175" s="247"/>
    </row>
    <row r="176" spans="1:4" ht="12.75">
      <c r="A176" t="s">
        <v>142</v>
      </c>
      <c r="B176" t="s">
        <v>143</v>
      </c>
      <c r="C176" t="s">
        <v>144</v>
      </c>
      <c r="D176" s="247"/>
    </row>
    <row r="177" spans="1:4" ht="12.75">
      <c r="A177" t="s">
        <v>145</v>
      </c>
      <c r="B177" t="s">
        <v>146</v>
      </c>
      <c r="C177" t="s">
        <v>147</v>
      </c>
      <c r="D177" s="247"/>
    </row>
    <row r="178" spans="1:4" ht="12.75">
      <c r="A178" t="s">
        <v>148</v>
      </c>
      <c r="B178" t="s">
        <v>149</v>
      </c>
      <c r="C178" t="s">
        <v>150</v>
      </c>
      <c r="D178" s="247"/>
    </row>
    <row r="179" spans="1:4" ht="12.75">
      <c r="A179" t="s">
        <v>151</v>
      </c>
      <c r="B179" t="s">
        <v>152</v>
      </c>
      <c r="C179" t="s">
        <v>153</v>
      </c>
      <c r="D179" s="247"/>
    </row>
    <row r="180" spans="1:4" ht="12.75">
      <c r="A180" t="s">
        <v>154</v>
      </c>
      <c r="B180" t="s">
        <v>155</v>
      </c>
      <c r="C180" t="s">
        <v>156</v>
      </c>
      <c r="D180" s="247"/>
    </row>
    <row r="181" spans="1:4" ht="12.75">
      <c r="A181" t="s">
        <v>157</v>
      </c>
      <c r="B181" t="s">
        <v>158</v>
      </c>
      <c r="C181" t="s">
        <v>159</v>
      </c>
      <c r="D181" s="247"/>
    </row>
    <row r="182" spans="1:4" ht="12.75">
      <c r="A182" t="s">
        <v>160</v>
      </c>
      <c r="B182" t="s">
        <v>161</v>
      </c>
      <c r="C182" t="s">
        <v>162</v>
      </c>
      <c r="D182" s="247"/>
    </row>
    <row r="183" spans="1:4" ht="12.75">
      <c r="A183" t="s">
        <v>163</v>
      </c>
      <c r="B183" t="s">
        <v>164</v>
      </c>
      <c r="C183" t="s">
        <v>165</v>
      </c>
      <c r="D183" s="247"/>
    </row>
    <row r="184" spans="1:4" ht="12.75">
      <c r="A184" t="s">
        <v>166</v>
      </c>
      <c r="B184" t="s">
        <v>167</v>
      </c>
      <c r="C184" t="s">
        <v>168</v>
      </c>
      <c r="D184" s="247"/>
    </row>
    <row r="185" spans="1:4" ht="12.75">
      <c r="A185" t="s">
        <v>169</v>
      </c>
      <c r="B185" t="s">
        <v>170</v>
      </c>
      <c r="C185" t="s">
        <v>171</v>
      </c>
      <c r="D185" s="247"/>
    </row>
    <row r="186" spans="1:4" ht="12.75">
      <c r="A186" t="s">
        <v>172</v>
      </c>
      <c r="B186" t="s">
        <v>173</v>
      </c>
      <c r="C186" t="s">
        <v>174</v>
      </c>
      <c r="D186" s="247"/>
    </row>
    <row r="187" spans="1:4" ht="12.75">
      <c r="A187" t="s">
        <v>175</v>
      </c>
      <c r="B187" t="s">
        <v>176</v>
      </c>
      <c r="C187" t="s">
        <v>177</v>
      </c>
      <c r="D187" s="247"/>
    </row>
    <row r="188" spans="1:4" ht="12.75">
      <c r="A188" t="s">
        <v>178</v>
      </c>
      <c r="B188" t="s">
        <v>179</v>
      </c>
      <c r="C188" t="s">
        <v>180</v>
      </c>
      <c r="D188" s="247"/>
    </row>
    <row r="189" spans="1:4" ht="12.75">
      <c r="A189" t="s">
        <v>181</v>
      </c>
      <c r="B189" t="s">
        <v>182</v>
      </c>
      <c r="C189" t="s">
        <v>183</v>
      </c>
      <c r="D189" s="247"/>
    </row>
    <row r="190" spans="1:4" ht="12.75">
      <c r="A190" t="s">
        <v>184</v>
      </c>
      <c r="B190" t="s">
        <v>1709</v>
      </c>
      <c r="C190" t="s">
        <v>1710</v>
      </c>
      <c r="D190" s="247"/>
    </row>
    <row r="191" spans="1:4" ht="12.75">
      <c r="A191" t="s">
        <v>1711</v>
      </c>
      <c r="B191" t="s">
        <v>1712</v>
      </c>
      <c r="C191" t="s">
        <v>1713</v>
      </c>
      <c r="D191" s="247"/>
    </row>
    <row r="192" spans="1:4" ht="12.75">
      <c r="A192" t="s">
        <v>1714</v>
      </c>
      <c r="B192" t="s">
        <v>1715</v>
      </c>
      <c r="C192" t="s">
        <v>1716</v>
      </c>
      <c r="D192" s="247"/>
    </row>
    <row r="193" spans="1:4" ht="12.75">
      <c r="A193" t="s">
        <v>1717</v>
      </c>
      <c r="B193" t="s">
        <v>1718</v>
      </c>
      <c r="C193" t="s">
        <v>1719</v>
      </c>
      <c r="D193" s="247"/>
    </row>
    <row r="194" spans="1:4" ht="12.75">
      <c r="A194" t="s">
        <v>1720</v>
      </c>
      <c r="B194" t="s">
        <v>1721</v>
      </c>
      <c r="C194" t="s">
        <v>1722</v>
      </c>
      <c r="D194" s="247"/>
    </row>
    <row r="195" spans="1:4" ht="12.75">
      <c r="A195" t="s">
        <v>1723</v>
      </c>
      <c r="B195" t="s">
        <v>1724</v>
      </c>
      <c r="C195" t="s">
        <v>1725</v>
      </c>
      <c r="D195" s="247"/>
    </row>
    <row r="196" spans="1:4" ht="12.75">
      <c r="A196" t="s">
        <v>1726</v>
      </c>
      <c r="B196" t="s">
        <v>1727</v>
      </c>
      <c r="C196" t="s">
        <v>1728</v>
      </c>
      <c r="D196" s="247"/>
    </row>
    <row r="197" spans="1:4" ht="12.75">
      <c r="A197" t="s">
        <v>1729</v>
      </c>
      <c r="B197" t="s">
        <v>1730</v>
      </c>
      <c r="C197" t="s">
        <v>1731</v>
      </c>
      <c r="D197" s="247"/>
    </row>
    <row r="198" spans="1:4" ht="12.75">
      <c r="A198" t="s">
        <v>1732</v>
      </c>
      <c r="B198" t="s">
        <v>1733</v>
      </c>
      <c r="C198" t="s">
        <v>1734</v>
      </c>
      <c r="D198" s="247"/>
    </row>
    <row r="199" spans="1:4" ht="12.75">
      <c r="A199" t="s">
        <v>1735</v>
      </c>
      <c r="B199" t="s">
        <v>1736</v>
      </c>
      <c r="C199" t="s">
        <v>1737</v>
      </c>
      <c r="D199" s="247"/>
    </row>
    <row r="200" spans="1:4" ht="12.75">
      <c r="A200" t="s">
        <v>1738</v>
      </c>
      <c r="B200" t="s">
        <v>1739</v>
      </c>
      <c r="C200" t="s">
        <v>1740</v>
      </c>
      <c r="D200" s="247"/>
    </row>
    <row r="201" spans="1:4" ht="12.75">
      <c r="A201" t="s">
        <v>1741</v>
      </c>
      <c r="B201" t="s">
        <v>1742</v>
      </c>
      <c r="C201" t="s">
        <v>1743</v>
      </c>
      <c r="D201" s="247"/>
    </row>
    <row r="202" spans="1:4" ht="12.75">
      <c r="A202" t="s">
        <v>1744</v>
      </c>
      <c r="B202" t="s">
        <v>1745</v>
      </c>
      <c r="C202" t="s">
        <v>1746</v>
      </c>
      <c r="D202" s="247"/>
    </row>
    <row r="203" spans="1:4" ht="12.75">
      <c r="A203" t="s">
        <v>1747</v>
      </c>
      <c r="B203" t="s">
        <v>1748</v>
      </c>
      <c r="C203" t="s">
        <v>1749</v>
      </c>
      <c r="D203" s="247"/>
    </row>
    <row r="204" spans="1:4" ht="12.75">
      <c r="A204" t="s">
        <v>1750</v>
      </c>
      <c r="B204" t="s">
        <v>1751</v>
      </c>
      <c r="C204" t="s">
        <v>1752</v>
      </c>
      <c r="D204" s="247"/>
    </row>
    <row r="205" spans="1:4" ht="12.75">
      <c r="A205" t="s">
        <v>1753</v>
      </c>
      <c r="B205" t="s">
        <v>1754</v>
      </c>
      <c r="C205" t="s">
        <v>1755</v>
      </c>
      <c r="D205" s="247"/>
    </row>
    <row r="206" spans="1:4" ht="12.75">
      <c r="A206" t="s">
        <v>1756</v>
      </c>
      <c r="B206" t="s">
        <v>1757</v>
      </c>
      <c r="C206" t="s">
        <v>1758</v>
      </c>
      <c r="D206" s="247"/>
    </row>
    <row r="207" spans="1:4" ht="12.75">
      <c r="A207" t="s">
        <v>1759</v>
      </c>
      <c r="B207" t="s">
        <v>1760</v>
      </c>
      <c r="C207" t="s">
        <v>1761</v>
      </c>
      <c r="D207" s="247"/>
    </row>
    <row r="208" spans="1:4" ht="12.75">
      <c r="A208" t="s">
        <v>1762</v>
      </c>
      <c r="B208" t="s">
        <v>1763</v>
      </c>
      <c r="C208" t="s">
        <v>1764</v>
      </c>
      <c r="D208" s="247"/>
    </row>
    <row r="209" spans="1:4" ht="12.75">
      <c r="A209" t="s">
        <v>1765</v>
      </c>
      <c r="B209" t="s">
        <v>1766</v>
      </c>
      <c r="C209" t="s">
        <v>1767</v>
      </c>
      <c r="D209" s="247"/>
    </row>
    <row r="210" spans="1:4" ht="12.75">
      <c r="A210" t="s">
        <v>1768</v>
      </c>
      <c r="B210" t="s">
        <v>1769</v>
      </c>
      <c r="C210" t="s">
        <v>1770</v>
      </c>
      <c r="D210" s="247"/>
    </row>
    <row r="211" spans="1:4" ht="12.75">
      <c r="A211" t="s">
        <v>1771</v>
      </c>
      <c r="B211" t="s">
        <v>1772</v>
      </c>
      <c r="C211" t="s">
        <v>1773</v>
      </c>
      <c r="D211" s="247"/>
    </row>
    <row r="212" spans="1:4" ht="12.75">
      <c r="A212" t="s">
        <v>1774</v>
      </c>
      <c r="B212" t="s">
        <v>1775</v>
      </c>
      <c r="C212" t="s">
        <v>1776</v>
      </c>
      <c r="D212" s="247"/>
    </row>
    <row r="213" spans="1:4" ht="12.75">
      <c r="A213" t="s">
        <v>1777</v>
      </c>
      <c r="B213" t="s">
        <v>1778</v>
      </c>
      <c r="C213" t="s">
        <v>1779</v>
      </c>
      <c r="D213" s="247"/>
    </row>
    <row r="214" spans="1:4" ht="12.75">
      <c r="A214" t="s">
        <v>1780</v>
      </c>
      <c r="B214" t="s">
        <v>1781</v>
      </c>
      <c r="C214" t="s">
        <v>1782</v>
      </c>
      <c r="D214" s="247"/>
    </row>
    <row r="215" spans="1:4" ht="12.75">
      <c r="A215" t="s">
        <v>1783</v>
      </c>
      <c r="B215" t="s">
        <v>1784</v>
      </c>
      <c r="C215" t="s">
        <v>1785</v>
      </c>
      <c r="D215" s="247"/>
    </row>
    <row r="216" spans="1:4" ht="12.75">
      <c r="A216" t="s">
        <v>1786</v>
      </c>
      <c r="B216" t="s">
        <v>1787</v>
      </c>
      <c r="C216" t="s">
        <v>1788</v>
      </c>
      <c r="D216" s="247"/>
    </row>
    <row r="217" spans="1:4" ht="12.75">
      <c r="A217" t="s">
        <v>1789</v>
      </c>
      <c r="B217" t="s">
        <v>1790</v>
      </c>
      <c r="C217" t="s">
        <v>1791</v>
      </c>
      <c r="D217" s="247"/>
    </row>
    <row r="218" spans="1:4" ht="12.75">
      <c r="A218" t="s">
        <v>1792</v>
      </c>
      <c r="B218" t="s">
        <v>1793</v>
      </c>
      <c r="C218" t="s">
        <v>1794</v>
      </c>
      <c r="D218" s="247"/>
    </row>
    <row r="219" spans="1:4" ht="12.75">
      <c r="A219" t="s">
        <v>1795</v>
      </c>
      <c r="B219" t="s">
        <v>1796</v>
      </c>
      <c r="C219" t="s">
        <v>1797</v>
      </c>
      <c r="D219" s="247"/>
    </row>
    <row r="220" spans="1:4" ht="12.75">
      <c r="A220" t="s">
        <v>1798</v>
      </c>
      <c r="B220" t="s">
        <v>1799</v>
      </c>
      <c r="C220" t="s">
        <v>1800</v>
      </c>
      <c r="D220" s="247"/>
    </row>
    <row r="221" spans="1:4" ht="12.75">
      <c r="A221" t="s">
        <v>1801</v>
      </c>
      <c r="B221" t="s">
        <v>1802</v>
      </c>
      <c r="C221" t="s">
        <v>1803</v>
      </c>
      <c r="D221" s="247"/>
    </row>
    <row r="222" spans="1:4" ht="12.75">
      <c r="A222" t="s">
        <v>1804</v>
      </c>
      <c r="B222" t="s">
        <v>1805</v>
      </c>
      <c r="C222" t="s">
        <v>1806</v>
      </c>
      <c r="D222" s="247"/>
    </row>
    <row r="223" spans="1:4" ht="12.75">
      <c r="A223" t="s">
        <v>1807</v>
      </c>
      <c r="B223" t="s">
        <v>1808</v>
      </c>
      <c r="C223" t="s">
        <v>1809</v>
      </c>
      <c r="D223" s="247"/>
    </row>
    <row r="224" spans="1:4" ht="12.75">
      <c r="A224" t="s">
        <v>1810</v>
      </c>
      <c r="B224" t="s">
        <v>1811</v>
      </c>
      <c r="C224" t="s">
        <v>1812</v>
      </c>
      <c r="D224" s="247"/>
    </row>
    <row r="225" spans="1:4" ht="12.75">
      <c r="A225" t="s">
        <v>1813</v>
      </c>
      <c r="B225" t="s">
        <v>1814</v>
      </c>
      <c r="C225" t="s">
        <v>1815</v>
      </c>
      <c r="D225" s="247"/>
    </row>
    <row r="226" spans="1:4" ht="12.75">
      <c r="A226" s="250" t="s">
        <v>1816</v>
      </c>
      <c r="B226" s="250" t="s">
        <v>1817</v>
      </c>
      <c r="C226" s="250" t="s">
        <v>1818</v>
      </c>
      <c r="D226" s="247"/>
    </row>
    <row r="227" spans="1:4" ht="12.75">
      <c r="A227" t="s">
        <v>1816</v>
      </c>
      <c r="B227" t="s">
        <v>1819</v>
      </c>
      <c r="C227" t="s">
        <v>1820</v>
      </c>
      <c r="D227" s="247"/>
    </row>
    <row r="228" spans="1:4" ht="12.75">
      <c r="A228" t="s">
        <v>1821</v>
      </c>
      <c r="B228" t="s">
        <v>1822</v>
      </c>
      <c r="C228" t="s">
        <v>1823</v>
      </c>
      <c r="D228" s="247"/>
    </row>
    <row r="229" spans="1:4" ht="12.75">
      <c r="A229" t="s">
        <v>1824</v>
      </c>
      <c r="B229" t="s">
        <v>1825</v>
      </c>
      <c r="C229" t="s">
        <v>1826</v>
      </c>
      <c r="D229" s="247"/>
    </row>
    <row r="230" spans="1:4" ht="12.75">
      <c r="A230" t="s">
        <v>1160</v>
      </c>
      <c r="B230" t="s">
        <v>1161</v>
      </c>
      <c r="C230" t="s">
        <v>1162</v>
      </c>
      <c r="D230" s="247"/>
    </row>
    <row r="231" spans="1:4" ht="12.75">
      <c r="A231" t="s">
        <v>1163</v>
      </c>
      <c r="B231" t="s">
        <v>1164</v>
      </c>
      <c r="C231" t="s">
        <v>1165</v>
      </c>
      <c r="D231" s="247"/>
    </row>
    <row r="232" spans="1:4" ht="12.75">
      <c r="A232" t="s">
        <v>1166</v>
      </c>
      <c r="B232" t="s">
        <v>1167</v>
      </c>
      <c r="C232" t="s">
        <v>1168</v>
      </c>
      <c r="D232" s="247"/>
    </row>
    <row r="233" spans="1:4" ht="12.75">
      <c r="A233" t="s">
        <v>1169</v>
      </c>
      <c r="B233" t="s">
        <v>1170</v>
      </c>
      <c r="C233" t="s">
        <v>1171</v>
      </c>
      <c r="D233" s="247"/>
    </row>
    <row r="234" spans="1:4" ht="12.75">
      <c r="A234" t="s">
        <v>1172</v>
      </c>
      <c r="B234" t="s">
        <v>1173</v>
      </c>
      <c r="C234" t="s">
        <v>1174</v>
      </c>
      <c r="D234" s="247"/>
    </row>
    <row r="235" spans="1:4" ht="12.75">
      <c r="A235" t="s">
        <v>1175</v>
      </c>
      <c r="B235" t="s">
        <v>1176</v>
      </c>
      <c r="C235" t="s">
        <v>1177</v>
      </c>
      <c r="D235" s="247"/>
    </row>
    <row r="236" spans="1:4" ht="12.75">
      <c r="A236" t="s">
        <v>1178</v>
      </c>
      <c r="B236" t="s">
        <v>1179</v>
      </c>
      <c r="C236" t="s">
        <v>1180</v>
      </c>
      <c r="D236" s="247"/>
    </row>
    <row r="237" spans="1:4" ht="12.75">
      <c r="A237" t="s">
        <v>1181</v>
      </c>
      <c r="B237" t="s">
        <v>1182</v>
      </c>
      <c r="C237" t="s">
        <v>1183</v>
      </c>
      <c r="D237" s="247"/>
    </row>
    <row r="238" spans="1:4" ht="12.75">
      <c r="A238" t="s">
        <v>1184</v>
      </c>
      <c r="B238" t="s">
        <v>1185</v>
      </c>
      <c r="C238" t="s">
        <v>1186</v>
      </c>
      <c r="D238" s="247"/>
    </row>
    <row r="239" spans="1:4" ht="12.75">
      <c r="A239" t="s">
        <v>1187</v>
      </c>
      <c r="B239" t="s">
        <v>1188</v>
      </c>
      <c r="C239" t="s">
        <v>1189</v>
      </c>
      <c r="D239" s="247"/>
    </row>
    <row r="240" spans="1:4" ht="12.75">
      <c r="A240" t="s">
        <v>1190</v>
      </c>
      <c r="B240" t="s">
        <v>1191</v>
      </c>
      <c r="C240" t="s">
        <v>1192</v>
      </c>
      <c r="D240" s="247"/>
    </row>
    <row r="241" spans="1:4" ht="12.75">
      <c r="A241" t="s">
        <v>1193</v>
      </c>
      <c r="B241" t="s">
        <v>1194</v>
      </c>
      <c r="C241" t="s">
        <v>1195</v>
      </c>
      <c r="D241" s="247"/>
    </row>
    <row r="242" spans="1:4" ht="12.75">
      <c r="A242" t="s">
        <v>1196</v>
      </c>
      <c r="B242" t="s">
        <v>1197</v>
      </c>
      <c r="C242" t="s">
        <v>1198</v>
      </c>
      <c r="D242" s="247"/>
    </row>
    <row r="243" spans="1:4" ht="12.75">
      <c r="A243" t="s">
        <v>1199</v>
      </c>
      <c r="B243" t="s">
        <v>1200</v>
      </c>
      <c r="C243" t="s">
        <v>1201</v>
      </c>
      <c r="D243" s="247"/>
    </row>
    <row r="244" spans="1:4" ht="12.75">
      <c r="A244" t="s">
        <v>1202</v>
      </c>
      <c r="B244" t="s">
        <v>1203</v>
      </c>
      <c r="C244" t="s">
        <v>1204</v>
      </c>
      <c r="D244" s="247"/>
    </row>
    <row r="245" spans="1:4" ht="12.75">
      <c r="A245" t="s">
        <v>1205</v>
      </c>
      <c r="B245" t="s">
        <v>1206</v>
      </c>
      <c r="C245" t="s">
        <v>1207</v>
      </c>
      <c r="D245" s="247"/>
    </row>
    <row r="246" spans="1:4" ht="12.75">
      <c r="A246" t="s">
        <v>1208</v>
      </c>
      <c r="B246" t="s">
        <v>1209</v>
      </c>
      <c r="C246" t="s">
        <v>1210</v>
      </c>
      <c r="D246" s="247"/>
    </row>
    <row r="247" spans="1:4" ht="12.75">
      <c r="A247" t="s">
        <v>1211</v>
      </c>
      <c r="B247" t="s">
        <v>1212</v>
      </c>
      <c r="C247" t="s">
        <v>1213</v>
      </c>
      <c r="D247" s="247"/>
    </row>
    <row r="248" spans="1:4" ht="12.75">
      <c r="A248" t="s">
        <v>1214</v>
      </c>
      <c r="B248" t="s">
        <v>1215</v>
      </c>
      <c r="C248" t="s">
        <v>1216</v>
      </c>
      <c r="D248" s="247"/>
    </row>
    <row r="249" spans="1:4" ht="12.75">
      <c r="A249" t="s">
        <v>1217</v>
      </c>
      <c r="B249" t="s">
        <v>1218</v>
      </c>
      <c r="C249" t="s">
        <v>1219</v>
      </c>
      <c r="D249" s="247"/>
    </row>
    <row r="250" spans="1:4" ht="12.75">
      <c r="A250" t="s">
        <v>1220</v>
      </c>
      <c r="B250" t="s">
        <v>1221</v>
      </c>
      <c r="C250" t="s">
        <v>1222</v>
      </c>
      <c r="D250" s="247"/>
    </row>
    <row r="251" spans="1:4" ht="12.75">
      <c r="A251" t="s">
        <v>1223</v>
      </c>
      <c r="B251" t="s">
        <v>1224</v>
      </c>
      <c r="C251" t="s">
        <v>1225</v>
      </c>
      <c r="D251" s="247"/>
    </row>
    <row r="252" spans="1:4" ht="12.75">
      <c r="A252" t="s">
        <v>1226</v>
      </c>
      <c r="B252" t="s">
        <v>1227</v>
      </c>
      <c r="C252" t="s">
        <v>1228</v>
      </c>
      <c r="D252" s="247"/>
    </row>
    <row r="253" spans="1:4" ht="12.75">
      <c r="A253" t="s">
        <v>1229</v>
      </c>
      <c r="B253" t="s">
        <v>1230</v>
      </c>
      <c r="C253" t="s">
        <v>1231</v>
      </c>
      <c r="D253" s="247"/>
    </row>
    <row r="254" spans="1:4" ht="12.75">
      <c r="A254" t="s">
        <v>1232</v>
      </c>
      <c r="B254" t="s">
        <v>1233</v>
      </c>
      <c r="C254" t="s">
        <v>1234</v>
      </c>
      <c r="D254" s="247"/>
    </row>
    <row r="255" spans="1:4" ht="12.75">
      <c r="A255" t="s">
        <v>1235</v>
      </c>
      <c r="B255" t="s">
        <v>1236</v>
      </c>
      <c r="C255" t="s">
        <v>1237</v>
      </c>
      <c r="D255" s="247"/>
    </row>
    <row r="256" spans="1:4" ht="12.75">
      <c r="A256" t="s">
        <v>1238</v>
      </c>
      <c r="B256" t="s">
        <v>1239</v>
      </c>
      <c r="C256" t="s">
        <v>1240</v>
      </c>
      <c r="D256" s="247"/>
    </row>
    <row r="257" spans="1:4" ht="12.75">
      <c r="A257" t="s">
        <v>1241</v>
      </c>
      <c r="B257" t="s">
        <v>1242</v>
      </c>
      <c r="C257" t="s">
        <v>1243</v>
      </c>
      <c r="D257" s="247"/>
    </row>
    <row r="258" spans="1:4" ht="12.75">
      <c r="A258" t="s">
        <v>1244</v>
      </c>
      <c r="B258" t="s">
        <v>1245</v>
      </c>
      <c r="C258" t="s">
        <v>1246</v>
      </c>
      <c r="D258" s="247"/>
    </row>
    <row r="259" spans="1:4" ht="12.75">
      <c r="A259" t="s">
        <v>1247</v>
      </c>
      <c r="B259" t="s">
        <v>1248</v>
      </c>
      <c r="C259" t="s">
        <v>1249</v>
      </c>
      <c r="D259" s="247"/>
    </row>
    <row r="260" spans="1:4" ht="12.75">
      <c r="A260" t="s">
        <v>1250</v>
      </c>
      <c r="B260" t="s">
        <v>1251</v>
      </c>
      <c r="C260" t="s">
        <v>1252</v>
      </c>
      <c r="D260" s="247"/>
    </row>
    <row r="261" spans="1:4" ht="12.75">
      <c r="A261" t="s">
        <v>1253</v>
      </c>
      <c r="B261" t="s">
        <v>1254</v>
      </c>
      <c r="C261" t="s">
        <v>1255</v>
      </c>
      <c r="D261" s="247"/>
    </row>
    <row r="262" spans="1:4" ht="12.75">
      <c r="A262" t="s">
        <v>1256</v>
      </c>
      <c r="B262" t="s">
        <v>1257</v>
      </c>
      <c r="C262" t="s">
        <v>1258</v>
      </c>
      <c r="D262" s="247"/>
    </row>
    <row r="263" spans="1:4" ht="12.75">
      <c r="A263" t="s">
        <v>1259</v>
      </c>
      <c r="B263" t="s">
        <v>1260</v>
      </c>
      <c r="C263" t="s">
        <v>1261</v>
      </c>
      <c r="D263" s="247"/>
    </row>
    <row r="264" spans="1:4" ht="12.75">
      <c r="A264" t="s">
        <v>1262</v>
      </c>
      <c r="B264" t="s">
        <v>1263</v>
      </c>
      <c r="C264" t="s">
        <v>1264</v>
      </c>
      <c r="D264" s="247"/>
    </row>
    <row r="265" spans="1:4" ht="12.75">
      <c r="A265" t="s">
        <v>1265</v>
      </c>
      <c r="B265" t="s">
        <v>1266</v>
      </c>
      <c r="C265" t="s">
        <v>1267</v>
      </c>
      <c r="D265" s="247"/>
    </row>
    <row r="266" spans="1:4" ht="12.75">
      <c r="A266" t="s">
        <v>1268</v>
      </c>
      <c r="B266" t="s">
        <v>1269</v>
      </c>
      <c r="C266" t="s">
        <v>1270</v>
      </c>
      <c r="D266" s="247"/>
    </row>
    <row r="267" spans="1:4" ht="12.75">
      <c r="A267" t="s">
        <v>1271</v>
      </c>
      <c r="B267" t="s">
        <v>1272</v>
      </c>
      <c r="C267" t="s">
        <v>1273</v>
      </c>
      <c r="D267" s="247"/>
    </row>
    <row r="268" spans="1:4" ht="12.75">
      <c r="A268" t="s">
        <v>1274</v>
      </c>
      <c r="B268" t="s">
        <v>1931</v>
      </c>
      <c r="C268" t="s">
        <v>1932</v>
      </c>
      <c r="D268" s="247"/>
    </row>
    <row r="269" spans="1:4" ht="12.75">
      <c r="A269" t="s">
        <v>1933</v>
      </c>
      <c r="B269" t="s">
        <v>1934</v>
      </c>
      <c r="C269" t="s">
        <v>1935</v>
      </c>
      <c r="D269" s="247"/>
    </row>
    <row r="270" spans="1:4" ht="12.75">
      <c r="A270" t="s">
        <v>1936</v>
      </c>
      <c r="B270" t="s">
        <v>1937</v>
      </c>
      <c r="C270" t="s">
        <v>1938</v>
      </c>
      <c r="D270" s="247"/>
    </row>
    <row r="271" spans="1:4" ht="12.75">
      <c r="A271" t="s">
        <v>1939</v>
      </c>
      <c r="B271" t="s">
        <v>1940</v>
      </c>
      <c r="C271" t="s">
        <v>1941</v>
      </c>
      <c r="D271" s="247"/>
    </row>
    <row r="272" spans="1:4" ht="12.75">
      <c r="A272" t="s">
        <v>1942</v>
      </c>
      <c r="B272" t="s">
        <v>1943</v>
      </c>
      <c r="C272" t="s">
        <v>1944</v>
      </c>
      <c r="D272" s="247"/>
    </row>
    <row r="273" spans="1:4" ht="12.75">
      <c r="A273" t="s">
        <v>1945</v>
      </c>
      <c r="B273" t="s">
        <v>1946</v>
      </c>
      <c r="C273" t="s">
        <v>1947</v>
      </c>
      <c r="D273" s="247"/>
    </row>
    <row r="274" spans="1:4" ht="12.75">
      <c r="A274" t="s">
        <v>1948</v>
      </c>
      <c r="B274" t="s">
        <v>1949</v>
      </c>
      <c r="C274" t="s">
        <v>1950</v>
      </c>
      <c r="D274" s="247"/>
    </row>
    <row r="275" spans="1:4" ht="12.75">
      <c r="A275" t="s">
        <v>1951</v>
      </c>
      <c r="B275" t="s">
        <v>1952</v>
      </c>
      <c r="C275" t="s">
        <v>1953</v>
      </c>
      <c r="D275" s="247"/>
    </row>
    <row r="276" spans="1:4" ht="12.75">
      <c r="A276" t="s">
        <v>1954</v>
      </c>
      <c r="B276" t="s">
        <v>1955</v>
      </c>
      <c r="C276" t="s">
        <v>1956</v>
      </c>
      <c r="D276" s="247"/>
    </row>
    <row r="277" spans="1:4" ht="12.75">
      <c r="A277" t="s">
        <v>1957</v>
      </c>
      <c r="B277" t="s">
        <v>1958</v>
      </c>
      <c r="C277" t="s">
        <v>1959</v>
      </c>
      <c r="D277" s="247"/>
    </row>
    <row r="278" spans="1:4" ht="12.75">
      <c r="A278" t="s">
        <v>1960</v>
      </c>
      <c r="B278" t="s">
        <v>1961</v>
      </c>
      <c r="C278" t="s">
        <v>1962</v>
      </c>
      <c r="D278" s="247"/>
    </row>
    <row r="279" spans="1:4" ht="12.75">
      <c r="A279" t="s">
        <v>1963</v>
      </c>
      <c r="B279" t="s">
        <v>1964</v>
      </c>
      <c r="C279" t="s">
        <v>1965</v>
      </c>
      <c r="D279" s="247"/>
    </row>
    <row r="280" spans="1:4" ht="12.75">
      <c r="A280" t="s">
        <v>1966</v>
      </c>
      <c r="B280" t="s">
        <v>1967</v>
      </c>
      <c r="C280" t="s">
        <v>1968</v>
      </c>
      <c r="D280" s="247"/>
    </row>
    <row r="281" spans="1:4" ht="12.75">
      <c r="A281" t="s">
        <v>1969</v>
      </c>
      <c r="B281" t="s">
        <v>1970</v>
      </c>
      <c r="C281" t="s">
        <v>1971</v>
      </c>
      <c r="D281" s="247"/>
    </row>
    <row r="282" spans="1:4" ht="12.75">
      <c r="A282" t="s">
        <v>1972</v>
      </c>
      <c r="B282" t="s">
        <v>1973</v>
      </c>
      <c r="C282" t="s">
        <v>1974</v>
      </c>
      <c r="D282" s="247"/>
    </row>
    <row r="283" spans="1:4" ht="12.75">
      <c r="A283" t="s">
        <v>1975</v>
      </c>
      <c r="B283" t="s">
        <v>1976</v>
      </c>
      <c r="C283" t="s">
        <v>1977</v>
      </c>
      <c r="D283" s="247"/>
    </row>
    <row r="284" spans="1:4" ht="12.75">
      <c r="A284" t="s">
        <v>1978</v>
      </c>
      <c r="B284" t="s">
        <v>1979</v>
      </c>
      <c r="C284" t="s">
        <v>1980</v>
      </c>
      <c r="D284" s="247"/>
    </row>
    <row r="285" spans="1:4" ht="12.75">
      <c r="A285" t="s">
        <v>1981</v>
      </c>
      <c r="B285" t="s">
        <v>1982</v>
      </c>
      <c r="C285" t="s">
        <v>1983</v>
      </c>
      <c r="D285" s="247"/>
    </row>
    <row r="286" spans="1:4" ht="12.75">
      <c r="A286" t="s">
        <v>1984</v>
      </c>
      <c r="B286" t="s">
        <v>1985</v>
      </c>
      <c r="C286" t="s">
        <v>1986</v>
      </c>
      <c r="D286" s="247"/>
    </row>
    <row r="287" spans="1:4" ht="12.75">
      <c r="A287" t="s">
        <v>1987</v>
      </c>
      <c r="B287" t="s">
        <v>1988</v>
      </c>
      <c r="C287" t="s">
        <v>1989</v>
      </c>
      <c r="D287" s="247"/>
    </row>
    <row r="288" spans="1:4" ht="12.75">
      <c r="A288" t="s">
        <v>1990</v>
      </c>
      <c r="B288" t="s">
        <v>1991</v>
      </c>
      <c r="C288" t="s">
        <v>1992</v>
      </c>
      <c r="D288" s="247"/>
    </row>
    <row r="289" spans="1:4" ht="12.75">
      <c r="A289" t="s">
        <v>1993</v>
      </c>
      <c r="B289" t="s">
        <v>1994</v>
      </c>
      <c r="C289" t="s">
        <v>1995</v>
      </c>
      <c r="D289" s="247"/>
    </row>
    <row r="290" spans="1:4" ht="12.75">
      <c r="A290" t="s">
        <v>1996</v>
      </c>
      <c r="B290" t="s">
        <v>1997</v>
      </c>
      <c r="C290" t="s">
        <v>1998</v>
      </c>
      <c r="D290" s="247"/>
    </row>
    <row r="291" spans="1:4" ht="12.75">
      <c r="A291" t="s">
        <v>1999</v>
      </c>
      <c r="B291" t="s">
        <v>2000</v>
      </c>
      <c r="C291" t="s">
        <v>2001</v>
      </c>
      <c r="D291" s="247"/>
    </row>
    <row r="292" spans="1:4" ht="12.75">
      <c r="A292" t="s">
        <v>2002</v>
      </c>
      <c r="B292" t="s">
        <v>2003</v>
      </c>
      <c r="C292" t="s">
        <v>2004</v>
      </c>
      <c r="D292" s="247"/>
    </row>
    <row r="293" spans="1:4" ht="12.75">
      <c r="A293" t="s">
        <v>2005</v>
      </c>
      <c r="B293" t="s">
        <v>2006</v>
      </c>
      <c r="C293" t="s">
        <v>2007</v>
      </c>
      <c r="D293" s="247"/>
    </row>
    <row r="294" spans="1:4" ht="12.75">
      <c r="A294" t="s">
        <v>2008</v>
      </c>
      <c r="B294" t="s">
        <v>2009</v>
      </c>
      <c r="C294" t="s">
        <v>2010</v>
      </c>
      <c r="D294" s="247"/>
    </row>
    <row r="295" spans="1:4" ht="12.75">
      <c r="A295" t="s">
        <v>2011</v>
      </c>
      <c r="B295" t="s">
        <v>2012</v>
      </c>
      <c r="C295" t="s">
        <v>2013</v>
      </c>
      <c r="D295" s="247"/>
    </row>
    <row r="296" spans="1:4" ht="12.75">
      <c r="A296" t="s">
        <v>2014</v>
      </c>
      <c r="B296" t="s">
        <v>2015</v>
      </c>
      <c r="C296" t="s">
        <v>2016</v>
      </c>
      <c r="D296" s="247"/>
    </row>
    <row r="297" spans="1:4" ht="12.75">
      <c r="A297" t="s">
        <v>2017</v>
      </c>
      <c r="B297" t="s">
        <v>2018</v>
      </c>
      <c r="C297" t="s">
        <v>2019</v>
      </c>
      <c r="D297" s="247"/>
    </row>
    <row r="298" spans="1:4" ht="12.75">
      <c r="A298" t="s">
        <v>2020</v>
      </c>
      <c r="B298" t="s">
        <v>2021</v>
      </c>
      <c r="C298" t="s">
        <v>2022</v>
      </c>
      <c r="D298" s="247"/>
    </row>
    <row r="299" spans="1:4" ht="12.75">
      <c r="A299" t="s">
        <v>2023</v>
      </c>
      <c r="B299" t="s">
        <v>2024</v>
      </c>
      <c r="C299" t="s">
        <v>2025</v>
      </c>
      <c r="D299" s="247"/>
    </row>
    <row r="300" spans="1:4" ht="12.75">
      <c r="A300" t="s">
        <v>2026</v>
      </c>
      <c r="B300" t="s">
        <v>2027</v>
      </c>
      <c r="C300" t="s">
        <v>2028</v>
      </c>
      <c r="D300" s="247"/>
    </row>
    <row r="301" spans="1:4" ht="12.75">
      <c r="A301" t="s">
        <v>2029</v>
      </c>
      <c r="B301" t="s">
        <v>2030</v>
      </c>
      <c r="C301" t="s">
        <v>2031</v>
      </c>
      <c r="D301" s="247"/>
    </row>
    <row r="302" spans="1:4" ht="12.75">
      <c r="A302" t="s">
        <v>2032</v>
      </c>
      <c r="B302" t="s">
        <v>2033</v>
      </c>
      <c r="C302" t="s">
        <v>2034</v>
      </c>
      <c r="D302" s="247"/>
    </row>
    <row r="303" spans="1:4" ht="12.75">
      <c r="A303" t="s">
        <v>2035</v>
      </c>
      <c r="B303" t="s">
        <v>2036</v>
      </c>
      <c r="C303" t="s">
        <v>2037</v>
      </c>
      <c r="D303" s="247"/>
    </row>
    <row r="304" spans="1:4" ht="12.75">
      <c r="A304" t="s">
        <v>2038</v>
      </c>
      <c r="B304" t="s">
        <v>2039</v>
      </c>
      <c r="C304" t="s">
        <v>2040</v>
      </c>
      <c r="D304" s="247"/>
    </row>
    <row r="305" spans="1:4" ht="12.75">
      <c r="A305" t="s">
        <v>2041</v>
      </c>
      <c r="B305" t="s">
        <v>2042</v>
      </c>
      <c r="C305" t="s">
        <v>2043</v>
      </c>
      <c r="D305" s="247"/>
    </row>
    <row r="306" spans="1:4" ht="12.75">
      <c r="A306" t="s">
        <v>2044</v>
      </c>
      <c r="B306" t="s">
        <v>2045</v>
      </c>
      <c r="C306" t="s">
        <v>2046</v>
      </c>
      <c r="D306" s="247"/>
    </row>
    <row r="307" spans="1:4" ht="12.75">
      <c r="A307" t="s">
        <v>410</v>
      </c>
      <c r="B307" t="s">
        <v>411</v>
      </c>
      <c r="C307" t="s">
        <v>412</v>
      </c>
      <c r="D307" s="247"/>
    </row>
    <row r="308" spans="1:4" ht="12.75">
      <c r="A308" t="s">
        <v>413</v>
      </c>
      <c r="B308" t="s">
        <v>414</v>
      </c>
      <c r="C308" t="s">
        <v>415</v>
      </c>
      <c r="D308" s="247"/>
    </row>
    <row r="309" spans="1:4" ht="12.75">
      <c r="A309" t="s">
        <v>416</v>
      </c>
      <c r="B309" t="s">
        <v>417</v>
      </c>
      <c r="C309" t="s">
        <v>418</v>
      </c>
      <c r="D309" s="247"/>
    </row>
    <row r="310" spans="1:4" ht="12.75">
      <c r="A310" t="s">
        <v>419</v>
      </c>
      <c r="B310" t="s">
        <v>420</v>
      </c>
      <c r="C310" t="s">
        <v>421</v>
      </c>
      <c r="D310" s="247"/>
    </row>
    <row r="311" spans="1:4" ht="12.75">
      <c r="A311" t="s">
        <v>422</v>
      </c>
      <c r="B311" t="s">
        <v>423</v>
      </c>
      <c r="C311" t="s">
        <v>424</v>
      </c>
      <c r="D311" s="247"/>
    </row>
    <row r="312" spans="1:4" ht="12.75">
      <c r="A312" t="s">
        <v>425</v>
      </c>
      <c r="B312" t="s">
        <v>426</v>
      </c>
      <c r="C312" t="s">
        <v>427</v>
      </c>
      <c r="D312" s="247"/>
    </row>
    <row r="313" spans="1:4" ht="12.75">
      <c r="A313" t="s">
        <v>428</v>
      </c>
      <c r="B313" t="s">
        <v>429</v>
      </c>
      <c r="C313" t="s">
        <v>430</v>
      </c>
      <c r="D313" s="247"/>
    </row>
    <row r="314" spans="1:4" ht="12.75">
      <c r="A314" t="s">
        <v>431</v>
      </c>
      <c r="B314" t="s">
        <v>432</v>
      </c>
      <c r="C314" t="s">
        <v>433</v>
      </c>
      <c r="D314" s="247"/>
    </row>
    <row r="315" spans="1:4" ht="12.75">
      <c r="A315" t="s">
        <v>434</v>
      </c>
      <c r="B315" t="s">
        <v>435</v>
      </c>
      <c r="C315" t="s">
        <v>436</v>
      </c>
      <c r="D315" s="247"/>
    </row>
    <row r="316" spans="1:4" ht="12.75">
      <c r="A316" t="s">
        <v>437</v>
      </c>
      <c r="B316" t="s">
        <v>438</v>
      </c>
      <c r="C316" t="s">
        <v>439</v>
      </c>
      <c r="D316" s="247"/>
    </row>
    <row r="317" spans="1:4" ht="12.75">
      <c r="A317" t="s">
        <v>440</v>
      </c>
      <c r="B317" t="s">
        <v>441</v>
      </c>
      <c r="C317" t="s">
        <v>442</v>
      </c>
      <c r="D317" s="247"/>
    </row>
    <row r="318" spans="1:4" ht="12.75">
      <c r="A318" t="s">
        <v>443</v>
      </c>
      <c r="B318" t="s">
        <v>444</v>
      </c>
      <c r="C318" t="s">
        <v>445</v>
      </c>
      <c r="D318" s="247"/>
    </row>
    <row r="319" spans="1:4" ht="12.75">
      <c r="A319" t="s">
        <v>446</v>
      </c>
      <c r="B319" t="s">
        <v>447</v>
      </c>
      <c r="C319" t="s">
        <v>448</v>
      </c>
      <c r="D319" s="247"/>
    </row>
    <row r="320" spans="1:4" ht="12.75">
      <c r="A320" t="s">
        <v>449</v>
      </c>
      <c r="B320" t="s">
        <v>450</v>
      </c>
      <c r="C320" t="s">
        <v>451</v>
      </c>
      <c r="D320" s="247"/>
    </row>
    <row r="321" spans="1:4" ht="12.75">
      <c r="A321" t="s">
        <v>452</v>
      </c>
      <c r="B321" t="s">
        <v>453</v>
      </c>
      <c r="C321" t="s">
        <v>454</v>
      </c>
      <c r="D321" s="247"/>
    </row>
    <row r="322" spans="1:4" ht="12.75">
      <c r="A322" t="s">
        <v>455</v>
      </c>
      <c r="B322" t="s">
        <v>456</v>
      </c>
      <c r="C322" t="s">
        <v>457</v>
      </c>
      <c r="D322" s="247"/>
    </row>
    <row r="323" spans="1:4" ht="12.75">
      <c r="A323" t="s">
        <v>458</v>
      </c>
      <c r="B323" t="s">
        <v>459</v>
      </c>
      <c r="C323" t="s">
        <v>460</v>
      </c>
      <c r="D323" s="247"/>
    </row>
    <row r="324" spans="1:4" ht="12.75">
      <c r="A324" t="s">
        <v>461</v>
      </c>
      <c r="B324" t="s">
        <v>462</v>
      </c>
      <c r="C324" t="s">
        <v>463</v>
      </c>
      <c r="D324" s="247"/>
    </row>
    <row r="325" spans="1:4" ht="12.75">
      <c r="A325" t="s">
        <v>464</v>
      </c>
      <c r="B325" t="s">
        <v>465</v>
      </c>
      <c r="C325" t="s">
        <v>466</v>
      </c>
      <c r="D325" s="247"/>
    </row>
    <row r="326" spans="1:4" ht="12.75">
      <c r="A326" t="s">
        <v>467</v>
      </c>
      <c r="B326" t="s">
        <v>468</v>
      </c>
      <c r="C326" t="s">
        <v>469</v>
      </c>
      <c r="D326" s="247"/>
    </row>
    <row r="327" spans="1:4" ht="12.75">
      <c r="A327" t="s">
        <v>470</v>
      </c>
      <c r="B327" t="s">
        <v>471</v>
      </c>
      <c r="C327" t="s">
        <v>472</v>
      </c>
      <c r="D327" s="247"/>
    </row>
    <row r="328" spans="1:4" ht="12.75">
      <c r="A328" t="s">
        <v>473</v>
      </c>
      <c r="B328" t="s">
        <v>474</v>
      </c>
      <c r="C328" t="s">
        <v>475</v>
      </c>
      <c r="D328" s="247"/>
    </row>
    <row r="329" spans="1:4" ht="12.75">
      <c r="A329" t="s">
        <v>476</v>
      </c>
      <c r="B329" t="s">
        <v>477</v>
      </c>
      <c r="C329" t="s">
        <v>478</v>
      </c>
      <c r="D329" s="247"/>
    </row>
    <row r="330" spans="1:4" ht="12.75">
      <c r="A330" t="s">
        <v>479</v>
      </c>
      <c r="B330" t="s">
        <v>480</v>
      </c>
      <c r="C330" t="s">
        <v>481</v>
      </c>
      <c r="D330" s="247"/>
    </row>
    <row r="331" spans="1:4" ht="12.75">
      <c r="A331" t="s">
        <v>482</v>
      </c>
      <c r="B331" t="s">
        <v>483</v>
      </c>
      <c r="C331" t="s">
        <v>484</v>
      </c>
      <c r="D331" s="247"/>
    </row>
    <row r="332" spans="1:4" ht="12.75">
      <c r="A332" t="s">
        <v>485</v>
      </c>
      <c r="B332" t="s">
        <v>486</v>
      </c>
      <c r="C332" t="s">
        <v>487</v>
      </c>
      <c r="D332" s="247"/>
    </row>
    <row r="333" spans="1:4" ht="12.75">
      <c r="A333" t="s">
        <v>488</v>
      </c>
      <c r="B333" t="s">
        <v>489</v>
      </c>
      <c r="C333" t="s">
        <v>490</v>
      </c>
      <c r="D333" s="247"/>
    </row>
    <row r="334" spans="1:4" ht="12.75">
      <c r="A334" t="s">
        <v>491</v>
      </c>
      <c r="B334" t="s">
        <v>492</v>
      </c>
      <c r="C334" t="s">
        <v>493</v>
      </c>
      <c r="D334" s="247"/>
    </row>
    <row r="335" spans="1:4" ht="12.75">
      <c r="A335" t="s">
        <v>494</v>
      </c>
      <c r="B335" t="s">
        <v>495</v>
      </c>
      <c r="C335" t="s">
        <v>496</v>
      </c>
      <c r="D335" s="247"/>
    </row>
    <row r="336" spans="1:4" ht="12.75">
      <c r="A336" t="s">
        <v>497</v>
      </c>
      <c r="B336" t="s">
        <v>498</v>
      </c>
      <c r="C336" t="s">
        <v>499</v>
      </c>
      <c r="D336" s="247"/>
    </row>
    <row r="337" spans="1:4" ht="12.75">
      <c r="A337" t="s">
        <v>500</v>
      </c>
      <c r="B337" t="s">
        <v>501</v>
      </c>
      <c r="C337" t="s">
        <v>502</v>
      </c>
      <c r="D337" s="247"/>
    </row>
    <row r="338" spans="1:4" ht="12.75">
      <c r="A338" t="s">
        <v>500</v>
      </c>
      <c r="B338" t="s">
        <v>503</v>
      </c>
      <c r="C338" t="s">
        <v>504</v>
      </c>
      <c r="D338" s="247"/>
    </row>
    <row r="339" spans="1:4" ht="12.75">
      <c r="A339" t="s">
        <v>500</v>
      </c>
      <c r="B339" t="s">
        <v>505</v>
      </c>
      <c r="C339" t="s">
        <v>506</v>
      </c>
      <c r="D339" s="247"/>
    </row>
    <row r="340" spans="1:4" ht="12.75">
      <c r="A340" t="s">
        <v>507</v>
      </c>
      <c r="B340" t="s">
        <v>508</v>
      </c>
      <c r="C340" t="s">
        <v>509</v>
      </c>
      <c r="D340" s="247"/>
    </row>
    <row r="341" spans="1:4" ht="12.75">
      <c r="A341" t="s">
        <v>510</v>
      </c>
      <c r="B341" t="s">
        <v>511</v>
      </c>
      <c r="C341" t="s">
        <v>512</v>
      </c>
      <c r="D341" s="247"/>
    </row>
    <row r="342" spans="1:4" ht="12.75">
      <c r="A342" t="s">
        <v>513</v>
      </c>
      <c r="B342" t="s">
        <v>514</v>
      </c>
      <c r="C342" t="s">
        <v>515</v>
      </c>
      <c r="D342" s="247"/>
    </row>
    <row r="343" spans="1:4" ht="12.75">
      <c r="A343" t="s">
        <v>516</v>
      </c>
      <c r="B343" t="s">
        <v>517</v>
      </c>
      <c r="C343" t="s">
        <v>518</v>
      </c>
      <c r="D343" s="247"/>
    </row>
    <row r="344" spans="1:4" ht="12.75">
      <c r="A344" t="s">
        <v>519</v>
      </c>
      <c r="B344" t="s">
        <v>520</v>
      </c>
      <c r="C344" t="s">
        <v>521</v>
      </c>
      <c r="D344" s="247"/>
    </row>
    <row r="345" spans="1:4" ht="12.75">
      <c r="A345" t="s">
        <v>522</v>
      </c>
      <c r="B345" t="s">
        <v>523</v>
      </c>
      <c r="C345" t="s">
        <v>524</v>
      </c>
      <c r="D345" s="247"/>
    </row>
    <row r="346" spans="1:4" ht="12.75">
      <c r="A346" t="s">
        <v>525</v>
      </c>
      <c r="B346" t="s">
        <v>526</v>
      </c>
      <c r="C346" t="s">
        <v>527</v>
      </c>
      <c r="D346" s="247"/>
    </row>
    <row r="347" spans="1:4" ht="12.75">
      <c r="A347" t="s">
        <v>528</v>
      </c>
      <c r="B347" t="s">
        <v>529</v>
      </c>
      <c r="C347" t="s">
        <v>530</v>
      </c>
      <c r="D347" s="247"/>
    </row>
    <row r="348" spans="1:4" ht="12.75">
      <c r="A348" t="s">
        <v>531</v>
      </c>
      <c r="B348" t="s">
        <v>532</v>
      </c>
      <c r="C348" t="s">
        <v>533</v>
      </c>
      <c r="D348" s="247"/>
    </row>
    <row r="349" spans="1:4" ht="12.75">
      <c r="A349" t="s">
        <v>534</v>
      </c>
      <c r="B349" t="s">
        <v>535</v>
      </c>
      <c r="C349" t="s">
        <v>536</v>
      </c>
      <c r="D349" s="247"/>
    </row>
    <row r="350" spans="1:4" ht="12.75">
      <c r="A350" t="s">
        <v>537</v>
      </c>
      <c r="B350" s="248" t="s">
        <v>538</v>
      </c>
      <c r="C350" t="s">
        <v>539</v>
      </c>
      <c r="D350" s="247"/>
    </row>
    <row r="351" spans="1:4" ht="12.75">
      <c r="A351" t="s">
        <v>540</v>
      </c>
      <c r="B351" t="s">
        <v>541</v>
      </c>
      <c r="C351" t="s">
        <v>542</v>
      </c>
      <c r="D351" s="247"/>
    </row>
    <row r="352" spans="1:4" ht="12.75">
      <c r="A352" t="s">
        <v>543</v>
      </c>
      <c r="B352" t="s">
        <v>544</v>
      </c>
      <c r="C352" t="s">
        <v>545</v>
      </c>
      <c r="D352" s="247"/>
    </row>
    <row r="353" spans="1:4" ht="12.75">
      <c r="A353" t="s">
        <v>546</v>
      </c>
      <c r="B353" t="s">
        <v>547</v>
      </c>
      <c r="C353" t="s">
        <v>1564</v>
      </c>
      <c r="D353" s="247"/>
    </row>
    <row r="354" spans="1:4" ht="12.75">
      <c r="A354" t="s">
        <v>548</v>
      </c>
      <c r="B354" t="s">
        <v>549</v>
      </c>
      <c r="C354" t="s">
        <v>550</v>
      </c>
      <c r="D354" s="247"/>
    </row>
    <row r="355" spans="1:4" ht="12.75">
      <c r="A355" t="s">
        <v>551</v>
      </c>
      <c r="B355" t="s">
        <v>2063</v>
      </c>
      <c r="C355" t="s">
        <v>2064</v>
      </c>
      <c r="D355" s="247"/>
    </row>
    <row r="356" spans="1:4" ht="12.75">
      <c r="A356" t="s">
        <v>2065</v>
      </c>
      <c r="B356" t="s">
        <v>2066</v>
      </c>
      <c r="C356" t="s">
        <v>2067</v>
      </c>
      <c r="D356" s="247"/>
    </row>
    <row r="357" spans="1:4" ht="12.75">
      <c r="A357" t="s">
        <v>2068</v>
      </c>
      <c r="B357" t="s">
        <v>2069</v>
      </c>
      <c r="C357" t="s">
        <v>2070</v>
      </c>
      <c r="D357" s="247"/>
    </row>
    <row r="358" spans="1:4" ht="12.75">
      <c r="A358" t="s">
        <v>2071</v>
      </c>
      <c r="B358" t="s">
        <v>2072</v>
      </c>
      <c r="C358" t="s">
        <v>2073</v>
      </c>
      <c r="D358" s="247"/>
    </row>
    <row r="359" spans="1:4" ht="12.75">
      <c r="A359" t="s">
        <v>2074</v>
      </c>
      <c r="B359" t="s">
        <v>2075</v>
      </c>
      <c r="C359" t="s">
        <v>2076</v>
      </c>
      <c r="D359" s="247"/>
    </row>
    <row r="360" spans="1:4" ht="12.75">
      <c r="A360" t="s">
        <v>2077</v>
      </c>
      <c r="B360" t="s">
        <v>2078</v>
      </c>
      <c r="C360" t="s">
        <v>2079</v>
      </c>
      <c r="D360" s="247"/>
    </row>
    <row r="361" spans="1:4" ht="12.75">
      <c r="A361" t="s">
        <v>2080</v>
      </c>
      <c r="B361" t="s">
        <v>2081</v>
      </c>
      <c r="C361" t="s">
        <v>2082</v>
      </c>
      <c r="D361" s="247"/>
    </row>
    <row r="362" spans="1:4" ht="12.75">
      <c r="A362" t="s">
        <v>2083</v>
      </c>
      <c r="B362" t="s">
        <v>2084</v>
      </c>
      <c r="C362" t="s">
        <v>2085</v>
      </c>
      <c r="D362" s="247"/>
    </row>
    <row r="363" spans="1:4" ht="12.75">
      <c r="A363" t="s">
        <v>2086</v>
      </c>
      <c r="B363" t="s">
        <v>2087</v>
      </c>
      <c r="C363" t="s">
        <v>2088</v>
      </c>
      <c r="D363" s="247"/>
    </row>
    <row r="364" spans="1:4" ht="12.75">
      <c r="A364" t="s">
        <v>2089</v>
      </c>
      <c r="B364" t="s">
        <v>2090</v>
      </c>
      <c r="C364" t="s">
        <v>2091</v>
      </c>
      <c r="D364" s="247"/>
    </row>
    <row r="365" spans="1:4" ht="12.75">
      <c r="A365" t="s">
        <v>2092</v>
      </c>
      <c r="B365" t="s">
        <v>2093</v>
      </c>
      <c r="C365" t="s">
        <v>2094</v>
      </c>
      <c r="D365" s="247"/>
    </row>
    <row r="366" spans="1:4" ht="12.75">
      <c r="A366" t="s">
        <v>2095</v>
      </c>
      <c r="B366" t="s">
        <v>2096</v>
      </c>
      <c r="C366" t="s">
        <v>2097</v>
      </c>
      <c r="D366" s="247"/>
    </row>
    <row r="367" spans="1:4" ht="12.75">
      <c r="A367" t="s">
        <v>2098</v>
      </c>
      <c r="B367" t="s">
        <v>2099</v>
      </c>
      <c r="C367" t="s">
        <v>2100</v>
      </c>
      <c r="D367" s="247"/>
    </row>
    <row r="368" spans="1:4" ht="12.75">
      <c r="A368" t="s">
        <v>2101</v>
      </c>
      <c r="B368" t="s">
        <v>2102</v>
      </c>
      <c r="C368" t="s">
        <v>2103</v>
      </c>
      <c r="D368" s="247"/>
    </row>
    <row r="369" spans="1:4" ht="12.75">
      <c r="A369" t="s">
        <v>2104</v>
      </c>
      <c r="B369" t="s">
        <v>2105</v>
      </c>
      <c r="C369" s="146" t="s">
        <v>2106</v>
      </c>
      <c r="D369" s="247"/>
    </row>
    <row r="370" spans="1:4" ht="12.75">
      <c r="A370" t="s">
        <v>2107</v>
      </c>
      <c r="B370" t="s">
        <v>2108</v>
      </c>
      <c r="C370" t="s">
        <v>2109</v>
      </c>
      <c r="D370" s="247"/>
    </row>
    <row r="371" spans="1:4" ht="12.75">
      <c r="A371" t="s">
        <v>2110</v>
      </c>
      <c r="B371" t="s">
        <v>2111</v>
      </c>
      <c r="C371" t="s">
        <v>2112</v>
      </c>
      <c r="D371" s="247"/>
    </row>
    <row r="372" spans="1:4" ht="12.75">
      <c r="A372" t="s">
        <v>2113</v>
      </c>
      <c r="B372" t="s">
        <v>2114</v>
      </c>
      <c r="C372" t="s">
        <v>2115</v>
      </c>
      <c r="D372" s="247"/>
    </row>
    <row r="373" spans="1:4" ht="12.75">
      <c r="A373" t="s">
        <v>2116</v>
      </c>
      <c r="B373" t="s">
        <v>2117</v>
      </c>
      <c r="C373" t="s">
        <v>2118</v>
      </c>
      <c r="D373" s="247"/>
    </row>
    <row r="374" spans="1:4" ht="12.75">
      <c r="A374" t="s">
        <v>2119</v>
      </c>
      <c r="B374" t="s">
        <v>2120</v>
      </c>
      <c r="C374" t="s">
        <v>2121</v>
      </c>
      <c r="D374" s="247"/>
    </row>
    <row r="375" spans="1:4" ht="12.75">
      <c r="A375" t="s">
        <v>2122</v>
      </c>
      <c r="B375" t="s">
        <v>2123</v>
      </c>
      <c r="C375" t="s">
        <v>2124</v>
      </c>
      <c r="D375" s="247"/>
    </row>
    <row r="376" spans="1:4" ht="12.75">
      <c r="A376" t="s">
        <v>2125</v>
      </c>
      <c r="B376" t="s">
        <v>2126</v>
      </c>
      <c r="C376" t="s">
        <v>2127</v>
      </c>
      <c r="D376" s="247"/>
    </row>
    <row r="377" spans="1:4" ht="12.75">
      <c r="A377" t="s">
        <v>2128</v>
      </c>
      <c r="B377" t="s">
        <v>2129</v>
      </c>
      <c r="C377" t="s">
        <v>2130</v>
      </c>
      <c r="D377" s="247"/>
    </row>
    <row r="378" spans="1:4" ht="12.75">
      <c r="A378" t="s">
        <v>2131</v>
      </c>
      <c r="B378" t="s">
        <v>2132</v>
      </c>
      <c r="C378" t="s">
        <v>2133</v>
      </c>
      <c r="D378" s="247"/>
    </row>
    <row r="379" spans="1:4" ht="12.75">
      <c r="A379" t="s">
        <v>2134</v>
      </c>
      <c r="B379" t="s">
        <v>2135</v>
      </c>
      <c r="C379" t="s">
        <v>2136</v>
      </c>
      <c r="D379" s="247"/>
    </row>
    <row r="380" spans="1:4" ht="12.75">
      <c r="A380" t="s">
        <v>2137</v>
      </c>
      <c r="B380" t="s">
        <v>2138</v>
      </c>
      <c r="C380" t="s">
        <v>2139</v>
      </c>
      <c r="D380" s="247"/>
    </row>
    <row r="381" spans="1:4" ht="12.75">
      <c r="A381" t="s">
        <v>2140</v>
      </c>
      <c r="B381" t="s">
        <v>2141</v>
      </c>
      <c r="C381" t="s">
        <v>2142</v>
      </c>
      <c r="D381" s="247"/>
    </row>
    <row r="382" spans="1:4" ht="12.75">
      <c r="A382" t="s">
        <v>2143</v>
      </c>
      <c r="B382" t="s">
        <v>2144</v>
      </c>
      <c r="C382" t="s">
        <v>2145</v>
      </c>
      <c r="D382" s="247"/>
    </row>
    <row r="383" spans="1:4" ht="12.75">
      <c r="A383" t="s">
        <v>2146</v>
      </c>
      <c r="B383" t="s">
        <v>2147</v>
      </c>
      <c r="C383" t="s">
        <v>2148</v>
      </c>
      <c r="D383" s="247"/>
    </row>
    <row r="384" spans="1:4" ht="12.75">
      <c r="A384" t="s">
        <v>2149</v>
      </c>
      <c r="B384" t="s">
        <v>2150</v>
      </c>
      <c r="C384" t="s">
        <v>2151</v>
      </c>
      <c r="D384" s="247"/>
    </row>
    <row r="385" spans="1:4" ht="12.75">
      <c r="A385" t="s">
        <v>2152</v>
      </c>
      <c r="B385" t="s">
        <v>2153</v>
      </c>
      <c r="C385" t="s">
        <v>2154</v>
      </c>
      <c r="D385" s="247"/>
    </row>
    <row r="386" spans="1:4" ht="12.75">
      <c r="A386" t="s">
        <v>2155</v>
      </c>
      <c r="B386" t="s">
        <v>2156</v>
      </c>
      <c r="C386" t="s">
        <v>2157</v>
      </c>
      <c r="D386" s="247"/>
    </row>
    <row r="387" spans="1:4" ht="12.75">
      <c r="A387" t="s">
        <v>2158</v>
      </c>
      <c r="B387" t="s">
        <v>2159</v>
      </c>
      <c r="C387" t="s">
        <v>2160</v>
      </c>
      <c r="D387" s="247"/>
    </row>
    <row r="388" spans="1:4" ht="12.75">
      <c r="A388" t="s">
        <v>2161</v>
      </c>
      <c r="B388" t="s">
        <v>2162</v>
      </c>
      <c r="C388" t="s">
        <v>2163</v>
      </c>
      <c r="D388" s="247"/>
    </row>
    <row r="389" spans="1:4" ht="12.75">
      <c r="A389" t="s">
        <v>2164</v>
      </c>
      <c r="B389" t="s">
        <v>2165</v>
      </c>
      <c r="C389" t="s">
        <v>2166</v>
      </c>
      <c r="D389" s="247"/>
    </row>
    <row r="390" spans="1:4" ht="12.75">
      <c r="A390" t="s">
        <v>2167</v>
      </c>
      <c r="B390" t="s">
        <v>2168</v>
      </c>
      <c r="C390" t="s">
        <v>2169</v>
      </c>
      <c r="D390" s="247"/>
    </row>
    <row r="391" spans="1:4" ht="12.75">
      <c r="A391" t="s">
        <v>2170</v>
      </c>
      <c r="B391" t="s">
        <v>572</v>
      </c>
      <c r="C391" t="s">
        <v>573</v>
      </c>
      <c r="D391" s="247"/>
    </row>
    <row r="392" spans="1:4" ht="12.75">
      <c r="A392" t="s">
        <v>574</v>
      </c>
      <c r="B392" t="s">
        <v>575</v>
      </c>
      <c r="C392" t="s">
        <v>576</v>
      </c>
      <c r="D392" s="247"/>
    </row>
    <row r="393" spans="1:4" ht="12.75">
      <c r="A393" t="s">
        <v>577</v>
      </c>
      <c r="B393" t="s">
        <v>578</v>
      </c>
      <c r="C393" t="s">
        <v>579</v>
      </c>
      <c r="D393" s="247"/>
    </row>
    <row r="394" spans="1:4" ht="12.75">
      <c r="A394" t="s">
        <v>580</v>
      </c>
      <c r="B394" t="s">
        <v>581</v>
      </c>
      <c r="C394" t="s">
        <v>582</v>
      </c>
      <c r="D394" s="247"/>
    </row>
    <row r="395" spans="1:4" ht="12.75">
      <c r="A395" t="s">
        <v>583</v>
      </c>
      <c r="B395" t="s">
        <v>584</v>
      </c>
      <c r="C395" t="s">
        <v>585</v>
      </c>
      <c r="D395" s="247"/>
    </row>
    <row r="396" spans="1:4" ht="12.75">
      <c r="A396" t="s">
        <v>586</v>
      </c>
      <c r="B396" t="s">
        <v>587</v>
      </c>
      <c r="C396" t="s">
        <v>588</v>
      </c>
      <c r="D396" s="247"/>
    </row>
    <row r="397" spans="1:4" ht="12.75">
      <c r="A397" t="s">
        <v>589</v>
      </c>
      <c r="B397" t="s">
        <v>590</v>
      </c>
      <c r="C397" t="s">
        <v>591</v>
      </c>
      <c r="D397" s="247"/>
    </row>
    <row r="398" spans="1:4" ht="12.75">
      <c r="A398" t="s">
        <v>592</v>
      </c>
      <c r="B398" t="s">
        <v>593</v>
      </c>
      <c r="C398" t="s">
        <v>594</v>
      </c>
      <c r="D398" s="247"/>
    </row>
    <row r="399" spans="1:4" ht="12.75">
      <c r="A399" t="s">
        <v>595</v>
      </c>
      <c r="B399" t="s">
        <v>596</v>
      </c>
      <c r="C399" t="s">
        <v>597</v>
      </c>
      <c r="D399" s="247"/>
    </row>
    <row r="400" spans="1:4" ht="12.75">
      <c r="A400" t="s">
        <v>598</v>
      </c>
      <c r="B400" t="s">
        <v>599</v>
      </c>
      <c r="C400" t="s">
        <v>600</v>
      </c>
      <c r="D400" s="247"/>
    </row>
    <row r="401" spans="1:4" ht="12.75">
      <c r="A401" t="s">
        <v>601</v>
      </c>
      <c r="B401" t="s">
        <v>602</v>
      </c>
      <c r="C401" t="s">
        <v>603</v>
      </c>
      <c r="D401" s="247"/>
    </row>
    <row r="402" spans="1:4" ht="12.75">
      <c r="A402" t="s">
        <v>604</v>
      </c>
      <c r="B402" t="s">
        <v>605</v>
      </c>
      <c r="C402" t="s">
        <v>606</v>
      </c>
      <c r="D402" s="247"/>
    </row>
    <row r="403" spans="1:4" ht="12.75">
      <c r="A403" t="s">
        <v>607</v>
      </c>
      <c r="B403" t="s">
        <v>608</v>
      </c>
      <c r="C403" t="s">
        <v>609</v>
      </c>
      <c r="D403" s="247"/>
    </row>
    <row r="404" spans="1:4" ht="12.75">
      <c r="A404" t="s">
        <v>610</v>
      </c>
      <c r="B404" t="s">
        <v>611</v>
      </c>
      <c r="C404" t="s">
        <v>612</v>
      </c>
      <c r="D404" s="247"/>
    </row>
    <row r="405" spans="1:4" ht="12.75">
      <c r="A405" t="s">
        <v>613</v>
      </c>
      <c r="B405" t="s">
        <v>614</v>
      </c>
      <c r="C405" t="s">
        <v>615</v>
      </c>
      <c r="D405" s="247"/>
    </row>
    <row r="406" spans="1:4" ht="12.75">
      <c r="A406" t="s">
        <v>616</v>
      </c>
      <c r="B406" t="s">
        <v>617</v>
      </c>
      <c r="C406" t="s">
        <v>618</v>
      </c>
      <c r="D406" s="247"/>
    </row>
    <row r="407" spans="1:4" ht="12.75">
      <c r="A407" t="s">
        <v>619</v>
      </c>
      <c r="B407" t="s">
        <v>620</v>
      </c>
      <c r="C407" t="s">
        <v>621</v>
      </c>
      <c r="D407" s="247"/>
    </row>
    <row r="408" spans="1:4" ht="12.75">
      <c r="A408" t="s">
        <v>622</v>
      </c>
      <c r="B408" t="s">
        <v>623</v>
      </c>
      <c r="C408" t="s">
        <v>624</v>
      </c>
      <c r="D408" s="247"/>
    </row>
    <row r="409" spans="1:4" ht="12.75">
      <c r="A409" t="s">
        <v>625</v>
      </c>
      <c r="B409" t="s">
        <v>626</v>
      </c>
      <c r="C409" t="s">
        <v>627</v>
      </c>
      <c r="D409" s="247"/>
    </row>
    <row r="410" spans="1:4" ht="12.75">
      <c r="A410" t="s">
        <v>628</v>
      </c>
      <c r="B410" t="s">
        <v>629</v>
      </c>
      <c r="C410" t="s">
        <v>630</v>
      </c>
      <c r="D410" s="247"/>
    </row>
    <row r="411" spans="1:4" ht="12.75">
      <c r="A411" t="s">
        <v>628</v>
      </c>
      <c r="B411" t="s">
        <v>631</v>
      </c>
      <c r="C411" t="s">
        <v>632</v>
      </c>
      <c r="D411" s="247"/>
    </row>
    <row r="412" spans="1:4" ht="12.75">
      <c r="A412" t="s">
        <v>633</v>
      </c>
      <c r="B412" t="s">
        <v>634</v>
      </c>
      <c r="C412" t="s">
        <v>635</v>
      </c>
      <c r="D412" s="247"/>
    </row>
    <row r="413" spans="1:4" ht="12.75">
      <c r="A413" t="s">
        <v>636</v>
      </c>
      <c r="B413" t="s">
        <v>637</v>
      </c>
      <c r="C413" t="s">
        <v>638</v>
      </c>
      <c r="D413" s="247"/>
    </row>
    <row r="414" spans="1:4" ht="12.75">
      <c r="A414" s="248" t="s">
        <v>639</v>
      </c>
      <c r="B414" s="248" t="s">
        <v>640</v>
      </c>
      <c r="C414" t="s">
        <v>641</v>
      </c>
      <c r="D414" s="247"/>
    </row>
    <row r="415" spans="1:4" ht="12.75">
      <c r="A415" t="s">
        <v>642</v>
      </c>
      <c r="B415" t="s">
        <v>643</v>
      </c>
      <c r="C415" t="s">
        <v>644</v>
      </c>
      <c r="D415" s="247"/>
    </row>
    <row r="416" spans="1:4" ht="12.75">
      <c r="A416" t="s">
        <v>645</v>
      </c>
      <c r="B416" t="s">
        <v>646</v>
      </c>
      <c r="C416" t="s">
        <v>647</v>
      </c>
      <c r="D416" s="247"/>
    </row>
    <row r="417" spans="1:4" ht="12.75">
      <c r="A417" t="s">
        <v>648</v>
      </c>
      <c r="B417" t="s">
        <v>649</v>
      </c>
      <c r="C417" t="s">
        <v>650</v>
      </c>
      <c r="D417" s="247"/>
    </row>
    <row r="418" spans="1:4" ht="12.75">
      <c r="A418" t="s">
        <v>651</v>
      </c>
      <c r="B418" t="s">
        <v>652</v>
      </c>
      <c r="C418" t="s">
        <v>653</v>
      </c>
      <c r="D418" s="247"/>
    </row>
    <row r="419" spans="1:4" ht="12.75">
      <c r="A419" t="s">
        <v>654</v>
      </c>
      <c r="B419" t="s">
        <v>655</v>
      </c>
      <c r="C419" t="s">
        <v>656</v>
      </c>
      <c r="D419" s="247"/>
    </row>
    <row r="420" spans="1:4" ht="12.75">
      <c r="A420" t="s">
        <v>657</v>
      </c>
      <c r="B420" t="s">
        <v>658</v>
      </c>
      <c r="C420" t="s">
        <v>659</v>
      </c>
      <c r="D420" s="247"/>
    </row>
    <row r="421" spans="1:4" ht="12.75">
      <c r="A421" t="s">
        <v>660</v>
      </c>
      <c r="B421" t="s">
        <v>661</v>
      </c>
      <c r="C421" t="s">
        <v>662</v>
      </c>
      <c r="D421" s="247"/>
    </row>
    <row r="422" spans="1:4" ht="12.75">
      <c r="A422" t="s">
        <v>663</v>
      </c>
      <c r="B422" t="s">
        <v>664</v>
      </c>
      <c r="C422" t="s">
        <v>665</v>
      </c>
      <c r="D422" s="247"/>
    </row>
    <row r="423" spans="1:4" ht="12.75">
      <c r="A423" t="s">
        <v>666</v>
      </c>
      <c r="B423" t="s">
        <v>667</v>
      </c>
      <c r="C423" t="s">
        <v>668</v>
      </c>
      <c r="D423" s="247"/>
    </row>
    <row r="424" spans="1:4" ht="12.75">
      <c r="A424" t="s">
        <v>669</v>
      </c>
      <c r="B424" t="s">
        <v>670</v>
      </c>
      <c r="C424" t="s">
        <v>671</v>
      </c>
      <c r="D424" s="247"/>
    </row>
    <row r="425" spans="1:4" ht="12.75">
      <c r="A425" t="s">
        <v>672</v>
      </c>
      <c r="B425" t="s">
        <v>673</v>
      </c>
      <c r="C425" t="s">
        <v>674</v>
      </c>
      <c r="D425" s="247"/>
    </row>
    <row r="426" spans="1:4" ht="12.75">
      <c r="A426" t="s">
        <v>675</v>
      </c>
      <c r="B426" t="s">
        <v>676</v>
      </c>
      <c r="C426" t="s">
        <v>677</v>
      </c>
      <c r="D426" s="247"/>
    </row>
    <row r="427" spans="1:4" ht="12.75">
      <c r="A427" t="s">
        <v>678</v>
      </c>
      <c r="B427" t="s">
        <v>679</v>
      </c>
      <c r="C427" t="s">
        <v>680</v>
      </c>
      <c r="D427" s="247"/>
    </row>
    <row r="428" spans="1:4" ht="12.75">
      <c r="A428" t="s">
        <v>681</v>
      </c>
      <c r="B428" t="s">
        <v>682</v>
      </c>
      <c r="C428" t="s">
        <v>683</v>
      </c>
      <c r="D428" s="247"/>
    </row>
    <row r="429" spans="1:4" ht="12.75">
      <c r="A429" t="s">
        <v>684</v>
      </c>
      <c r="B429" t="s">
        <v>685</v>
      </c>
      <c r="C429" t="s">
        <v>686</v>
      </c>
      <c r="D429" s="247"/>
    </row>
    <row r="430" spans="1:4" ht="12.75">
      <c r="A430" t="s">
        <v>687</v>
      </c>
      <c r="B430" t="s">
        <v>688</v>
      </c>
      <c r="C430" t="s">
        <v>689</v>
      </c>
      <c r="D430" s="247"/>
    </row>
    <row r="431" spans="1:4" ht="12.75">
      <c r="A431" t="s">
        <v>690</v>
      </c>
      <c r="B431" t="s">
        <v>1423</v>
      </c>
      <c r="C431" t="s">
        <v>1424</v>
      </c>
      <c r="D431" s="247"/>
    </row>
    <row r="432" spans="1:4" ht="12.75">
      <c r="A432" t="s">
        <v>1425</v>
      </c>
      <c r="B432" t="s">
        <v>1426</v>
      </c>
      <c r="C432" t="s">
        <v>1427</v>
      </c>
      <c r="D432" s="247"/>
    </row>
    <row r="433" spans="1:4" ht="12.75">
      <c r="A433" t="s">
        <v>1428</v>
      </c>
      <c r="B433" t="s">
        <v>1429</v>
      </c>
      <c r="C433" t="s">
        <v>1430</v>
      </c>
      <c r="D433" s="247"/>
    </row>
    <row r="434" spans="1:4" ht="12.75">
      <c r="A434" t="s">
        <v>1431</v>
      </c>
      <c r="B434" t="s">
        <v>1432</v>
      </c>
      <c r="C434" t="s">
        <v>1433</v>
      </c>
      <c r="D434" s="247"/>
    </row>
    <row r="435" spans="1:4" ht="12.75">
      <c r="A435" t="s">
        <v>1434</v>
      </c>
      <c r="B435" t="s">
        <v>1435</v>
      </c>
      <c r="C435" t="s">
        <v>1436</v>
      </c>
      <c r="D435" s="247"/>
    </row>
    <row r="436" spans="1:4" ht="12.75">
      <c r="A436" t="s">
        <v>1437</v>
      </c>
      <c r="B436" t="s">
        <v>1438</v>
      </c>
      <c r="C436" t="s">
        <v>1439</v>
      </c>
      <c r="D436" s="247"/>
    </row>
    <row r="437" spans="1:4" ht="12.75">
      <c r="A437" t="s">
        <v>1440</v>
      </c>
      <c r="B437" t="s">
        <v>1441</v>
      </c>
      <c r="C437" t="s">
        <v>1442</v>
      </c>
      <c r="D437" s="247"/>
    </row>
    <row r="438" spans="1:4" ht="12.75">
      <c r="A438" t="s">
        <v>1443</v>
      </c>
      <c r="B438" t="s">
        <v>1444</v>
      </c>
      <c r="C438" t="s">
        <v>1445</v>
      </c>
      <c r="D438" s="247"/>
    </row>
    <row r="439" spans="1:4" ht="12.75">
      <c r="A439" t="s">
        <v>1446</v>
      </c>
      <c r="B439"/>
      <c r="C439" t="s">
        <v>1447</v>
      </c>
      <c r="D439" s="247"/>
    </row>
    <row r="440" spans="1:4" ht="12.75">
      <c r="A440" t="s">
        <v>1448</v>
      </c>
      <c r="B440" t="s">
        <v>1449</v>
      </c>
      <c r="C440" t="s">
        <v>1450</v>
      </c>
      <c r="D440" s="247"/>
    </row>
    <row r="441" spans="1:4" ht="12.75">
      <c r="A441" t="s">
        <v>1451</v>
      </c>
      <c r="B441" t="s">
        <v>1452</v>
      </c>
      <c r="C441" t="s">
        <v>1453</v>
      </c>
      <c r="D441" s="247"/>
    </row>
    <row r="442" spans="1:4" ht="12.75">
      <c r="A442" t="s">
        <v>1454</v>
      </c>
      <c r="B442" t="s">
        <v>1455</v>
      </c>
      <c r="C442" t="s">
        <v>1456</v>
      </c>
      <c r="D442" s="247"/>
    </row>
    <row r="443" spans="1:4" ht="12.75">
      <c r="A443" t="s">
        <v>1457</v>
      </c>
      <c r="B443" t="s">
        <v>1458</v>
      </c>
      <c r="C443" t="s">
        <v>1459</v>
      </c>
      <c r="D443" s="247"/>
    </row>
    <row r="444" spans="1:4" ht="12.75">
      <c r="A444" t="s">
        <v>1460</v>
      </c>
      <c r="B444" t="s">
        <v>1461</v>
      </c>
      <c r="C444" t="s">
        <v>1462</v>
      </c>
      <c r="D444" s="247"/>
    </row>
    <row r="445" spans="1:4" ht="12.75">
      <c r="A445" t="s">
        <v>1463</v>
      </c>
      <c r="B445" t="s">
        <v>1464</v>
      </c>
      <c r="C445" t="s">
        <v>1465</v>
      </c>
      <c r="D445" s="247"/>
    </row>
    <row r="446" spans="1:4" ht="12.75">
      <c r="A446" t="s">
        <v>1466</v>
      </c>
      <c r="B446" t="s">
        <v>1467</v>
      </c>
      <c r="C446" t="s">
        <v>1468</v>
      </c>
      <c r="D446" s="247"/>
    </row>
    <row r="447" spans="1:4" ht="12.75">
      <c r="A447" t="s">
        <v>1469</v>
      </c>
      <c r="B447" t="s">
        <v>1470</v>
      </c>
      <c r="C447" t="s">
        <v>1471</v>
      </c>
      <c r="D447" s="247"/>
    </row>
    <row r="448" spans="1:4" ht="12.75">
      <c r="A448" t="s">
        <v>1472</v>
      </c>
      <c r="B448" t="s">
        <v>1473</v>
      </c>
      <c r="C448" t="s">
        <v>1474</v>
      </c>
      <c r="D448" s="247"/>
    </row>
    <row r="449" spans="1:4" ht="12.75">
      <c r="A449" t="s">
        <v>1475</v>
      </c>
      <c r="B449" t="s">
        <v>1476</v>
      </c>
      <c r="C449" t="s">
        <v>1477</v>
      </c>
      <c r="D449" s="247"/>
    </row>
    <row r="450" spans="1:4" ht="12.75">
      <c r="A450" s="250" t="s">
        <v>1478</v>
      </c>
      <c r="B450" s="250" t="s">
        <v>3157</v>
      </c>
      <c r="C450" s="250" t="s">
        <v>3158</v>
      </c>
      <c r="D450" s="247"/>
    </row>
    <row r="451" spans="1:4" ht="12.75">
      <c r="A451" t="s">
        <v>3159</v>
      </c>
      <c r="B451" t="s">
        <v>3160</v>
      </c>
      <c r="C451" t="s">
        <v>3161</v>
      </c>
      <c r="D451" s="247"/>
    </row>
    <row r="452" spans="1:4" ht="12.75">
      <c r="A452" t="s">
        <v>3162</v>
      </c>
      <c r="B452" t="s">
        <v>3163</v>
      </c>
      <c r="C452" t="s">
        <v>3164</v>
      </c>
      <c r="D452" s="247"/>
    </row>
    <row r="453" spans="1:4" ht="12.75">
      <c r="A453" t="s">
        <v>3165</v>
      </c>
      <c r="B453" t="s">
        <v>3166</v>
      </c>
      <c r="C453" t="s">
        <v>3167</v>
      </c>
      <c r="D453" s="247"/>
    </row>
    <row r="454" spans="1:4" ht="12.75">
      <c r="A454" t="s">
        <v>3168</v>
      </c>
      <c r="B454" t="s">
        <v>3169</v>
      </c>
      <c r="C454" t="s">
        <v>3170</v>
      </c>
      <c r="D454" s="247"/>
    </row>
    <row r="455" spans="1:4" ht="12.75">
      <c r="A455" t="s">
        <v>3171</v>
      </c>
      <c r="B455" t="s">
        <v>3172</v>
      </c>
      <c r="C455" t="s">
        <v>3173</v>
      </c>
      <c r="D455" s="247"/>
    </row>
    <row r="456" spans="1:4" ht="12.75">
      <c r="A456" t="s">
        <v>3174</v>
      </c>
      <c r="B456" t="s">
        <v>3175</v>
      </c>
      <c r="C456" t="s">
        <v>3176</v>
      </c>
      <c r="D456" s="247"/>
    </row>
    <row r="457" spans="1:4" ht="12.75">
      <c r="A457" t="s">
        <v>3177</v>
      </c>
      <c r="B457" t="s">
        <v>3178</v>
      </c>
      <c r="C457" t="s">
        <v>3179</v>
      </c>
      <c r="D457" s="247"/>
    </row>
    <row r="458" spans="1:4" ht="12.75">
      <c r="A458" t="s">
        <v>3180</v>
      </c>
      <c r="B458" t="s">
        <v>3181</v>
      </c>
      <c r="C458" t="s">
        <v>3182</v>
      </c>
      <c r="D458" s="247"/>
    </row>
    <row r="459" spans="1:4" ht="12.75">
      <c r="A459" t="s">
        <v>3183</v>
      </c>
      <c r="B459" t="s">
        <v>3184</v>
      </c>
      <c r="C459" t="s">
        <v>3185</v>
      </c>
      <c r="D459" s="247"/>
    </row>
    <row r="460" spans="1:4" ht="12.75">
      <c r="A460" t="s">
        <v>3183</v>
      </c>
      <c r="B460" t="s">
        <v>3186</v>
      </c>
      <c r="C460" t="s">
        <v>3187</v>
      </c>
      <c r="D460" s="247"/>
    </row>
    <row r="461" spans="1:4" ht="12.75">
      <c r="A461" t="s">
        <v>3188</v>
      </c>
      <c r="B461" t="s">
        <v>3189</v>
      </c>
      <c r="C461" t="s">
        <v>3190</v>
      </c>
      <c r="D461" s="247"/>
    </row>
    <row r="462" spans="1:4" ht="12.75">
      <c r="A462" t="s">
        <v>3191</v>
      </c>
      <c r="B462" t="s">
        <v>3192</v>
      </c>
      <c r="C462" t="s">
        <v>3193</v>
      </c>
      <c r="D462" s="247"/>
    </row>
    <row r="463" spans="1:4" ht="12.75">
      <c r="A463" t="s">
        <v>3194</v>
      </c>
      <c r="B463" t="s">
        <v>3195</v>
      </c>
      <c r="C463" t="s">
        <v>3196</v>
      </c>
      <c r="D463" s="247"/>
    </row>
    <row r="464" spans="1:4" ht="12.75">
      <c r="A464" t="s">
        <v>3197</v>
      </c>
      <c r="B464" t="s">
        <v>3198</v>
      </c>
      <c r="C464" t="s">
        <v>3199</v>
      </c>
      <c r="D464" s="247"/>
    </row>
    <row r="465" spans="1:4" ht="12.75">
      <c r="A465" t="s">
        <v>3200</v>
      </c>
      <c r="B465" t="s">
        <v>3201</v>
      </c>
      <c r="C465" t="s">
        <v>3202</v>
      </c>
      <c r="D465" s="247"/>
    </row>
    <row r="466" spans="1:4" ht="12.75">
      <c r="A466" t="s">
        <v>3203</v>
      </c>
      <c r="B466" t="s">
        <v>3204</v>
      </c>
      <c r="C466" t="s">
        <v>3205</v>
      </c>
      <c r="D466" s="247"/>
    </row>
    <row r="467" spans="1:4" ht="12.75">
      <c r="A467" t="s">
        <v>3206</v>
      </c>
      <c r="B467" t="s">
        <v>3207</v>
      </c>
      <c r="C467" t="s">
        <v>3208</v>
      </c>
      <c r="D467" s="247"/>
    </row>
    <row r="468" spans="1:4" ht="12.75">
      <c r="A468" s="248" t="s">
        <v>3209</v>
      </c>
      <c r="B468" s="146" t="s">
        <v>3210</v>
      </c>
      <c r="C468" t="s">
        <v>3211</v>
      </c>
      <c r="D468" s="247"/>
    </row>
    <row r="469" spans="1:4" ht="12.75">
      <c r="A469" t="s">
        <v>3212</v>
      </c>
      <c r="B469" t="s">
        <v>3213</v>
      </c>
      <c r="C469" t="s">
        <v>3214</v>
      </c>
      <c r="D469" s="247"/>
    </row>
    <row r="470" spans="1:4" ht="12.75">
      <c r="A470" t="s">
        <v>3215</v>
      </c>
      <c r="B470" t="s">
        <v>3216</v>
      </c>
      <c r="C470" t="s">
        <v>3217</v>
      </c>
      <c r="D470" s="247"/>
    </row>
    <row r="471" spans="1:4" ht="12.75">
      <c r="A471" t="s">
        <v>3215</v>
      </c>
      <c r="B471" t="s">
        <v>3218</v>
      </c>
      <c r="C471" t="s">
        <v>3219</v>
      </c>
      <c r="D471" s="247"/>
    </row>
    <row r="472" spans="1:4" ht="12.75">
      <c r="A472" s="248" t="s">
        <v>3220</v>
      </c>
      <c r="B472" s="248" t="s">
        <v>3221</v>
      </c>
      <c r="C472" s="248" t="s">
        <v>3222</v>
      </c>
      <c r="D472" s="247"/>
    </row>
    <row r="473" spans="1:4" ht="12.75">
      <c r="A473" t="s">
        <v>3223</v>
      </c>
      <c r="B473" t="s">
        <v>3224</v>
      </c>
      <c r="C473" t="s">
        <v>3225</v>
      </c>
      <c r="D473" s="247"/>
    </row>
    <row r="474" spans="1:4" ht="12.75">
      <c r="A474" t="s">
        <v>3226</v>
      </c>
      <c r="B474" t="s">
        <v>3227</v>
      </c>
      <c r="C474" t="s">
        <v>3228</v>
      </c>
      <c r="D474" s="247"/>
    </row>
    <row r="475" spans="1:4" ht="12.75">
      <c r="A475" t="s">
        <v>3229</v>
      </c>
      <c r="B475" t="s">
        <v>3230</v>
      </c>
      <c r="C475" t="s">
        <v>3231</v>
      </c>
      <c r="D475" s="247"/>
    </row>
    <row r="476" spans="1:4" ht="12.75">
      <c r="A476" t="s">
        <v>3232</v>
      </c>
      <c r="B476" t="s">
        <v>3233</v>
      </c>
      <c r="C476" t="s">
        <v>3234</v>
      </c>
      <c r="D476" s="247"/>
    </row>
    <row r="477" spans="1:4" ht="12.75">
      <c r="A477" t="s">
        <v>3235</v>
      </c>
      <c r="B477" t="s">
        <v>3236</v>
      </c>
      <c r="C477" t="s">
        <v>3237</v>
      </c>
      <c r="D477" s="247"/>
    </row>
    <row r="478" spans="1:4" ht="12.75">
      <c r="A478" t="s">
        <v>3238</v>
      </c>
      <c r="B478" t="s">
        <v>3239</v>
      </c>
      <c r="C478" t="s">
        <v>3240</v>
      </c>
      <c r="D478" s="247"/>
    </row>
    <row r="479" spans="1:4" ht="12.75">
      <c r="A479" t="s">
        <v>3241</v>
      </c>
      <c r="B479" t="s">
        <v>3242</v>
      </c>
      <c r="C479" t="s">
        <v>3243</v>
      </c>
      <c r="D479" s="247"/>
    </row>
    <row r="480" spans="1:4" ht="12.75">
      <c r="A480" t="s">
        <v>3244</v>
      </c>
      <c r="B480" t="s">
        <v>3245</v>
      </c>
      <c r="C480" t="s">
        <v>3246</v>
      </c>
      <c r="D480" s="247"/>
    </row>
    <row r="481" spans="1:4" ht="12.75">
      <c r="A481" t="s">
        <v>3247</v>
      </c>
      <c r="B481" t="s">
        <v>3248</v>
      </c>
      <c r="C481" t="s">
        <v>3249</v>
      </c>
      <c r="D481" s="247"/>
    </row>
    <row r="482" spans="1:4" ht="12.75">
      <c r="A482" t="s">
        <v>3250</v>
      </c>
      <c r="B482" t="s">
        <v>3251</v>
      </c>
      <c r="C482" t="s">
        <v>3252</v>
      </c>
      <c r="D482" s="247"/>
    </row>
    <row r="483" spans="1:4" ht="12.75">
      <c r="A483" s="250" t="s">
        <v>3253</v>
      </c>
      <c r="B483" s="250" t="s">
        <v>3254</v>
      </c>
      <c r="C483" s="250" t="s">
        <v>3255</v>
      </c>
      <c r="D483" s="247"/>
    </row>
    <row r="484" spans="1:4" ht="12.75">
      <c r="A484" t="s">
        <v>3256</v>
      </c>
      <c r="B484" t="s">
        <v>3257</v>
      </c>
      <c r="C484" t="s">
        <v>3258</v>
      </c>
      <c r="D484" s="247"/>
    </row>
    <row r="485" spans="1:4" ht="12.75">
      <c r="A485" s="250" t="s">
        <v>3256</v>
      </c>
      <c r="B485" s="250" t="s">
        <v>3259</v>
      </c>
      <c r="C485" s="250" t="s">
        <v>3260</v>
      </c>
      <c r="D485" s="247"/>
    </row>
    <row r="486" spans="1:4" ht="12.75">
      <c r="A486" s="250" t="s">
        <v>3261</v>
      </c>
      <c r="B486" s="250" t="s">
        <v>3262</v>
      </c>
      <c r="C486" s="250" t="s">
        <v>3263</v>
      </c>
      <c r="D486" s="247"/>
    </row>
    <row r="487" spans="1:4" ht="12.75">
      <c r="A487" t="s">
        <v>3261</v>
      </c>
      <c r="B487" t="s">
        <v>3264</v>
      </c>
      <c r="C487" t="s">
        <v>3265</v>
      </c>
      <c r="D487" s="247"/>
    </row>
    <row r="488" spans="1:4" ht="12.75">
      <c r="A488" t="s">
        <v>3266</v>
      </c>
      <c r="B488" t="s">
        <v>3267</v>
      </c>
      <c r="C488" t="s">
        <v>3268</v>
      </c>
      <c r="D488" s="247"/>
    </row>
    <row r="489" spans="1:4" ht="12.75">
      <c r="A489" t="s">
        <v>3269</v>
      </c>
      <c r="B489" t="s">
        <v>3270</v>
      </c>
      <c r="C489" t="s">
        <v>3271</v>
      </c>
      <c r="D489" s="247"/>
    </row>
    <row r="490" spans="1:4" ht="12.75">
      <c r="A490" t="s">
        <v>3272</v>
      </c>
      <c r="B490" t="s">
        <v>3273</v>
      </c>
      <c r="C490" t="s">
        <v>3274</v>
      </c>
      <c r="D490" s="247"/>
    </row>
    <row r="491" spans="1:4" ht="12.75">
      <c r="A491" t="s">
        <v>3275</v>
      </c>
      <c r="B491" t="s">
        <v>3276</v>
      </c>
      <c r="C491" t="s">
        <v>3277</v>
      </c>
      <c r="D491" s="247"/>
    </row>
    <row r="492" spans="1:4" ht="12.75">
      <c r="A492" t="s">
        <v>3278</v>
      </c>
      <c r="B492" t="s">
        <v>3279</v>
      </c>
      <c r="C492" t="s">
        <v>3280</v>
      </c>
      <c r="D492" s="247"/>
    </row>
    <row r="493" spans="1:4" ht="12.75">
      <c r="A493" t="s">
        <v>3281</v>
      </c>
      <c r="B493" t="s">
        <v>3282</v>
      </c>
      <c r="C493" t="s">
        <v>3283</v>
      </c>
      <c r="D493" s="247"/>
    </row>
    <row r="494" spans="1:4" ht="12.75">
      <c r="A494" t="s">
        <v>3284</v>
      </c>
      <c r="B494" t="s">
        <v>3285</v>
      </c>
      <c r="C494" t="s">
        <v>3286</v>
      </c>
      <c r="D494" s="247"/>
    </row>
    <row r="495" spans="1:4" ht="12.75">
      <c r="A495" t="s">
        <v>3287</v>
      </c>
      <c r="B495" t="s">
        <v>3288</v>
      </c>
      <c r="C495" t="s">
        <v>3289</v>
      </c>
      <c r="D495" s="247"/>
    </row>
    <row r="496" spans="1:4" ht="12.75">
      <c r="A496" t="s">
        <v>3290</v>
      </c>
      <c r="B496" t="s">
        <v>3291</v>
      </c>
      <c r="C496" t="s">
        <v>3292</v>
      </c>
      <c r="D496" s="247"/>
    </row>
    <row r="497" spans="1:4" ht="12.75">
      <c r="A497" t="s">
        <v>3293</v>
      </c>
      <c r="B497" t="s">
        <v>3294</v>
      </c>
      <c r="C497" t="s">
        <v>3295</v>
      </c>
      <c r="D497" s="247"/>
    </row>
    <row r="498" spans="1:4" ht="12.75">
      <c r="A498" t="s">
        <v>3296</v>
      </c>
      <c r="B498" t="s">
        <v>3297</v>
      </c>
      <c r="C498" t="s">
        <v>3298</v>
      </c>
      <c r="D498" s="247"/>
    </row>
    <row r="499" spans="1:4" ht="12.75">
      <c r="A499" t="s">
        <v>3299</v>
      </c>
      <c r="B499" t="s">
        <v>3300</v>
      </c>
      <c r="C499" t="s">
        <v>3301</v>
      </c>
      <c r="D499" s="247"/>
    </row>
    <row r="500" spans="1:4" ht="12.75">
      <c r="A500" t="s">
        <v>3302</v>
      </c>
      <c r="B500" t="s">
        <v>3303</v>
      </c>
      <c r="C500" t="s">
        <v>3304</v>
      </c>
      <c r="D500" s="247"/>
    </row>
    <row r="501" spans="1:4" ht="12.75">
      <c r="A501" t="s">
        <v>3305</v>
      </c>
      <c r="B501" t="s">
        <v>3306</v>
      </c>
      <c r="C501" t="s">
        <v>3307</v>
      </c>
      <c r="D501" s="247"/>
    </row>
    <row r="502" spans="1:4" ht="12.75">
      <c r="A502" t="s">
        <v>3308</v>
      </c>
      <c r="B502" t="s">
        <v>3309</v>
      </c>
      <c r="C502" t="s">
        <v>3310</v>
      </c>
      <c r="D502" s="247"/>
    </row>
    <row r="503" spans="1:4" ht="12.75">
      <c r="A503" t="s">
        <v>3311</v>
      </c>
      <c r="B503" t="s">
        <v>3312</v>
      </c>
      <c r="C503" t="s">
        <v>3313</v>
      </c>
      <c r="D503" s="247"/>
    </row>
    <row r="504" spans="1:4" ht="12.75">
      <c r="A504" t="s">
        <v>3314</v>
      </c>
      <c r="B504" t="s">
        <v>3315</v>
      </c>
      <c r="C504" t="s">
        <v>3316</v>
      </c>
      <c r="D504" s="247"/>
    </row>
    <row r="505" spans="1:4" ht="12.75">
      <c r="A505" t="s">
        <v>3317</v>
      </c>
      <c r="B505" t="s">
        <v>3318</v>
      </c>
      <c r="C505" t="s">
        <v>3319</v>
      </c>
      <c r="D505" s="247"/>
    </row>
    <row r="506" spans="1:4" ht="12.75">
      <c r="A506" t="s">
        <v>3320</v>
      </c>
      <c r="B506" t="s">
        <v>3321</v>
      </c>
      <c r="C506" t="s">
        <v>3322</v>
      </c>
      <c r="D506" s="247"/>
    </row>
    <row r="507" spans="1:4" ht="12.75">
      <c r="A507" t="s">
        <v>3323</v>
      </c>
      <c r="B507" t="s">
        <v>3324</v>
      </c>
      <c r="C507" t="s">
        <v>3325</v>
      </c>
      <c r="D507" s="247"/>
    </row>
    <row r="508" spans="1:4" ht="12.75">
      <c r="A508" t="s">
        <v>3326</v>
      </c>
      <c r="B508" t="s">
        <v>3327</v>
      </c>
      <c r="C508" t="s">
        <v>3328</v>
      </c>
      <c r="D508" s="247"/>
    </row>
    <row r="509" spans="1:4" ht="12.75">
      <c r="A509" t="s">
        <v>3329</v>
      </c>
      <c r="B509" t="s">
        <v>3330</v>
      </c>
      <c r="C509" t="s">
        <v>3331</v>
      </c>
      <c r="D509" s="247"/>
    </row>
    <row r="510" spans="1:4" ht="12.75">
      <c r="A510" t="s">
        <v>3332</v>
      </c>
      <c r="B510" t="s">
        <v>3333</v>
      </c>
      <c r="C510" t="s">
        <v>3334</v>
      </c>
      <c r="D510" s="247"/>
    </row>
    <row r="511" spans="1:4" ht="12.75">
      <c r="A511" t="s">
        <v>3335</v>
      </c>
      <c r="B511" t="s">
        <v>3336</v>
      </c>
      <c r="C511" t="s">
        <v>3337</v>
      </c>
      <c r="D511" s="247"/>
    </row>
    <row r="512" spans="1:4" ht="12.75">
      <c r="A512" t="s">
        <v>3338</v>
      </c>
      <c r="B512" t="s">
        <v>3339</v>
      </c>
      <c r="C512" t="s">
        <v>3340</v>
      </c>
      <c r="D512" s="247"/>
    </row>
    <row r="513" spans="1:4" ht="12.75">
      <c r="A513" t="s">
        <v>3341</v>
      </c>
      <c r="B513" t="s">
        <v>3342</v>
      </c>
      <c r="C513" t="s">
        <v>3343</v>
      </c>
      <c r="D513" s="247"/>
    </row>
    <row r="514" spans="1:4" ht="12.75">
      <c r="A514" t="s">
        <v>3344</v>
      </c>
      <c r="B514" t="s">
        <v>3345</v>
      </c>
      <c r="C514" t="s">
        <v>3346</v>
      </c>
      <c r="D514" s="247"/>
    </row>
    <row r="515" spans="1:4" ht="12.75">
      <c r="A515" t="s">
        <v>3347</v>
      </c>
      <c r="B515" t="s">
        <v>3348</v>
      </c>
      <c r="C515" t="s">
        <v>3349</v>
      </c>
      <c r="D515" s="247"/>
    </row>
    <row r="516" spans="1:4" ht="12.75">
      <c r="A516" t="s">
        <v>3350</v>
      </c>
      <c r="B516" t="s">
        <v>3351</v>
      </c>
      <c r="C516" t="s">
        <v>3352</v>
      </c>
      <c r="D516" s="247"/>
    </row>
    <row r="517" spans="1:4" ht="12.75">
      <c r="A517" t="s">
        <v>3353</v>
      </c>
      <c r="B517" t="s">
        <v>3354</v>
      </c>
      <c r="C517" t="s">
        <v>3355</v>
      </c>
      <c r="D517" s="247"/>
    </row>
    <row r="518" spans="1:4" ht="12.75">
      <c r="A518" t="s">
        <v>3356</v>
      </c>
      <c r="B518" t="s">
        <v>3357</v>
      </c>
      <c r="C518" t="s">
        <v>3358</v>
      </c>
      <c r="D518" s="247"/>
    </row>
    <row r="519" spans="1:4" ht="12.75">
      <c r="A519" t="s">
        <v>3359</v>
      </c>
      <c r="B519" t="s">
        <v>3360</v>
      </c>
      <c r="C519" t="s">
        <v>3361</v>
      </c>
      <c r="D519" s="247"/>
    </row>
    <row r="520" spans="1:4" ht="12.75">
      <c r="A520" t="s">
        <v>3362</v>
      </c>
      <c r="B520" t="s">
        <v>3363</v>
      </c>
      <c r="C520" t="s">
        <v>3364</v>
      </c>
      <c r="D520" s="247"/>
    </row>
    <row r="521" spans="1:4" ht="12.75">
      <c r="A521" t="s">
        <v>3365</v>
      </c>
      <c r="B521" t="s">
        <v>3366</v>
      </c>
      <c r="C521" t="s">
        <v>3367</v>
      </c>
      <c r="D521" s="247"/>
    </row>
    <row r="522" spans="1:4" ht="12.75">
      <c r="A522" t="s">
        <v>3368</v>
      </c>
      <c r="B522" t="s">
        <v>3369</v>
      </c>
      <c r="C522" t="s">
        <v>3370</v>
      </c>
      <c r="D522" s="247"/>
    </row>
    <row r="523" spans="1:4" ht="12.75">
      <c r="A523" t="s">
        <v>3371</v>
      </c>
      <c r="B523" t="s">
        <v>3372</v>
      </c>
      <c r="C523" t="s">
        <v>3373</v>
      </c>
      <c r="D523" s="247"/>
    </row>
    <row r="524" spans="1:4" ht="12.75">
      <c r="A524" t="s">
        <v>3374</v>
      </c>
      <c r="B524" t="s">
        <v>3375</v>
      </c>
      <c r="C524" t="s">
        <v>3376</v>
      </c>
      <c r="D524" s="247"/>
    </row>
    <row r="525" spans="1:4" ht="12.75">
      <c r="A525" t="s">
        <v>3377</v>
      </c>
      <c r="B525" t="s">
        <v>3378</v>
      </c>
      <c r="C525" t="s">
        <v>3379</v>
      </c>
      <c r="D525" s="247"/>
    </row>
    <row r="526" spans="1:4" ht="12.75">
      <c r="A526" t="s">
        <v>3380</v>
      </c>
      <c r="B526" t="s">
        <v>3381</v>
      </c>
      <c r="C526" t="s">
        <v>3382</v>
      </c>
      <c r="D526" s="247"/>
    </row>
    <row r="527" spans="1:4" ht="12.75">
      <c r="A527" t="s">
        <v>2171</v>
      </c>
      <c r="B527" t="s">
        <v>2172</v>
      </c>
      <c r="C527" t="s">
        <v>2173</v>
      </c>
      <c r="D527" s="247"/>
    </row>
    <row r="528" spans="1:4" ht="12.75">
      <c r="A528" t="s">
        <v>2174</v>
      </c>
      <c r="B528" t="s">
        <v>2175</v>
      </c>
      <c r="C528" t="s">
        <v>2176</v>
      </c>
      <c r="D528" s="247"/>
    </row>
    <row r="529" spans="1:4" ht="12.75">
      <c r="A529" t="s">
        <v>2177</v>
      </c>
      <c r="B529" t="s">
        <v>2178</v>
      </c>
      <c r="C529" t="s">
        <v>2179</v>
      </c>
      <c r="D529" s="247"/>
    </row>
    <row r="530" spans="1:4" ht="12.75">
      <c r="A530" t="s">
        <v>2180</v>
      </c>
      <c r="B530" t="s">
        <v>2181</v>
      </c>
      <c r="C530" t="s">
        <v>2182</v>
      </c>
      <c r="D530" s="247"/>
    </row>
    <row r="531" spans="1:4" ht="12.75">
      <c r="A531" t="s">
        <v>2183</v>
      </c>
      <c r="B531" t="s">
        <v>2184</v>
      </c>
      <c r="C531" t="s">
        <v>2185</v>
      </c>
      <c r="D531" s="247"/>
    </row>
    <row r="532" spans="1:4" ht="12.75">
      <c r="A532" t="s">
        <v>2186</v>
      </c>
      <c r="B532" t="s">
        <v>2187</v>
      </c>
      <c r="C532" t="s">
        <v>2188</v>
      </c>
      <c r="D532" s="247"/>
    </row>
    <row r="533" spans="1:4" ht="12.75">
      <c r="A533" t="s">
        <v>2189</v>
      </c>
      <c r="B533" t="s">
        <v>2190</v>
      </c>
      <c r="C533" t="s">
        <v>2191</v>
      </c>
      <c r="D533" s="247"/>
    </row>
    <row r="534" spans="1:4" ht="12.75">
      <c r="A534" t="s">
        <v>2192</v>
      </c>
      <c r="B534" t="s">
        <v>2193</v>
      </c>
      <c r="C534" t="s">
        <v>2194</v>
      </c>
      <c r="D534" s="247"/>
    </row>
    <row r="535" spans="1:4" ht="12.75">
      <c r="A535" t="s">
        <v>2195</v>
      </c>
      <c r="B535" t="s">
        <v>2196</v>
      </c>
      <c r="C535" t="s">
        <v>2197</v>
      </c>
      <c r="D535" s="247"/>
    </row>
    <row r="536" spans="1:4" ht="12.75">
      <c r="A536" t="s">
        <v>2198</v>
      </c>
      <c r="B536" t="s">
        <v>2199</v>
      </c>
      <c r="C536" t="s">
        <v>2200</v>
      </c>
      <c r="D536" s="247"/>
    </row>
    <row r="537" spans="1:4" ht="12.75">
      <c r="A537" t="s">
        <v>2201</v>
      </c>
      <c r="B537" t="s">
        <v>2202</v>
      </c>
      <c r="C537" t="s">
        <v>2203</v>
      </c>
      <c r="D537" s="247"/>
    </row>
    <row r="538" spans="1:4" ht="12.75">
      <c r="A538" t="s">
        <v>2204</v>
      </c>
      <c r="B538" t="s">
        <v>2205</v>
      </c>
      <c r="C538" t="s">
        <v>2206</v>
      </c>
      <c r="D538" s="247"/>
    </row>
    <row r="539" spans="1:4" ht="12.75">
      <c r="A539" t="s">
        <v>2207</v>
      </c>
      <c r="B539" t="s">
        <v>2208</v>
      </c>
      <c r="C539" t="s">
        <v>2209</v>
      </c>
      <c r="D539" s="247"/>
    </row>
    <row r="540" spans="1:4" ht="12.75">
      <c r="A540" t="s">
        <v>2210</v>
      </c>
      <c r="B540" t="s">
        <v>2211</v>
      </c>
      <c r="C540" t="s">
        <v>2212</v>
      </c>
      <c r="D540" s="247"/>
    </row>
    <row r="541" spans="1:4" ht="12.75">
      <c r="A541" t="s">
        <v>2213</v>
      </c>
      <c r="B541" t="s">
        <v>2214</v>
      </c>
      <c r="C541" t="s">
        <v>2215</v>
      </c>
      <c r="D541" s="247"/>
    </row>
    <row r="542" spans="1:4" ht="12.75">
      <c r="A542" t="s">
        <v>2216</v>
      </c>
      <c r="B542" t="s">
        <v>2217</v>
      </c>
      <c r="C542" t="s">
        <v>2218</v>
      </c>
      <c r="D542" s="247"/>
    </row>
    <row r="543" spans="1:4" ht="12.75">
      <c r="A543" t="s">
        <v>2219</v>
      </c>
      <c r="B543" t="s">
        <v>2220</v>
      </c>
      <c r="C543" t="s">
        <v>2221</v>
      </c>
      <c r="D543" s="247"/>
    </row>
    <row r="544" spans="1:4" ht="12.75">
      <c r="A544" t="s">
        <v>2222</v>
      </c>
      <c r="B544" t="s">
        <v>2223</v>
      </c>
      <c r="C544" t="s">
        <v>2224</v>
      </c>
      <c r="D544" s="247"/>
    </row>
    <row r="545" spans="1:4" ht="12.75">
      <c r="A545" t="s">
        <v>2225</v>
      </c>
      <c r="B545" t="s">
        <v>2226</v>
      </c>
      <c r="C545" t="s">
        <v>2227</v>
      </c>
      <c r="D545" s="247"/>
    </row>
    <row r="546" spans="1:4" ht="12.75">
      <c r="A546" t="s">
        <v>2228</v>
      </c>
      <c r="B546" t="s">
        <v>2229</v>
      </c>
      <c r="C546" t="s">
        <v>2230</v>
      </c>
      <c r="D546" s="247"/>
    </row>
    <row r="547" spans="1:4" ht="12.75">
      <c r="A547" t="s">
        <v>2231</v>
      </c>
      <c r="B547" t="s">
        <v>2232</v>
      </c>
      <c r="C547" t="s">
        <v>2233</v>
      </c>
      <c r="D547" s="247"/>
    </row>
    <row r="548" spans="1:4" ht="12.75">
      <c r="A548" t="s">
        <v>2234</v>
      </c>
      <c r="B548" t="s">
        <v>2235</v>
      </c>
      <c r="C548" t="s">
        <v>2236</v>
      </c>
      <c r="D548" s="247"/>
    </row>
    <row r="549" spans="1:4" ht="12.75">
      <c r="A549" t="s">
        <v>2237</v>
      </c>
      <c r="B549" t="s">
        <v>2238</v>
      </c>
      <c r="C549" t="s">
        <v>2239</v>
      </c>
      <c r="D549" s="247"/>
    </row>
    <row r="550" spans="1:4" ht="12.75">
      <c r="A550" t="s">
        <v>2240</v>
      </c>
      <c r="B550" t="s">
        <v>2241</v>
      </c>
      <c r="C550" t="s">
        <v>2242</v>
      </c>
      <c r="D550" s="247"/>
    </row>
    <row r="551" spans="1:4" ht="12.75">
      <c r="A551" t="s">
        <v>2243</v>
      </c>
      <c r="B551" t="s">
        <v>2244</v>
      </c>
      <c r="C551" t="s">
        <v>2245</v>
      </c>
      <c r="D551" s="247"/>
    </row>
    <row r="552" spans="1:4" ht="12.75">
      <c r="A552" t="s">
        <v>2246</v>
      </c>
      <c r="B552" t="s">
        <v>2247</v>
      </c>
      <c r="C552" t="s">
        <v>2248</v>
      </c>
      <c r="D552" s="247"/>
    </row>
    <row r="553" spans="1:4" ht="12.75">
      <c r="A553" t="s">
        <v>2249</v>
      </c>
      <c r="B553" t="s">
        <v>2250</v>
      </c>
      <c r="C553" t="s">
        <v>2251</v>
      </c>
      <c r="D553" s="247"/>
    </row>
    <row r="554" spans="1:4" ht="12.75">
      <c r="A554" t="s">
        <v>2252</v>
      </c>
      <c r="B554" t="s">
        <v>2253</v>
      </c>
      <c r="C554" t="s">
        <v>2254</v>
      </c>
      <c r="D554" s="247"/>
    </row>
    <row r="555" spans="1:4" ht="12.75">
      <c r="A555" t="s">
        <v>2255</v>
      </c>
      <c r="B555" t="s">
        <v>2256</v>
      </c>
      <c r="C555" t="s">
        <v>2257</v>
      </c>
      <c r="D555" s="247"/>
    </row>
    <row r="556" spans="1:4" ht="12.75">
      <c r="A556" t="s">
        <v>4013</v>
      </c>
      <c r="B556" t="s">
        <v>4014</v>
      </c>
      <c r="C556" t="s">
        <v>4015</v>
      </c>
      <c r="D556" s="247"/>
    </row>
    <row r="557" spans="1:4" ht="12.75">
      <c r="A557" t="s">
        <v>4016</v>
      </c>
      <c r="B557" t="s">
        <v>4017</v>
      </c>
      <c r="C557" t="s">
        <v>4018</v>
      </c>
      <c r="D557" s="247"/>
    </row>
    <row r="558" spans="1:4" ht="12.75">
      <c r="A558" t="s">
        <v>4019</v>
      </c>
      <c r="B558" t="s">
        <v>4020</v>
      </c>
      <c r="C558" t="s">
        <v>4021</v>
      </c>
      <c r="D558" s="247"/>
    </row>
    <row r="559" spans="1:4" ht="12.75">
      <c r="A559" t="s">
        <v>4022</v>
      </c>
      <c r="B559" t="s">
        <v>4023</v>
      </c>
      <c r="C559" t="s">
        <v>4024</v>
      </c>
      <c r="D559" s="247"/>
    </row>
    <row r="560" spans="1:4" ht="12.75">
      <c r="A560" t="s">
        <v>4025</v>
      </c>
      <c r="B560" t="s">
        <v>4026</v>
      </c>
      <c r="C560" t="s">
        <v>4027</v>
      </c>
      <c r="D560" s="247"/>
    </row>
    <row r="561" spans="1:4" ht="12.75">
      <c r="A561" t="s">
        <v>4028</v>
      </c>
      <c r="B561" t="s">
        <v>4029</v>
      </c>
      <c r="C561" t="s">
        <v>4030</v>
      </c>
      <c r="D561" s="247"/>
    </row>
    <row r="562" spans="1:4" ht="12.75">
      <c r="A562" t="s">
        <v>4031</v>
      </c>
      <c r="B562" t="s">
        <v>4032</v>
      </c>
      <c r="C562" t="s">
        <v>4033</v>
      </c>
      <c r="D562" s="247"/>
    </row>
    <row r="563" spans="1:4" ht="12.75">
      <c r="A563" t="s">
        <v>4034</v>
      </c>
      <c r="B563" t="s">
        <v>4035</v>
      </c>
      <c r="C563" t="s">
        <v>4036</v>
      </c>
      <c r="D563" s="247"/>
    </row>
    <row r="564" spans="1:4" ht="12.75">
      <c r="A564" s="250" t="s">
        <v>4037</v>
      </c>
      <c r="B564" s="250" t="s">
        <v>4038</v>
      </c>
      <c r="C564" s="250" t="s">
        <v>4039</v>
      </c>
      <c r="D564" s="247"/>
    </row>
    <row r="565" spans="1:4" ht="12.75">
      <c r="A565" t="s">
        <v>4040</v>
      </c>
      <c r="B565" t="s">
        <v>4041</v>
      </c>
      <c r="C565" t="s">
        <v>4042</v>
      </c>
      <c r="D565" s="247"/>
    </row>
    <row r="566" spans="1:4" ht="12.75">
      <c r="A566" t="s">
        <v>4043</v>
      </c>
      <c r="B566" t="s">
        <v>4044</v>
      </c>
      <c r="C566" t="s">
        <v>4045</v>
      </c>
      <c r="D566" s="247"/>
    </row>
    <row r="567" spans="1:4" ht="12.75">
      <c r="A567" t="s">
        <v>4046</v>
      </c>
      <c r="B567" t="s">
        <v>4047</v>
      </c>
      <c r="C567" t="s">
        <v>4048</v>
      </c>
      <c r="D567" s="247"/>
    </row>
    <row r="568" spans="1:4" ht="12.75">
      <c r="A568" t="s">
        <v>4049</v>
      </c>
      <c r="B568" t="s">
        <v>4050</v>
      </c>
      <c r="C568" t="s">
        <v>4051</v>
      </c>
      <c r="D568" s="247"/>
    </row>
    <row r="569" spans="1:4" ht="12.75">
      <c r="A569" t="s">
        <v>4052</v>
      </c>
      <c r="B569" t="s">
        <v>4053</v>
      </c>
      <c r="C569" t="s">
        <v>4054</v>
      </c>
      <c r="D569" s="247"/>
    </row>
    <row r="570" spans="1:4" ht="12.75">
      <c r="A570" t="s">
        <v>4055</v>
      </c>
      <c r="B570" t="s">
        <v>4056</v>
      </c>
      <c r="C570" t="s">
        <v>4057</v>
      </c>
      <c r="D570" s="247"/>
    </row>
    <row r="571" spans="1:4" ht="12.75">
      <c r="A571" t="s">
        <v>4058</v>
      </c>
      <c r="B571" t="s">
        <v>4059</v>
      </c>
      <c r="C571" t="s">
        <v>4060</v>
      </c>
      <c r="D571" s="247"/>
    </row>
    <row r="572" spans="1:4" ht="12.75">
      <c r="A572" t="s">
        <v>4058</v>
      </c>
      <c r="B572" t="s">
        <v>4061</v>
      </c>
      <c r="C572" t="s">
        <v>4062</v>
      </c>
      <c r="D572" s="247"/>
    </row>
    <row r="573" spans="1:4" ht="12.75">
      <c r="A573" t="s">
        <v>4063</v>
      </c>
      <c r="B573" t="s">
        <v>4064</v>
      </c>
      <c r="C573" t="s">
        <v>4065</v>
      </c>
      <c r="D573" s="247"/>
    </row>
    <row r="574" spans="1:4" ht="12.75">
      <c r="A574" t="s">
        <v>4066</v>
      </c>
      <c r="B574" t="s">
        <v>4067</v>
      </c>
      <c r="C574" t="s">
        <v>4068</v>
      </c>
      <c r="D574" s="247"/>
    </row>
    <row r="575" spans="1:4" ht="12.75">
      <c r="A575" t="s">
        <v>4069</v>
      </c>
      <c r="B575" t="s">
        <v>4070</v>
      </c>
      <c r="C575" t="s">
        <v>4071</v>
      </c>
      <c r="D575" s="247"/>
    </row>
    <row r="576" spans="1:4" ht="12.75">
      <c r="A576" t="s">
        <v>4072</v>
      </c>
      <c r="B576" t="s">
        <v>4073</v>
      </c>
      <c r="C576" t="s">
        <v>4074</v>
      </c>
      <c r="D576" s="247"/>
    </row>
    <row r="577" spans="1:4" ht="12.75">
      <c r="A577" t="s">
        <v>4075</v>
      </c>
      <c r="B577" t="s">
        <v>4076</v>
      </c>
      <c r="C577" t="s">
        <v>4077</v>
      </c>
      <c r="D577" s="247"/>
    </row>
    <row r="578" spans="1:4" ht="12.75">
      <c r="A578" t="s">
        <v>4078</v>
      </c>
      <c r="B578" t="s">
        <v>4079</v>
      </c>
      <c r="C578" t="s">
        <v>4080</v>
      </c>
      <c r="D578" s="247"/>
    </row>
    <row r="579" spans="1:4" ht="12.75">
      <c r="A579" t="s">
        <v>4081</v>
      </c>
      <c r="B579" t="s">
        <v>4082</v>
      </c>
      <c r="C579" t="s">
        <v>4083</v>
      </c>
      <c r="D579" s="247"/>
    </row>
    <row r="580" spans="1:4" ht="12.75">
      <c r="A580" t="s">
        <v>4084</v>
      </c>
      <c r="B580" t="s">
        <v>4085</v>
      </c>
      <c r="C580" t="s">
        <v>4086</v>
      </c>
      <c r="D580" s="247"/>
    </row>
    <row r="581" spans="1:4" ht="12.75">
      <c r="A581" t="s">
        <v>4087</v>
      </c>
      <c r="B581" t="s">
        <v>4088</v>
      </c>
      <c r="C581" t="s">
        <v>4089</v>
      </c>
      <c r="D581" s="247"/>
    </row>
    <row r="582" spans="1:4" ht="12.75">
      <c r="A582" t="s">
        <v>4090</v>
      </c>
      <c r="B582" t="s">
        <v>4091</v>
      </c>
      <c r="C582" t="s">
        <v>4092</v>
      </c>
      <c r="D582" s="247"/>
    </row>
    <row r="583" spans="1:4" ht="12.75">
      <c r="A583" t="s">
        <v>4093</v>
      </c>
      <c r="B583" t="s">
        <v>4094</v>
      </c>
      <c r="C583" t="s">
        <v>4095</v>
      </c>
      <c r="D583" s="247"/>
    </row>
    <row r="584" spans="1:4" ht="12.75">
      <c r="A584" t="s">
        <v>4096</v>
      </c>
      <c r="B584" t="s">
        <v>4097</v>
      </c>
      <c r="C584" t="s">
        <v>4098</v>
      </c>
      <c r="D584" s="247"/>
    </row>
    <row r="585" spans="1:4" ht="12.75">
      <c r="A585" t="s">
        <v>4099</v>
      </c>
      <c r="B585" t="s">
        <v>1493</v>
      </c>
      <c r="C585" t="s">
        <v>1494</v>
      </c>
      <c r="D585" s="247"/>
    </row>
    <row r="586" spans="1:4" ht="12.75">
      <c r="A586" t="s">
        <v>1495</v>
      </c>
      <c r="B586" t="s">
        <v>1496</v>
      </c>
      <c r="C586" t="s">
        <v>1497</v>
      </c>
      <c r="D586" s="247"/>
    </row>
    <row r="587" spans="1:4" ht="12.75">
      <c r="A587" t="s">
        <v>1498</v>
      </c>
      <c r="B587" t="s">
        <v>1499</v>
      </c>
      <c r="C587" t="s">
        <v>1500</v>
      </c>
      <c r="D587" s="247"/>
    </row>
    <row r="588" spans="1:4" ht="12.75">
      <c r="A588" t="s">
        <v>1501</v>
      </c>
      <c r="B588" t="s">
        <v>1502</v>
      </c>
      <c r="C588" t="s">
        <v>1503</v>
      </c>
      <c r="D588" s="247"/>
    </row>
    <row r="589" spans="1:4" ht="12.75">
      <c r="A589" t="s">
        <v>1504</v>
      </c>
      <c r="B589" t="s">
        <v>1505</v>
      </c>
      <c r="C589" t="s">
        <v>1506</v>
      </c>
      <c r="D589" s="247"/>
    </row>
    <row r="590" spans="1:4" ht="12.75">
      <c r="A590" t="s">
        <v>1507</v>
      </c>
      <c r="B590" t="s">
        <v>1508</v>
      </c>
      <c r="C590" t="s">
        <v>1509</v>
      </c>
      <c r="D590" s="247"/>
    </row>
    <row r="591" spans="1:4" ht="12.75">
      <c r="A591" t="s">
        <v>1510</v>
      </c>
      <c r="B591" t="s">
        <v>1511</v>
      </c>
      <c r="C591" t="s">
        <v>1512</v>
      </c>
      <c r="D591" s="247"/>
    </row>
    <row r="592" spans="1:4" ht="12.75">
      <c r="A592" t="s">
        <v>1513</v>
      </c>
      <c r="B592" t="s">
        <v>1514</v>
      </c>
      <c r="C592" t="s">
        <v>1515</v>
      </c>
      <c r="D592" s="247"/>
    </row>
    <row r="593" spans="1:4" ht="12.75">
      <c r="A593" t="s">
        <v>1516</v>
      </c>
      <c r="B593" t="s">
        <v>1517</v>
      </c>
      <c r="C593" t="s">
        <v>1518</v>
      </c>
      <c r="D593" s="247"/>
    </row>
    <row r="594" spans="1:4" ht="12.75">
      <c r="A594" t="s">
        <v>1519</v>
      </c>
      <c r="B594" t="s">
        <v>1520</v>
      </c>
      <c r="C594" t="s">
        <v>1521</v>
      </c>
      <c r="D594" s="247"/>
    </row>
    <row r="595" spans="1:4" ht="12.75">
      <c r="A595" t="s">
        <v>1522</v>
      </c>
      <c r="B595" t="s">
        <v>1523</v>
      </c>
      <c r="C595" t="s">
        <v>1524</v>
      </c>
      <c r="D595" s="247"/>
    </row>
    <row r="596" spans="1:4" ht="12.75">
      <c r="A596" t="s">
        <v>1525</v>
      </c>
      <c r="B596" t="s">
        <v>1526</v>
      </c>
      <c r="C596" t="s">
        <v>1527</v>
      </c>
      <c r="D596" s="247"/>
    </row>
    <row r="597" spans="1:4" ht="12.75">
      <c r="A597" t="s">
        <v>1528</v>
      </c>
      <c r="B597" t="s">
        <v>1529</v>
      </c>
      <c r="C597" t="s">
        <v>1530</v>
      </c>
      <c r="D597" s="247"/>
    </row>
    <row r="598" spans="1:4" ht="12.75">
      <c r="A598" t="s">
        <v>1531</v>
      </c>
      <c r="B598" t="s">
        <v>1532</v>
      </c>
      <c r="C598" t="s">
        <v>1533</v>
      </c>
      <c r="D598" s="247"/>
    </row>
    <row r="599" spans="1:4" ht="12.75">
      <c r="A599" t="s">
        <v>1531</v>
      </c>
      <c r="B599" t="s">
        <v>2483</v>
      </c>
      <c r="C599" t="s">
        <v>2484</v>
      </c>
      <c r="D599" s="247"/>
    </row>
    <row r="600" spans="1:4" ht="12.75">
      <c r="A600" t="s">
        <v>2485</v>
      </c>
      <c r="B600" t="s">
        <v>2486</v>
      </c>
      <c r="C600" t="s">
        <v>2487</v>
      </c>
      <c r="D600" s="247"/>
    </row>
    <row r="601" spans="1:4" ht="12.75">
      <c r="A601" s="250" t="s">
        <v>2488</v>
      </c>
      <c r="B601" s="250" t="s">
        <v>2489</v>
      </c>
      <c r="C601" s="250" t="s">
        <v>2490</v>
      </c>
      <c r="D601" s="247"/>
    </row>
    <row r="602" spans="1:4" ht="12.75">
      <c r="A602" t="s">
        <v>2491</v>
      </c>
      <c r="B602" t="s">
        <v>2492</v>
      </c>
      <c r="C602" t="s">
        <v>2493</v>
      </c>
      <c r="D602" s="247"/>
    </row>
    <row r="603" spans="1:4" ht="12.75">
      <c r="A603" t="s">
        <v>2494</v>
      </c>
      <c r="B603" t="s">
        <v>2495</v>
      </c>
      <c r="C603" t="s">
        <v>2496</v>
      </c>
      <c r="D603" s="247"/>
    </row>
    <row r="604" spans="1:4" ht="12.75">
      <c r="A604" t="s">
        <v>2497</v>
      </c>
      <c r="B604" t="s">
        <v>2498</v>
      </c>
      <c r="C604" t="s">
        <v>2499</v>
      </c>
      <c r="D604" s="247"/>
    </row>
    <row r="605" spans="1:4" ht="12.75">
      <c r="A605" t="s">
        <v>2500</v>
      </c>
      <c r="B605" t="s">
        <v>2501</v>
      </c>
      <c r="C605" t="s">
        <v>2502</v>
      </c>
      <c r="D605" s="247"/>
    </row>
    <row r="606" spans="1:4" ht="12.75">
      <c r="A606" t="s">
        <v>2503</v>
      </c>
      <c r="B606" t="s">
        <v>2504</v>
      </c>
      <c r="C606" t="s">
        <v>2505</v>
      </c>
      <c r="D606" s="247"/>
    </row>
    <row r="607" spans="1:4" ht="12.75">
      <c r="A607" t="s">
        <v>2506</v>
      </c>
      <c r="B607" t="s">
        <v>2507</v>
      </c>
      <c r="C607" t="s">
        <v>2508</v>
      </c>
      <c r="D607" s="247"/>
    </row>
    <row r="608" spans="1:4" ht="12.75">
      <c r="A608" t="s">
        <v>2509</v>
      </c>
      <c r="B608" t="s">
        <v>2510</v>
      </c>
      <c r="C608" t="s">
        <v>2511</v>
      </c>
      <c r="D608" s="247"/>
    </row>
    <row r="609" spans="1:4" ht="12.75">
      <c r="A609" t="s">
        <v>2512</v>
      </c>
      <c r="B609" t="s">
        <v>2513</v>
      </c>
      <c r="C609" t="s">
        <v>2514</v>
      </c>
      <c r="D609" s="247"/>
    </row>
    <row r="610" spans="1:4" ht="12.75">
      <c r="A610" t="s">
        <v>2515</v>
      </c>
      <c r="B610" t="s">
        <v>2516</v>
      </c>
      <c r="C610" t="s">
        <v>2517</v>
      </c>
      <c r="D610" s="247"/>
    </row>
    <row r="611" spans="1:4" ht="12.75">
      <c r="A611" t="s">
        <v>2518</v>
      </c>
      <c r="B611" t="s">
        <v>2519</v>
      </c>
      <c r="C611" t="s">
        <v>2520</v>
      </c>
      <c r="D611" s="247"/>
    </row>
    <row r="612" spans="1:4" ht="12.75">
      <c r="A612" t="s">
        <v>2521</v>
      </c>
      <c r="B612" t="s">
        <v>2522</v>
      </c>
      <c r="C612" t="s">
        <v>2523</v>
      </c>
      <c r="D612" s="247"/>
    </row>
    <row r="613" spans="1:4" ht="12.75">
      <c r="A613" t="s">
        <v>2524</v>
      </c>
      <c r="B613" t="s">
        <v>2525</v>
      </c>
      <c r="C613" t="s">
        <v>2526</v>
      </c>
      <c r="D613" s="247"/>
    </row>
    <row r="614" spans="1:4" ht="12.75">
      <c r="A614" t="s">
        <v>2527</v>
      </c>
      <c r="B614" t="s">
        <v>2528</v>
      </c>
      <c r="C614" t="s">
        <v>2529</v>
      </c>
      <c r="D614" s="247"/>
    </row>
    <row r="615" spans="1:4" ht="12.75">
      <c r="A615" t="s">
        <v>2530</v>
      </c>
      <c r="B615" t="s">
        <v>2531</v>
      </c>
      <c r="C615" t="s">
        <v>2532</v>
      </c>
      <c r="D615" s="247"/>
    </row>
    <row r="616" spans="1:4" ht="12.75">
      <c r="A616" t="s">
        <v>2533</v>
      </c>
      <c r="B616" t="s">
        <v>2534</v>
      </c>
      <c r="C616" t="s">
        <v>2535</v>
      </c>
      <c r="D616" s="247"/>
    </row>
    <row r="617" spans="1:4" ht="12.75">
      <c r="A617" t="s">
        <v>2536</v>
      </c>
      <c r="B617" t="s">
        <v>2537</v>
      </c>
      <c r="C617" t="s">
        <v>2538</v>
      </c>
      <c r="D617" s="247"/>
    </row>
    <row r="618" spans="1:4" ht="12.75">
      <c r="A618" t="s">
        <v>2539</v>
      </c>
      <c r="B618" t="s">
        <v>2540</v>
      </c>
      <c r="C618" t="s">
        <v>2541</v>
      </c>
      <c r="D618" s="247"/>
    </row>
    <row r="619" spans="1:4" ht="12.75">
      <c r="A619" t="s">
        <v>2542</v>
      </c>
      <c r="B619" t="s">
        <v>2543</v>
      </c>
      <c r="C619" t="s">
        <v>2544</v>
      </c>
      <c r="D619" s="247"/>
    </row>
    <row r="620" spans="1:4" ht="12.75">
      <c r="A620" t="s">
        <v>2545</v>
      </c>
      <c r="B620" t="s">
        <v>2546</v>
      </c>
      <c r="C620" t="s">
        <v>2547</v>
      </c>
      <c r="D620" s="247"/>
    </row>
    <row r="621" spans="1:4" ht="12.75">
      <c r="A621" t="s">
        <v>2548</v>
      </c>
      <c r="B621" t="s">
        <v>2549</v>
      </c>
      <c r="C621" t="s">
        <v>2550</v>
      </c>
      <c r="D621" s="247"/>
    </row>
    <row r="622" spans="1:4" ht="12.75">
      <c r="A622" t="s">
        <v>2551</v>
      </c>
      <c r="B622" t="s">
        <v>2552</v>
      </c>
      <c r="C622" t="s">
        <v>2553</v>
      </c>
      <c r="D622" s="247"/>
    </row>
    <row r="623" spans="1:4" ht="12.75">
      <c r="A623" t="s">
        <v>2554</v>
      </c>
      <c r="B623" t="s">
        <v>2555</v>
      </c>
      <c r="C623" t="s">
        <v>2556</v>
      </c>
      <c r="D623" s="247"/>
    </row>
    <row r="624" spans="1:4" ht="12.75">
      <c r="A624" t="s">
        <v>2557</v>
      </c>
      <c r="B624" t="s">
        <v>2558</v>
      </c>
      <c r="C624" t="s">
        <v>2559</v>
      </c>
      <c r="D624" s="247"/>
    </row>
    <row r="625" spans="1:4" ht="12.75">
      <c r="A625" t="s">
        <v>2560</v>
      </c>
      <c r="B625" t="s">
        <v>2561</v>
      </c>
      <c r="C625" t="s">
        <v>2562</v>
      </c>
      <c r="D625" s="247"/>
    </row>
    <row r="626" spans="1:4" ht="12.75">
      <c r="A626" t="s">
        <v>2563</v>
      </c>
      <c r="B626" t="s">
        <v>2564</v>
      </c>
      <c r="C626" t="s">
        <v>2565</v>
      </c>
      <c r="D626" s="247"/>
    </row>
    <row r="627" spans="1:4" ht="12.75">
      <c r="A627" t="s">
        <v>2566</v>
      </c>
      <c r="B627" t="s">
        <v>2567</v>
      </c>
      <c r="C627" t="s">
        <v>2568</v>
      </c>
      <c r="D627" s="247"/>
    </row>
    <row r="628" spans="1:4" ht="12.75">
      <c r="A628" t="s">
        <v>2569</v>
      </c>
      <c r="B628" t="s">
        <v>2570</v>
      </c>
      <c r="C628" t="s">
        <v>2571</v>
      </c>
      <c r="D628" s="247"/>
    </row>
    <row r="629" spans="1:4" ht="12.75">
      <c r="A629" t="s">
        <v>2572</v>
      </c>
      <c r="B629" t="s">
        <v>2573</v>
      </c>
      <c r="C629" t="s">
        <v>2574</v>
      </c>
      <c r="D629" s="247"/>
    </row>
    <row r="630" spans="1:4" ht="12.75">
      <c r="A630" t="s">
        <v>2575</v>
      </c>
      <c r="B630" t="s">
        <v>2576</v>
      </c>
      <c r="C630" t="s">
        <v>2577</v>
      </c>
      <c r="D630" s="247"/>
    </row>
    <row r="631" spans="1:4" ht="12.75">
      <c r="A631" t="s">
        <v>2578</v>
      </c>
      <c r="B631" t="s">
        <v>2579</v>
      </c>
      <c r="C631" t="s">
        <v>2580</v>
      </c>
      <c r="D631" s="247"/>
    </row>
    <row r="632" spans="1:4" ht="12.75">
      <c r="A632" t="s">
        <v>2581</v>
      </c>
      <c r="B632" t="s">
        <v>2582</v>
      </c>
      <c r="C632" t="s">
        <v>2583</v>
      </c>
      <c r="D632" s="247"/>
    </row>
    <row r="633" spans="1:4" ht="12.75">
      <c r="A633" t="s">
        <v>2584</v>
      </c>
      <c r="B633" t="s">
        <v>2585</v>
      </c>
      <c r="C633" t="s">
        <v>2586</v>
      </c>
      <c r="D633" s="247"/>
    </row>
    <row r="634" spans="1:3" ht="12.75">
      <c r="A634" t="s">
        <v>2587</v>
      </c>
      <c r="B634" t="s">
        <v>2588</v>
      </c>
      <c r="C634" t="s">
        <v>2589</v>
      </c>
    </row>
    <row r="635" spans="1:3" ht="12.75">
      <c r="A635" t="s">
        <v>2590</v>
      </c>
      <c r="B635" t="s">
        <v>2591</v>
      </c>
      <c r="C635" t="s">
        <v>2592</v>
      </c>
    </row>
    <row r="636" spans="1:3" ht="12.75">
      <c r="A636" t="s">
        <v>2593</v>
      </c>
      <c r="B636" t="s">
        <v>2594</v>
      </c>
      <c r="C636" t="s">
        <v>2595</v>
      </c>
    </row>
    <row r="637" spans="1:3" ht="12.75">
      <c r="A637" t="s">
        <v>2596</v>
      </c>
      <c r="B637" t="s">
        <v>2597</v>
      </c>
      <c r="C637" t="s">
        <v>2598</v>
      </c>
    </row>
    <row r="638" spans="1:3" ht="12.75">
      <c r="A638" t="s">
        <v>2599</v>
      </c>
      <c r="B638" t="s">
        <v>2600</v>
      </c>
      <c r="C638" t="s">
        <v>2601</v>
      </c>
    </row>
    <row r="639" spans="1:3" ht="12.75">
      <c r="A639" t="s">
        <v>2602</v>
      </c>
      <c r="B639" t="s">
        <v>2603</v>
      </c>
      <c r="C639" t="s">
        <v>2604</v>
      </c>
    </row>
    <row r="640" spans="1:3" ht="12.75">
      <c r="A640" t="s">
        <v>2605</v>
      </c>
      <c r="B640" t="s">
        <v>2606</v>
      </c>
      <c r="C640" t="s">
        <v>2607</v>
      </c>
    </row>
    <row r="641" spans="1:3" ht="12.75">
      <c r="A641" t="s">
        <v>2608</v>
      </c>
      <c r="B641" t="s">
        <v>891</v>
      </c>
      <c r="C641" t="s">
        <v>892</v>
      </c>
    </row>
    <row r="642" spans="1:3" ht="12.75">
      <c r="A642" t="s">
        <v>893</v>
      </c>
      <c r="B642" t="s">
        <v>894</v>
      </c>
      <c r="C642" t="s">
        <v>895</v>
      </c>
    </row>
    <row r="643" spans="1:3" ht="12.75">
      <c r="A643" t="s">
        <v>896</v>
      </c>
      <c r="B643" t="s">
        <v>897</v>
      </c>
      <c r="C643" t="s">
        <v>898</v>
      </c>
    </row>
    <row r="644" spans="1:3" ht="12.75">
      <c r="A644" t="s">
        <v>899</v>
      </c>
      <c r="B644" t="s">
        <v>900</v>
      </c>
      <c r="C644" t="s">
        <v>901</v>
      </c>
    </row>
    <row r="645" spans="1:3" ht="12.75">
      <c r="A645" t="s">
        <v>902</v>
      </c>
      <c r="B645" t="s">
        <v>903</v>
      </c>
      <c r="C645" t="s">
        <v>904</v>
      </c>
    </row>
    <row r="646" spans="1:3" ht="12.75">
      <c r="A646" t="s">
        <v>902</v>
      </c>
      <c r="B646" t="s">
        <v>905</v>
      </c>
      <c r="C646" t="s">
        <v>906</v>
      </c>
    </row>
    <row r="647" spans="1:3" ht="12.75">
      <c r="A647" t="s">
        <v>907</v>
      </c>
      <c r="B647" t="s">
        <v>908</v>
      </c>
      <c r="C647" t="s">
        <v>909</v>
      </c>
    </row>
    <row r="648" spans="1:3" ht="12.75">
      <c r="A648" t="s">
        <v>910</v>
      </c>
      <c r="B648" t="s">
        <v>911</v>
      </c>
      <c r="C648" t="s">
        <v>912</v>
      </c>
    </row>
    <row r="649" spans="1:3" ht="12.75">
      <c r="A649" t="s">
        <v>913</v>
      </c>
      <c r="B649" t="s">
        <v>914</v>
      </c>
      <c r="C649" t="s">
        <v>915</v>
      </c>
    </row>
    <row r="650" spans="1:3" ht="12.75">
      <c r="A650" s="250" t="s">
        <v>913</v>
      </c>
      <c r="B650" s="250" t="s">
        <v>916</v>
      </c>
      <c r="C650" s="250" t="s">
        <v>917</v>
      </c>
    </row>
    <row r="651" spans="1:3" ht="12.75">
      <c r="A651" t="s">
        <v>918</v>
      </c>
      <c r="B651" t="s">
        <v>919</v>
      </c>
      <c r="C651" t="s">
        <v>920</v>
      </c>
    </row>
    <row r="652" spans="1:3" ht="12.75">
      <c r="A652" t="s">
        <v>921</v>
      </c>
      <c r="B652" t="s">
        <v>922</v>
      </c>
      <c r="C652" t="s">
        <v>923</v>
      </c>
    </row>
    <row r="653" spans="1:3" ht="12.75">
      <c r="A653" t="s">
        <v>921</v>
      </c>
      <c r="B653" t="s">
        <v>922</v>
      </c>
      <c r="C653" t="s">
        <v>923</v>
      </c>
    </row>
    <row r="654" spans="1:3" ht="12.75">
      <c r="A654" t="s">
        <v>924</v>
      </c>
      <c r="B654" t="s">
        <v>925</v>
      </c>
      <c r="C654" t="s">
        <v>926</v>
      </c>
    </row>
    <row r="655" spans="1:3" ht="12.75">
      <c r="A655" t="s">
        <v>927</v>
      </c>
      <c r="B655" t="s">
        <v>928</v>
      </c>
      <c r="C655" t="s">
        <v>929</v>
      </c>
    </row>
    <row r="656" spans="1:3" ht="12.75">
      <c r="A656" t="s">
        <v>930</v>
      </c>
      <c r="B656" t="s">
        <v>931</v>
      </c>
      <c r="C656" t="s">
        <v>932</v>
      </c>
    </row>
    <row r="657" spans="1:3" ht="12.75">
      <c r="A657" t="s">
        <v>933</v>
      </c>
      <c r="B657" t="s">
        <v>934</v>
      </c>
      <c r="C657" t="s">
        <v>935</v>
      </c>
    </row>
    <row r="658" spans="1:3" ht="12.75">
      <c r="A658" t="s">
        <v>936</v>
      </c>
      <c r="B658" t="s">
        <v>937</v>
      </c>
      <c r="C658" t="s">
        <v>938</v>
      </c>
    </row>
    <row r="659" spans="1:3" ht="12.75">
      <c r="A659" t="s">
        <v>939</v>
      </c>
      <c r="B659" t="s">
        <v>940</v>
      </c>
      <c r="C659" t="s">
        <v>941</v>
      </c>
    </row>
    <row r="660" spans="1:3" ht="12.75">
      <c r="A660" t="s">
        <v>942</v>
      </c>
      <c r="B660" t="s">
        <v>943</v>
      </c>
      <c r="C660" t="s">
        <v>944</v>
      </c>
    </row>
    <row r="661" spans="1:3" ht="12.75">
      <c r="A661" t="s">
        <v>945</v>
      </c>
      <c r="B661" t="s">
        <v>946</v>
      </c>
      <c r="C661" t="s">
        <v>947</v>
      </c>
    </row>
    <row r="662" spans="1:3" ht="12.75">
      <c r="A662" t="s">
        <v>948</v>
      </c>
      <c r="B662" t="s">
        <v>949</v>
      </c>
      <c r="C662" t="s">
        <v>950</v>
      </c>
    </row>
    <row r="663" spans="1:3" ht="12.75">
      <c r="A663" t="s">
        <v>948</v>
      </c>
      <c r="B663" t="s">
        <v>951</v>
      </c>
      <c r="C663" t="s">
        <v>952</v>
      </c>
    </row>
    <row r="664" spans="1:3" ht="12.75">
      <c r="A664" t="s">
        <v>953</v>
      </c>
      <c r="B664" t="s">
        <v>954</v>
      </c>
      <c r="C664" t="s">
        <v>955</v>
      </c>
    </row>
    <row r="665" spans="1:3" ht="12.75">
      <c r="A665" t="s">
        <v>956</v>
      </c>
      <c r="B665" t="s">
        <v>957</v>
      </c>
      <c r="C665" t="s">
        <v>958</v>
      </c>
    </row>
    <row r="666" spans="1:3" ht="12.75">
      <c r="A666" t="s">
        <v>959</v>
      </c>
      <c r="B666" t="s">
        <v>960</v>
      </c>
      <c r="C666" t="s">
        <v>961</v>
      </c>
    </row>
    <row r="667" spans="1:3" ht="12.75">
      <c r="A667" t="s">
        <v>962</v>
      </c>
      <c r="B667" t="s">
        <v>963</v>
      </c>
      <c r="C667" t="s">
        <v>964</v>
      </c>
    </row>
    <row r="668" spans="1:3" ht="12.75">
      <c r="A668" t="s">
        <v>965</v>
      </c>
      <c r="B668" t="s">
        <v>966</v>
      </c>
      <c r="C668" t="s">
        <v>967</v>
      </c>
    </row>
    <row r="669" spans="1:3" ht="12.75">
      <c r="A669" t="s">
        <v>968</v>
      </c>
      <c r="B669" t="s">
        <v>969</v>
      </c>
      <c r="C669" t="s">
        <v>970</v>
      </c>
    </row>
    <row r="670" spans="1:3" ht="12.75">
      <c r="A670" t="s">
        <v>971</v>
      </c>
      <c r="B670" t="s">
        <v>972</v>
      </c>
      <c r="C670" t="s">
        <v>973</v>
      </c>
    </row>
    <row r="671" spans="1:3" ht="12.75">
      <c r="A671" t="s">
        <v>974</v>
      </c>
      <c r="B671" t="s">
        <v>975</v>
      </c>
      <c r="C671" t="s">
        <v>976</v>
      </c>
    </row>
    <row r="672" spans="1:3" ht="12.75">
      <c r="A672" t="s">
        <v>977</v>
      </c>
      <c r="B672" t="s">
        <v>978</v>
      </c>
      <c r="C672" t="s">
        <v>979</v>
      </c>
    </row>
    <row r="673" spans="1:3" ht="12.75">
      <c r="A673" t="s">
        <v>980</v>
      </c>
      <c r="B673" t="s">
        <v>981</v>
      </c>
      <c r="C673" t="s">
        <v>982</v>
      </c>
    </row>
    <row r="674" spans="1:3" ht="12.75">
      <c r="A674" t="s">
        <v>983</v>
      </c>
      <c r="B674" t="s">
        <v>984</v>
      </c>
      <c r="C674" t="s">
        <v>985</v>
      </c>
    </row>
    <row r="675" spans="1:3" ht="12.75">
      <c r="A675" t="s">
        <v>986</v>
      </c>
      <c r="B675" t="s">
        <v>987</v>
      </c>
      <c r="C675" t="s">
        <v>988</v>
      </c>
    </row>
    <row r="676" spans="1:3" ht="12.75">
      <c r="A676" t="s">
        <v>989</v>
      </c>
      <c r="B676" t="s">
        <v>990</v>
      </c>
      <c r="C676" t="s">
        <v>991</v>
      </c>
    </row>
    <row r="677" spans="1:3" ht="12.75">
      <c r="A677" t="s">
        <v>992</v>
      </c>
      <c r="B677" s="248" t="s">
        <v>993</v>
      </c>
      <c r="C677" t="s">
        <v>994</v>
      </c>
    </row>
    <row r="678" spans="1:3" ht="12.75">
      <c r="A678" t="s">
        <v>995</v>
      </c>
      <c r="B678" t="s">
        <v>996</v>
      </c>
      <c r="C678" t="s">
        <v>997</v>
      </c>
    </row>
    <row r="679" spans="1:3" ht="12.75">
      <c r="A679" t="s">
        <v>998</v>
      </c>
      <c r="B679" t="s">
        <v>999</v>
      </c>
      <c r="C679" t="s">
        <v>1000</v>
      </c>
    </row>
    <row r="680" spans="1:3" ht="12.75">
      <c r="A680" s="250" t="s">
        <v>1001</v>
      </c>
      <c r="B680" s="250" t="s">
        <v>1002</v>
      </c>
      <c r="C680" s="250" t="s">
        <v>1003</v>
      </c>
    </row>
    <row r="681" spans="1:3" ht="12.75">
      <c r="A681" t="s">
        <v>1004</v>
      </c>
      <c r="B681" t="s">
        <v>1005</v>
      </c>
      <c r="C681" t="s">
        <v>1006</v>
      </c>
    </row>
    <row r="682" spans="1:3" ht="12.75">
      <c r="A682" t="s">
        <v>1007</v>
      </c>
      <c r="B682" t="s">
        <v>1008</v>
      </c>
      <c r="C682" t="s">
        <v>1009</v>
      </c>
    </row>
    <row r="683" spans="1:3" ht="12.75">
      <c r="A683" t="s">
        <v>1010</v>
      </c>
      <c r="B683" t="s">
        <v>1011</v>
      </c>
      <c r="C683" t="s">
        <v>1012</v>
      </c>
    </row>
    <row r="684" spans="1:3" ht="12.75">
      <c r="A684" t="s">
        <v>1010</v>
      </c>
      <c r="B684" t="s">
        <v>1013</v>
      </c>
      <c r="C684" t="s">
        <v>1014</v>
      </c>
    </row>
    <row r="685" spans="1:3" ht="12.75">
      <c r="A685" t="s">
        <v>1015</v>
      </c>
      <c r="B685" t="s">
        <v>1016</v>
      </c>
      <c r="C685" t="s">
        <v>1017</v>
      </c>
    </row>
    <row r="686" spans="1:3" ht="12.75">
      <c r="A686" t="s">
        <v>1018</v>
      </c>
      <c r="B686" t="s">
        <v>1019</v>
      </c>
      <c r="C686" t="s">
        <v>1020</v>
      </c>
    </row>
    <row r="687" spans="1:3" ht="12.75">
      <c r="A687" t="s">
        <v>1021</v>
      </c>
      <c r="B687" t="s">
        <v>1022</v>
      </c>
      <c r="C687" t="s">
        <v>1023</v>
      </c>
    </row>
    <row r="688" spans="1:3" ht="12.75">
      <c r="A688" t="s">
        <v>1024</v>
      </c>
      <c r="B688" t="s">
        <v>1025</v>
      </c>
      <c r="C688" t="s">
        <v>1026</v>
      </c>
    </row>
    <row r="689" spans="1:3" ht="12.75">
      <c r="A689" t="s">
        <v>1027</v>
      </c>
      <c r="B689" t="s">
        <v>1028</v>
      </c>
      <c r="C689" t="s">
        <v>1029</v>
      </c>
    </row>
    <row r="690" spans="1:3" ht="12.75">
      <c r="A690" t="s">
        <v>1030</v>
      </c>
      <c r="B690" t="s">
        <v>1031</v>
      </c>
      <c r="C690" t="s">
        <v>1032</v>
      </c>
    </row>
    <row r="691" spans="1:3" ht="12.75">
      <c r="A691" t="s">
        <v>1033</v>
      </c>
      <c r="B691" t="s">
        <v>1034</v>
      </c>
      <c r="C691" t="s">
        <v>1035</v>
      </c>
    </row>
    <row r="692" spans="1:3" ht="12.75">
      <c r="A692" t="s">
        <v>1036</v>
      </c>
      <c r="B692" t="s">
        <v>1037</v>
      </c>
      <c r="C692" t="s">
        <v>1038</v>
      </c>
    </row>
    <row r="693" spans="1:3" ht="12.75">
      <c r="A693" t="s">
        <v>1039</v>
      </c>
      <c r="B693" t="s">
        <v>1040</v>
      </c>
      <c r="C693" t="s">
        <v>1041</v>
      </c>
    </row>
    <row r="694" spans="1:3" ht="12.75">
      <c r="A694" t="s">
        <v>1042</v>
      </c>
      <c r="B694" t="s">
        <v>1043</v>
      </c>
      <c r="C694" t="s">
        <v>1044</v>
      </c>
    </row>
    <row r="695" spans="1:3" ht="12.75">
      <c r="A695" t="s">
        <v>1045</v>
      </c>
      <c r="B695" t="s">
        <v>1046</v>
      </c>
      <c r="C695" t="s">
        <v>1047</v>
      </c>
    </row>
    <row r="696" spans="1:3" ht="12.75">
      <c r="A696" t="s">
        <v>1048</v>
      </c>
      <c r="B696" t="s">
        <v>1049</v>
      </c>
      <c r="C696" t="s">
        <v>1050</v>
      </c>
    </row>
    <row r="697" spans="1:3" ht="12.75">
      <c r="A697" t="s">
        <v>1051</v>
      </c>
      <c r="B697" t="s">
        <v>1052</v>
      </c>
      <c r="C697" t="s">
        <v>1053</v>
      </c>
    </row>
    <row r="698" spans="1:3" ht="12.75">
      <c r="A698" t="s">
        <v>1054</v>
      </c>
      <c r="B698" t="s">
        <v>1055</v>
      </c>
      <c r="C698" t="s">
        <v>1056</v>
      </c>
    </row>
    <row r="699" spans="1:3" ht="12.75">
      <c r="A699" t="s">
        <v>1057</v>
      </c>
      <c r="B699" t="s">
        <v>1058</v>
      </c>
      <c r="C699" t="s">
        <v>1059</v>
      </c>
    </row>
    <row r="700" spans="1:3" ht="12.75">
      <c r="A700" t="s">
        <v>1060</v>
      </c>
      <c r="B700" t="s">
        <v>1061</v>
      </c>
      <c r="C700" t="s">
        <v>1062</v>
      </c>
    </row>
    <row r="701" spans="1:3" ht="12.75">
      <c r="A701" t="s">
        <v>1063</v>
      </c>
      <c r="B701" t="s">
        <v>1064</v>
      </c>
      <c r="C701" t="s">
        <v>1065</v>
      </c>
    </row>
    <row r="702" spans="1:3" ht="12.75">
      <c r="A702" t="s">
        <v>1066</v>
      </c>
      <c r="B702" t="s">
        <v>1067</v>
      </c>
      <c r="C702" t="s">
        <v>1068</v>
      </c>
    </row>
    <row r="703" spans="1:3" ht="12.75">
      <c r="A703" t="s">
        <v>1069</v>
      </c>
      <c r="B703" t="s">
        <v>1070</v>
      </c>
      <c r="C703" t="s">
        <v>1071</v>
      </c>
    </row>
    <row r="704" spans="1:3" ht="12.75">
      <c r="A704" t="s">
        <v>1072</v>
      </c>
      <c r="B704" t="s">
        <v>1073</v>
      </c>
      <c r="C704" t="s">
        <v>1074</v>
      </c>
    </row>
    <row r="705" spans="1:3" ht="12.75">
      <c r="A705" t="s">
        <v>1075</v>
      </c>
      <c r="B705" t="s">
        <v>1076</v>
      </c>
      <c r="C705" t="s">
        <v>1077</v>
      </c>
    </row>
    <row r="706" spans="1:3" ht="12.75">
      <c r="A706" t="s">
        <v>1078</v>
      </c>
      <c r="B706" t="s">
        <v>1079</v>
      </c>
      <c r="C706" t="s">
        <v>1080</v>
      </c>
    </row>
    <row r="707" spans="1:3" ht="12.75">
      <c r="A707" t="s">
        <v>1081</v>
      </c>
      <c r="B707" t="s">
        <v>1082</v>
      </c>
      <c r="C707" t="s">
        <v>1083</v>
      </c>
    </row>
    <row r="708" spans="1:3" ht="12.75">
      <c r="A708" t="s">
        <v>1084</v>
      </c>
      <c r="B708" t="s">
        <v>1085</v>
      </c>
      <c r="C708" t="s">
        <v>1086</v>
      </c>
    </row>
    <row r="709" spans="1:3" ht="12.75">
      <c r="A709" s="248" t="s">
        <v>1087</v>
      </c>
      <c r="B709" s="248" t="s">
        <v>1088</v>
      </c>
      <c r="C709" t="s">
        <v>1089</v>
      </c>
    </row>
    <row r="710" spans="1:3" ht="12.75">
      <c r="A710" t="s">
        <v>1090</v>
      </c>
      <c r="B710" t="s">
        <v>1091</v>
      </c>
      <c r="C710" t="s">
        <v>1092</v>
      </c>
    </row>
    <row r="711" spans="1:3" ht="12.75">
      <c r="A711" t="s">
        <v>1093</v>
      </c>
      <c r="B711" t="s">
        <v>1094</v>
      </c>
      <c r="C711" t="s">
        <v>1095</v>
      </c>
    </row>
    <row r="712" spans="1:3" ht="12.75">
      <c r="A712" t="s">
        <v>1096</v>
      </c>
      <c r="B712" t="s">
        <v>1097</v>
      </c>
      <c r="C712" t="s">
        <v>1098</v>
      </c>
    </row>
    <row r="713" spans="1:3" ht="12.75">
      <c r="A713" t="s">
        <v>1099</v>
      </c>
      <c r="B713" t="s">
        <v>1100</v>
      </c>
      <c r="C713" t="s">
        <v>1101</v>
      </c>
    </row>
    <row r="714" spans="1:3" ht="12.75">
      <c r="A714" t="s">
        <v>1102</v>
      </c>
      <c r="B714" t="s">
        <v>1103</v>
      </c>
      <c r="C714" t="s">
        <v>1104</v>
      </c>
    </row>
    <row r="715" spans="1:3" ht="12.75">
      <c r="A715" t="s">
        <v>1105</v>
      </c>
      <c r="B715" t="s">
        <v>1106</v>
      </c>
      <c r="C715" t="s">
        <v>1107</v>
      </c>
    </row>
    <row r="716" spans="1:3" ht="12.75">
      <c r="A716" t="s">
        <v>1108</v>
      </c>
      <c r="B716" t="s">
        <v>1109</v>
      </c>
      <c r="C716" t="s">
        <v>1110</v>
      </c>
    </row>
    <row r="717" spans="1:3" ht="12.75">
      <c r="A717" t="s">
        <v>1111</v>
      </c>
      <c r="B717" t="s">
        <v>1112</v>
      </c>
      <c r="C717" t="s">
        <v>1113</v>
      </c>
    </row>
    <row r="718" spans="1:3" ht="12.75">
      <c r="A718" t="s">
        <v>1114</v>
      </c>
      <c r="B718" t="s">
        <v>1115</v>
      </c>
      <c r="C718" t="s">
        <v>1116</v>
      </c>
    </row>
    <row r="719" spans="1:3" ht="12.75">
      <c r="A719" t="s">
        <v>1117</v>
      </c>
      <c r="B719" t="s">
        <v>1118</v>
      </c>
      <c r="C719" t="s">
        <v>1119</v>
      </c>
    </row>
    <row r="720" spans="1:3" ht="12.75">
      <c r="A720" t="s">
        <v>1120</v>
      </c>
      <c r="B720" t="s">
        <v>1121</v>
      </c>
      <c r="C720" t="s">
        <v>1122</v>
      </c>
    </row>
    <row r="721" spans="1:3" ht="12.75">
      <c r="A721" t="s">
        <v>1123</v>
      </c>
      <c r="B721" t="s">
        <v>1124</v>
      </c>
      <c r="C721" t="s">
        <v>1125</v>
      </c>
    </row>
    <row r="722" spans="1:3" ht="12.75">
      <c r="A722" t="s">
        <v>1126</v>
      </c>
      <c r="B722" t="s">
        <v>1127</v>
      </c>
      <c r="C722" s="249" t="s">
        <v>1128</v>
      </c>
    </row>
    <row r="723" spans="1:3" ht="12.75">
      <c r="A723" t="s">
        <v>1129</v>
      </c>
      <c r="B723" t="s">
        <v>1130</v>
      </c>
      <c r="C723" t="s">
        <v>1131</v>
      </c>
    </row>
    <row r="724" spans="1:3" ht="12.75">
      <c r="A724" t="s">
        <v>1132</v>
      </c>
      <c r="B724" t="s">
        <v>1133</v>
      </c>
      <c r="C724" t="s">
        <v>1134</v>
      </c>
    </row>
    <row r="725" spans="1:3" ht="12.75">
      <c r="A725" t="s">
        <v>1135</v>
      </c>
      <c r="B725" t="s">
        <v>1136</v>
      </c>
      <c r="C725" t="s">
        <v>1137</v>
      </c>
    </row>
    <row r="726" spans="1:3" ht="12.75">
      <c r="A726" t="s">
        <v>1138</v>
      </c>
      <c r="B726" t="s">
        <v>1139</v>
      </c>
      <c r="C726" t="s">
        <v>1140</v>
      </c>
    </row>
    <row r="727" spans="1:3" ht="12.75">
      <c r="A727" t="s">
        <v>1141</v>
      </c>
      <c r="B727" t="s">
        <v>1142</v>
      </c>
      <c r="C727" t="s">
        <v>1143</v>
      </c>
    </row>
    <row r="728" spans="1:3" ht="12.75">
      <c r="A728" t="s">
        <v>1144</v>
      </c>
      <c r="B728" t="s">
        <v>1145</v>
      </c>
      <c r="C728" t="s">
        <v>1146</v>
      </c>
    </row>
    <row r="729" spans="1:3" ht="12.75">
      <c r="A729" t="s">
        <v>1147</v>
      </c>
      <c r="B729" t="s">
        <v>1148</v>
      </c>
      <c r="C729" t="s">
        <v>1149</v>
      </c>
    </row>
    <row r="730" spans="1:3" ht="12.75">
      <c r="A730" t="s">
        <v>1150</v>
      </c>
      <c r="B730" t="s">
        <v>1151</v>
      </c>
      <c r="C730" t="s">
        <v>1152</v>
      </c>
    </row>
    <row r="731" spans="1:3" ht="12.75">
      <c r="A731" t="s">
        <v>1153</v>
      </c>
      <c r="B731" t="s">
        <v>1154</v>
      </c>
      <c r="C731" t="s">
        <v>1155</v>
      </c>
    </row>
    <row r="732" spans="1:3" ht="12.75">
      <c r="A732" t="s">
        <v>2777</v>
      </c>
      <c r="B732" t="s">
        <v>2778</v>
      </c>
      <c r="C732" t="s">
        <v>2779</v>
      </c>
    </row>
    <row r="733" spans="1:3" ht="12.75">
      <c r="A733" t="s">
        <v>2780</v>
      </c>
      <c r="B733" t="s">
        <v>2781</v>
      </c>
      <c r="C733" t="s">
        <v>2782</v>
      </c>
    </row>
    <row r="734" spans="1:3" ht="12.75">
      <c r="A734" t="s">
        <v>2783</v>
      </c>
      <c r="B734" t="s">
        <v>2784</v>
      </c>
      <c r="C734" t="s">
        <v>2785</v>
      </c>
    </row>
    <row r="735" spans="1:3" ht="12.75">
      <c r="A735" t="s">
        <v>2786</v>
      </c>
      <c r="B735" t="s">
        <v>2787</v>
      </c>
      <c r="C735" t="s">
        <v>2788</v>
      </c>
    </row>
    <row r="736" spans="1:3" ht="12.75">
      <c r="A736" t="s">
        <v>2789</v>
      </c>
      <c r="B736" t="s">
        <v>2790</v>
      </c>
      <c r="C736" t="s">
        <v>2791</v>
      </c>
    </row>
    <row r="737" spans="1:3" ht="12.75">
      <c r="A737" t="s">
        <v>2792</v>
      </c>
      <c r="B737" t="s">
        <v>2793</v>
      </c>
      <c r="C737" t="s">
        <v>2794</v>
      </c>
    </row>
    <row r="738" spans="1:3" ht="12.75">
      <c r="A738" t="s">
        <v>2795</v>
      </c>
      <c r="B738" t="s">
        <v>2796</v>
      </c>
      <c r="C738" t="s">
        <v>2797</v>
      </c>
    </row>
    <row r="739" spans="1:3" ht="12.75">
      <c r="A739" t="s">
        <v>2798</v>
      </c>
      <c r="B739" t="s">
        <v>2799</v>
      </c>
      <c r="C739" t="s">
        <v>2800</v>
      </c>
    </row>
    <row r="740" spans="1:3" ht="12.75">
      <c r="A740" t="s">
        <v>2801</v>
      </c>
      <c r="B740" t="s">
        <v>2802</v>
      </c>
      <c r="C740" t="s">
        <v>2803</v>
      </c>
    </row>
    <row r="741" spans="1:3" ht="12.75">
      <c r="A741" t="s">
        <v>2804</v>
      </c>
      <c r="B741" t="s">
        <v>2805</v>
      </c>
      <c r="C741" t="s">
        <v>2806</v>
      </c>
    </row>
    <row r="742" spans="1:3" ht="12.75">
      <c r="A742" t="s">
        <v>2807</v>
      </c>
      <c r="B742" t="s">
        <v>2808</v>
      </c>
      <c r="C742" t="s">
        <v>2809</v>
      </c>
    </row>
    <row r="743" spans="1:3" ht="12.75">
      <c r="A743" t="s">
        <v>2810</v>
      </c>
      <c r="B743" t="s">
        <v>2811</v>
      </c>
      <c r="C743" t="s">
        <v>185</v>
      </c>
    </row>
    <row r="744" spans="1:3" ht="12.75">
      <c r="A744" t="s">
        <v>186</v>
      </c>
      <c r="B744" t="s">
        <v>187</v>
      </c>
      <c r="C744" t="s">
        <v>188</v>
      </c>
    </row>
    <row r="745" spans="1:3" ht="12.75">
      <c r="A745" t="s">
        <v>189</v>
      </c>
      <c r="B745" t="s">
        <v>190</v>
      </c>
      <c r="C745" t="s">
        <v>191</v>
      </c>
    </row>
    <row r="746" spans="1:3" ht="12.75">
      <c r="A746" t="s">
        <v>192</v>
      </c>
      <c r="B746" t="s">
        <v>193</v>
      </c>
      <c r="C746" t="s">
        <v>194</v>
      </c>
    </row>
    <row r="747" spans="1:3" ht="12.75">
      <c r="A747" s="250" t="s">
        <v>192</v>
      </c>
      <c r="B747" s="250" t="s">
        <v>195</v>
      </c>
      <c r="C747" s="250" t="s">
        <v>196</v>
      </c>
    </row>
    <row r="748" spans="1:3" ht="12.75">
      <c r="A748" t="s">
        <v>197</v>
      </c>
      <c r="B748" t="s">
        <v>198</v>
      </c>
      <c r="C748" t="s">
        <v>199</v>
      </c>
    </row>
    <row r="749" spans="1:3" ht="12.75">
      <c r="A749" t="s">
        <v>200</v>
      </c>
      <c r="B749" t="s">
        <v>201</v>
      </c>
      <c r="C749" t="s">
        <v>202</v>
      </c>
    </row>
    <row r="750" spans="1:3" ht="12.75">
      <c r="A750" t="s">
        <v>203</v>
      </c>
      <c r="B750" t="s">
        <v>204</v>
      </c>
      <c r="C750" t="s">
        <v>205</v>
      </c>
    </row>
    <row r="751" spans="1:3" ht="12.75">
      <c r="A751" t="s">
        <v>206</v>
      </c>
      <c r="B751" t="s">
        <v>207</v>
      </c>
      <c r="C751" t="s">
        <v>208</v>
      </c>
    </row>
    <row r="752" spans="1:3" ht="12.75">
      <c r="A752" t="s">
        <v>209</v>
      </c>
      <c r="B752" t="s">
        <v>210</v>
      </c>
      <c r="C752" t="s">
        <v>211</v>
      </c>
    </row>
    <row r="753" spans="1:3" ht="12.75">
      <c r="A753" t="s">
        <v>212</v>
      </c>
      <c r="B753" t="s">
        <v>213</v>
      </c>
      <c r="C753" t="s">
        <v>214</v>
      </c>
    </row>
    <row r="754" spans="1:3" ht="12.75">
      <c r="A754" t="s">
        <v>215</v>
      </c>
      <c r="B754" t="s">
        <v>216</v>
      </c>
      <c r="C754" t="s">
        <v>217</v>
      </c>
    </row>
    <row r="755" spans="1:3" ht="12.75">
      <c r="A755" t="s">
        <v>218</v>
      </c>
      <c r="B755" t="s">
        <v>219</v>
      </c>
      <c r="C755" t="s">
        <v>220</v>
      </c>
    </row>
    <row r="756" spans="1:3" ht="12.75">
      <c r="A756" t="s">
        <v>221</v>
      </c>
      <c r="B756" t="s">
        <v>222</v>
      </c>
      <c r="C756" t="s">
        <v>223</v>
      </c>
    </row>
    <row r="757" spans="1:3" ht="12.75">
      <c r="A757" t="s">
        <v>224</v>
      </c>
      <c r="B757" t="s">
        <v>225</v>
      </c>
      <c r="C757" t="s">
        <v>226</v>
      </c>
    </row>
    <row r="758" spans="1:3" ht="12.75">
      <c r="A758" t="s">
        <v>227</v>
      </c>
      <c r="B758" t="s">
        <v>228</v>
      </c>
      <c r="C758" t="s">
        <v>229</v>
      </c>
    </row>
    <row r="759" spans="1:3" ht="12.75">
      <c r="A759" t="s">
        <v>230</v>
      </c>
      <c r="B759" t="s">
        <v>231</v>
      </c>
      <c r="C759" t="s">
        <v>232</v>
      </c>
    </row>
    <row r="760" spans="1:3" ht="12.75">
      <c r="A760" t="s">
        <v>233</v>
      </c>
      <c r="B760" t="s">
        <v>234</v>
      </c>
      <c r="C760" t="s">
        <v>235</v>
      </c>
    </row>
    <row r="761" spans="1:3" ht="12.75">
      <c r="A761" t="s">
        <v>236</v>
      </c>
      <c r="B761" t="s">
        <v>237</v>
      </c>
      <c r="C761" t="s">
        <v>238</v>
      </c>
    </row>
    <row r="762" spans="1:3" ht="12.75">
      <c r="A762" t="s">
        <v>239</v>
      </c>
      <c r="B762" t="s">
        <v>240</v>
      </c>
      <c r="C762" t="s">
        <v>241</v>
      </c>
    </row>
    <row r="763" spans="1:3" ht="12.75">
      <c r="A763" t="s">
        <v>242</v>
      </c>
      <c r="B763" t="s">
        <v>243</v>
      </c>
      <c r="C763" t="s">
        <v>244</v>
      </c>
    </row>
    <row r="764" spans="1:3" ht="12.75">
      <c r="A764" t="s">
        <v>245</v>
      </c>
      <c r="B764" t="s">
        <v>246</v>
      </c>
      <c r="C764" t="s">
        <v>247</v>
      </c>
    </row>
    <row r="765" spans="1:3" ht="12.75">
      <c r="A765" t="s">
        <v>248</v>
      </c>
      <c r="B765" t="s">
        <v>249</v>
      </c>
      <c r="C765" t="s">
        <v>250</v>
      </c>
    </row>
    <row r="766" spans="1:3" ht="12.75">
      <c r="A766" t="s">
        <v>251</v>
      </c>
      <c r="B766" t="s">
        <v>252</v>
      </c>
      <c r="C766" t="s">
        <v>253</v>
      </c>
    </row>
    <row r="767" spans="1:3" ht="12.75">
      <c r="A767" t="s">
        <v>254</v>
      </c>
      <c r="B767" t="s">
        <v>255</v>
      </c>
      <c r="C767" t="s">
        <v>256</v>
      </c>
    </row>
    <row r="768" spans="1:3" ht="12.75">
      <c r="A768" t="s">
        <v>257</v>
      </c>
      <c r="B768" t="s">
        <v>258</v>
      </c>
      <c r="C768" t="s">
        <v>259</v>
      </c>
    </row>
    <row r="769" spans="1:3" ht="12.75">
      <c r="A769" t="s">
        <v>260</v>
      </c>
      <c r="B769" t="s">
        <v>261</v>
      </c>
      <c r="C769" t="s">
        <v>262</v>
      </c>
    </row>
    <row r="770" spans="1:3" ht="12.75">
      <c r="A770" t="s">
        <v>263</v>
      </c>
      <c r="B770" t="s">
        <v>264</v>
      </c>
      <c r="C770" t="s">
        <v>265</v>
      </c>
    </row>
    <row r="771" spans="1:3" ht="12.75">
      <c r="A771" t="s">
        <v>266</v>
      </c>
      <c r="B771" t="s">
        <v>267</v>
      </c>
      <c r="C771" t="s">
        <v>268</v>
      </c>
    </row>
    <row r="772" spans="1:3" ht="12.75">
      <c r="A772" t="s">
        <v>269</v>
      </c>
      <c r="B772" t="s">
        <v>270</v>
      </c>
      <c r="C772" t="s">
        <v>271</v>
      </c>
    </row>
    <row r="773" spans="1:3" ht="12.75">
      <c r="A773" t="s">
        <v>272</v>
      </c>
      <c r="B773" t="s">
        <v>273</v>
      </c>
      <c r="C773" t="s">
        <v>274</v>
      </c>
    </row>
    <row r="774" spans="1:3" ht="12.75">
      <c r="A774" t="s">
        <v>275</v>
      </c>
      <c r="B774" t="s">
        <v>276</v>
      </c>
      <c r="C774" t="s">
        <v>277</v>
      </c>
    </row>
    <row r="775" spans="1:3" ht="12.75">
      <c r="A775" t="s">
        <v>278</v>
      </c>
      <c r="B775" t="s">
        <v>279</v>
      </c>
      <c r="C775" t="s">
        <v>280</v>
      </c>
    </row>
    <row r="776" spans="1:3" ht="12.75">
      <c r="A776" t="s">
        <v>281</v>
      </c>
      <c r="B776" t="s">
        <v>282</v>
      </c>
      <c r="C776" t="s">
        <v>283</v>
      </c>
    </row>
    <row r="777" spans="1:3" ht="12.75">
      <c r="A777" t="s">
        <v>284</v>
      </c>
      <c r="B777" t="s">
        <v>285</v>
      </c>
      <c r="C777" t="s">
        <v>286</v>
      </c>
    </row>
    <row r="778" spans="1:3" ht="12.75">
      <c r="A778" t="s">
        <v>287</v>
      </c>
      <c r="B778" t="s">
        <v>288</v>
      </c>
      <c r="C778" t="s">
        <v>289</v>
      </c>
    </row>
    <row r="779" spans="1:3" ht="12.75">
      <c r="A779" t="s">
        <v>290</v>
      </c>
      <c r="B779" t="s">
        <v>291</v>
      </c>
      <c r="C779" t="s">
        <v>292</v>
      </c>
    </row>
    <row r="780" spans="1:3" ht="12.75">
      <c r="A780" t="s">
        <v>293</v>
      </c>
      <c r="B780" t="s">
        <v>294</v>
      </c>
      <c r="C780" t="s">
        <v>295</v>
      </c>
    </row>
    <row r="781" spans="1:3" ht="12.75">
      <c r="A781" t="s">
        <v>296</v>
      </c>
      <c r="B781" t="s">
        <v>297</v>
      </c>
      <c r="C781" t="s">
        <v>298</v>
      </c>
    </row>
    <row r="782" spans="1:3" ht="12.75">
      <c r="A782" t="s">
        <v>299</v>
      </c>
      <c r="B782" t="s">
        <v>300</v>
      </c>
      <c r="C782" t="s">
        <v>301</v>
      </c>
    </row>
    <row r="783" spans="1:3" ht="12.75">
      <c r="A783" t="s">
        <v>302</v>
      </c>
      <c r="B783" t="s">
        <v>303</v>
      </c>
      <c r="C783" t="s">
        <v>304</v>
      </c>
    </row>
    <row r="784" spans="1:3" ht="12.75">
      <c r="A784" t="s">
        <v>305</v>
      </c>
      <c r="B784" t="s">
        <v>306</v>
      </c>
      <c r="C784" t="s">
        <v>307</v>
      </c>
    </row>
    <row r="785" spans="1:3" ht="12.75">
      <c r="A785" t="s">
        <v>308</v>
      </c>
      <c r="B785" t="s">
        <v>309</v>
      </c>
      <c r="C785" t="s">
        <v>310</v>
      </c>
    </row>
    <row r="786" spans="1:3" ht="12.75">
      <c r="A786" t="s">
        <v>2825</v>
      </c>
      <c r="B786" t="s">
        <v>2826</v>
      </c>
      <c r="C786" t="s">
        <v>2827</v>
      </c>
    </row>
    <row r="787" spans="1:3" ht="12.75">
      <c r="A787" t="s">
        <v>2828</v>
      </c>
      <c r="B787" t="s">
        <v>2829</v>
      </c>
      <c r="C787" t="s">
        <v>2830</v>
      </c>
    </row>
    <row r="788" spans="1:3" ht="12.75">
      <c r="A788" t="s">
        <v>2831</v>
      </c>
      <c r="B788" t="s">
        <v>2832</v>
      </c>
      <c r="C788" t="s">
        <v>2833</v>
      </c>
    </row>
    <row r="789" spans="1:3" ht="12.75">
      <c r="A789" t="s">
        <v>2834</v>
      </c>
      <c r="B789" t="s">
        <v>2835</v>
      </c>
      <c r="C789" t="s">
        <v>2836</v>
      </c>
    </row>
    <row r="790" spans="1:3" ht="12.75">
      <c r="A790" t="s">
        <v>2837</v>
      </c>
      <c r="B790" t="s">
        <v>2838</v>
      </c>
      <c r="C790" t="s">
        <v>2839</v>
      </c>
    </row>
    <row r="791" spans="1:3" ht="12.75">
      <c r="A791" t="s">
        <v>2840</v>
      </c>
      <c r="B791" t="s">
        <v>2841</v>
      </c>
      <c r="C791" t="s">
        <v>2842</v>
      </c>
    </row>
    <row r="792" spans="1:3" ht="12.75">
      <c r="A792" t="s">
        <v>2843</v>
      </c>
      <c r="B792" t="s">
        <v>2844</v>
      </c>
      <c r="C792" t="s">
        <v>2845</v>
      </c>
    </row>
    <row r="793" spans="1:3" ht="12.75">
      <c r="A793" t="s">
        <v>2846</v>
      </c>
      <c r="B793" t="s">
        <v>2847</v>
      </c>
      <c r="C793" t="s">
        <v>2848</v>
      </c>
    </row>
    <row r="794" spans="1:3" ht="12.75">
      <c r="A794" t="s">
        <v>2849</v>
      </c>
      <c r="B794" t="s">
        <v>2850</v>
      </c>
      <c r="C794" t="s">
        <v>2851</v>
      </c>
    </row>
    <row r="795" spans="1:3" ht="12.75">
      <c r="A795" t="s">
        <v>2852</v>
      </c>
      <c r="B795" t="s">
        <v>2853</v>
      </c>
      <c r="C795" t="s">
        <v>2854</v>
      </c>
    </row>
    <row r="796" spans="1:3" ht="12.75">
      <c r="A796" t="s">
        <v>2855</v>
      </c>
      <c r="B796" t="s">
        <v>2856</v>
      </c>
      <c r="C796" t="s">
        <v>2857</v>
      </c>
    </row>
    <row r="797" spans="1:3" ht="12.75">
      <c r="A797" t="s">
        <v>2858</v>
      </c>
      <c r="B797" t="s">
        <v>2859</v>
      </c>
      <c r="C797" t="s">
        <v>2860</v>
      </c>
    </row>
    <row r="798" spans="1:3" ht="12.75">
      <c r="A798" t="s">
        <v>2861</v>
      </c>
      <c r="B798" t="s">
        <v>2862</v>
      </c>
      <c r="C798" t="s">
        <v>2863</v>
      </c>
    </row>
    <row r="799" spans="1:3" ht="12.75">
      <c r="A799" t="s">
        <v>2864</v>
      </c>
      <c r="B799" t="s">
        <v>2865</v>
      </c>
      <c r="C799" t="s">
        <v>2866</v>
      </c>
    </row>
    <row r="800" spans="1:3" ht="12.75">
      <c r="A800" t="s">
        <v>2867</v>
      </c>
      <c r="B800" t="s">
        <v>2868</v>
      </c>
      <c r="C800" t="s">
        <v>2869</v>
      </c>
    </row>
    <row r="801" spans="1:3" ht="12.75">
      <c r="A801" t="s">
        <v>2870</v>
      </c>
      <c r="B801" t="s">
        <v>2871</v>
      </c>
      <c r="C801" t="s">
        <v>2872</v>
      </c>
    </row>
    <row r="802" spans="1:3" ht="12.75">
      <c r="A802" t="s">
        <v>2873</v>
      </c>
      <c r="B802" t="s">
        <v>2874</v>
      </c>
      <c r="C802" t="s">
        <v>2875</v>
      </c>
    </row>
    <row r="803" spans="1:3" ht="12.75">
      <c r="A803" t="s">
        <v>2876</v>
      </c>
      <c r="B803" t="s">
        <v>2877</v>
      </c>
      <c r="C803" t="s">
        <v>2878</v>
      </c>
    </row>
    <row r="804" spans="1:3" ht="12.75">
      <c r="A804" t="s">
        <v>2879</v>
      </c>
      <c r="B804" t="s">
        <v>2880</v>
      </c>
      <c r="C804" t="s">
        <v>2881</v>
      </c>
    </row>
    <row r="805" spans="1:3" ht="12.75">
      <c r="A805" t="s">
        <v>2882</v>
      </c>
      <c r="B805" t="s">
        <v>2883</v>
      </c>
      <c r="C805" t="s">
        <v>2884</v>
      </c>
    </row>
    <row r="806" spans="1:3" ht="12.75">
      <c r="A806" t="s">
        <v>2885</v>
      </c>
      <c r="B806" t="s">
        <v>2886</v>
      </c>
      <c r="C806" t="s">
        <v>2887</v>
      </c>
    </row>
    <row r="807" spans="1:3" ht="12.75">
      <c r="A807" t="s">
        <v>2888</v>
      </c>
      <c r="B807" t="s">
        <v>2889</v>
      </c>
      <c r="C807" t="s">
        <v>2890</v>
      </c>
    </row>
    <row r="808" spans="1:3" ht="12.75">
      <c r="A808" t="s">
        <v>2891</v>
      </c>
      <c r="B808" t="s">
        <v>2892</v>
      </c>
      <c r="C808" t="s">
        <v>2893</v>
      </c>
    </row>
    <row r="809" spans="1:3" ht="12.75">
      <c r="A809" t="s">
        <v>2894</v>
      </c>
      <c r="B809" t="s">
        <v>2895</v>
      </c>
      <c r="C809" t="s">
        <v>2896</v>
      </c>
    </row>
    <row r="810" spans="1:3" ht="12.75">
      <c r="A810" t="s">
        <v>2897</v>
      </c>
      <c r="B810" t="s">
        <v>2898</v>
      </c>
      <c r="C810" t="s">
        <v>2899</v>
      </c>
    </row>
    <row r="811" spans="1:3" ht="12.75">
      <c r="A811" t="s">
        <v>2900</v>
      </c>
      <c r="B811" t="s">
        <v>2901</v>
      </c>
      <c r="C811" t="s">
        <v>2902</v>
      </c>
    </row>
    <row r="812" spans="1:3" ht="12.75">
      <c r="A812" s="250" t="s">
        <v>2903</v>
      </c>
      <c r="B812" s="250" t="s">
        <v>2904</v>
      </c>
      <c r="C812" s="250" t="s">
        <v>2905</v>
      </c>
    </row>
    <row r="813" spans="1:3" ht="12.75">
      <c r="A813" t="s">
        <v>2906</v>
      </c>
      <c r="B813" t="s">
        <v>2907</v>
      </c>
      <c r="C813" t="s">
        <v>2908</v>
      </c>
    </row>
    <row r="814" spans="1:3" ht="12.75">
      <c r="A814" t="s">
        <v>2909</v>
      </c>
      <c r="B814" t="s">
        <v>2910</v>
      </c>
      <c r="C814" t="s">
        <v>2911</v>
      </c>
    </row>
    <row r="815" spans="1:3" ht="12.75">
      <c r="A815" t="s">
        <v>2912</v>
      </c>
      <c r="B815" t="s">
        <v>2913</v>
      </c>
      <c r="C815" t="s">
        <v>2914</v>
      </c>
    </row>
    <row r="816" spans="1:3" ht="12.75">
      <c r="A816" t="s">
        <v>2915</v>
      </c>
      <c r="B816" t="s">
        <v>2916</v>
      </c>
      <c r="C816" t="s">
        <v>2917</v>
      </c>
    </row>
    <row r="817" spans="1:3" ht="12.75">
      <c r="A817" t="s">
        <v>2918</v>
      </c>
      <c r="B817" t="s">
        <v>2919</v>
      </c>
      <c r="C817" t="s">
        <v>2920</v>
      </c>
    </row>
    <row r="818" spans="1:3" ht="12.75">
      <c r="A818" t="s">
        <v>2921</v>
      </c>
      <c r="B818" t="s">
        <v>2922</v>
      </c>
      <c r="C818" t="s">
        <v>2923</v>
      </c>
    </row>
    <row r="819" spans="1:3" ht="12.75">
      <c r="A819" t="s">
        <v>2924</v>
      </c>
      <c r="B819" t="s">
        <v>2925</v>
      </c>
      <c r="C819" t="s">
        <v>2926</v>
      </c>
    </row>
    <row r="820" spans="1:3" ht="12.75">
      <c r="A820" t="s">
        <v>2927</v>
      </c>
      <c r="B820" t="s">
        <v>2928</v>
      </c>
      <c r="C820" t="s">
        <v>2929</v>
      </c>
    </row>
    <row r="821" spans="1:3" ht="12.75">
      <c r="A821" t="s">
        <v>2930</v>
      </c>
      <c r="B821" t="s">
        <v>2931</v>
      </c>
      <c r="C821" t="s">
        <v>2932</v>
      </c>
    </row>
    <row r="822" spans="1:3" ht="12.75">
      <c r="A822" t="s">
        <v>2933</v>
      </c>
      <c r="B822" t="s">
        <v>2934</v>
      </c>
      <c r="C822" t="s">
        <v>2935</v>
      </c>
    </row>
    <row r="823" spans="1:3" ht="12.75">
      <c r="A823" t="s">
        <v>2936</v>
      </c>
      <c r="B823" t="s">
        <v>2937</v>
      </c>
      <c r="C823" t="s">
        <v>2938</v>
      </c>
    </row>
    <row r="824" spans="1:3" ht="12.75">
      <c r="A824" t="s">
        <v>2939</v>
      </c>
      <c r="B824" t="s">
        <v>2940</v>
      </c>
      <c r="C824" t="s">
        <v>2941</v>
      </c>
    </row>
    <row r="825" spans="1:3" ht="12.75">
      <c r="A825" t="s">
        <v>1275</v>
      </c>
      <c r="B825" t="s">
        <v>1276</v>
      </c>
      <c r="C825" t="s">
        <v>1277</v>
      </c>
    </row>
    <row r="826" spans="1:3" ht="12.75">
      <c r="A826" t="s">
        <v>1278</v>
      </c>
      <c r="B826" t="s">
        <v>1279</v>
      </c>
      <c r="C826" t="s">
        <v>1280</v>
      </c>
    </row>
    <row r="827" spans="1:3" ht="12.75">
      <c r="A827" t="s">
        <v>1281</v>
      </c>
      <c r="B827" t="s">
        <v>1282</v>
      </c>
      <c r="C827" t="s">
        <v>1283</v>
      </c>
    </row>
    <row r="828" spans="1:3" ht="12.75">
      <c r="A828" t="s">
        <v>1284</v>
      </c>
      <c r="B828" t="s">
        <v>1285</v>
      </c>
      <c r="C828" t="s">
        <v>1286</v>
      </c>
    </row>
    <row r="829" spans="1:3" ht="12.75">
      <c r="A829" t="s">
        <v>1287</v>
      </c>
      <c r="B829" t="s">
        <v>1288</v>
      </c>
      <c r="C829" t="s">
        <v>1289</v>
      </c>
    </row>
    <row r="830" spans="1:3" ht="12.75">
      <c r="A830" t="s">
        <v>1290</v>
      </c>
      <c r="B830" t="s">
        <v>1291</v>
      </c>
      <c r="C830" t="s">
        <v>1292</v>
      </c>
    </row>
    <row r="831" spans="1:3" ht="12.75">
      <c r="A831" t="s">
        <v>1293</v>
      </c>
      <c r="B831" t="s">
        <v>1294</v>
      </c>
      <c r="C831" t="s">
        <v>1295</v>
      </c>
    </row>
    <row r="832" spans="1:3" ht="12.75">
      <c r="A832" t="s">
        <v>1296</v>
      </c>
      <c r="B832" t="s">
        <v>1297</v>
      </c>
      <c r="C832" t="s">
        <v>1298</v>
      </c>
    </row>
    <row r="833" spans="1:3" ht="12.75">
      <c r="A833" t="s">
        <v>1299</v>
      </c>
      <c r="B833" t="s">
        <v>1300</v>
      </c>
      <c r="C833" t="s">
        <v>1301</v>
      </c>
    </row>
    <row r="834" spans="1:3" ht="12.75">
      <c r="A834" t="s">
        <v>1302</v>
      </c>
      <c r="B834" t="s">
        <v>1303</v>
      </c>
      <c r="C834" t="s">
        <v>1304</v>
      </c>
    </row>
    <row r="835" spans="1:3" ht="12.75">
      <c r="A835" t="s">
        <v>1305</v>
      </c>
      <c r="B835" t="s">
        <v>1306</v>
      </c>
      <c r="C835" t="s">
        <v>1307</v>
      </c>
    </row>
    <row r="836" spans="1:3" ht="12.75">
      <c r="A836" t="s">
        <v>1308</v>
      </c>
      <c r="B836" t="s">
        <v>1309</v>
      </c>
      <c r="C836" t="s">
        <v>1310</v>
      </c>
    </row>
    <row r="837" spans="1:3" ht="12.75">
      <c r="A837" t="s">
        <v>1311</v>
      </c>
      <c r="B837" t="s">
        <v>1312</v>
      </c>
      <c r="C837" t="s">
        <v>1313</v>
      </c>
    </row>
    <row r="838" spans="1:3" ht="12.75">
      <c r="A838" t="s">
        <v>1314</v>
      </c>
      <c r="B838" t="s">
        <v>1315</v>
      </c>
      <c r="C838" t="s">
        <v>1316</v>
      </c>
    </row>
    <row r="839" spans="1:3" ht="12.75">
      <c r="A839" t="s">
        <v>1317</v>
      </c>
      <c r="B839" t="s">
        <v>1318</v>
      </c>
      <c r="C839" t="s">
        <v>1319</v>
      </c>
    </row>
    <row r="840" spans="1:3" ht="12.75">
      <c r="A840" t="s">
        <v>1320</v>
      </c>
      <c r="B840" t="s">
        <v>1321</v>
      </c>
      <c r="C840" t="s">
        <v>1322</v>
      </c>
    </row>
    <row r="841" spans="1:3" ht="12.75">
      <c r="A841" t="s">
        <v>1323</v>
      </c>
      <c r="B841" t="s">
        <v>1324</v>
      </c>
      <c r="C841" t="s">
        <v>1325</v>
      </c>
    </row>
    <row r="842" spans="1:3" ht="12.75">
      <c r="A842" t="s">
        <v>1326</v>
      </c>
      <c r="B842" t="s">
        <v>1327</v>
      </c>
      <c r="C842" t="s">
        <v>1328</v>
      </c>
    </row>
    <row r="843" spans="1:3" ht="12.75">
      <c r="A843" t="s">
        <v>1329</v>
      </c>
      <c r="B843" t="s">
        <v>1330</v>
      </c>
      <c r="C843" t="s">
        <v>1331</v>
      </c>
    </row>
    <row r="844" spans="1:3" ht="12.75">
      <c r="A844" t="s">
        <v>1332</v>
      </c>
      <c r="B844" t="s">
        <v>1333</v>
      </c>
      <c r="C844" t="s">
        <v>1334</v>
      </c>
    </row>
    <row r="845" spans="1:3" ht="12.75">
      <c r="A845" t="s">
        <v>1335</v>
      </c>
      <c r="B845" t="s">
        <v>1336</v>
      </c>
      <c r="C845" t="s">
        <v>1337</v>
      </c>
    </row>
    <row r="846" spans="1:3" ht="12.75">
      <c r="A846" t="s">
        <v>1338</v>
      </c>
      <c r="B846" t="s">
        <v>1339</v>
      </c>
      <c r="C846" t="s">
        <v>1340</v>
      </c>
    </row>
    <row r="847" spans="1:3" ht="12.75">
      <c r="A847" t="s">
        <v>1341</v>
      </c>
      <c r="B847" t="s">
        <v>1342</v>
      </c>
      <c r="C847" t="s">
        <v>1343</v>
      </c>
    </row>
    <row r="848" spans="1:3" ht="12.75">
      <c r="A848" t="s">
        <v>1344</v>
      </c>
      <c r="B848" t="s">
        <v>1345</v>
      </c>
      <c r="C848" t="s">
        <v>1346</v>
      </c>
    </row>
    <row r="849" spans="1:3" ht="12.75">
      <c r="A849" t="s">
        <v>1347</v>
      </c>
      <c r="B849" t="s">
        <v>1348</v>
      </c>
      <c r="C849" t="s">
        <v>1349</v>
      </c>
    </row>
    <row r="850" spans="1:3" ht="12.75">
      <c r="A850" t="s">
        <v>1350</v>
      </c>
      <c r="B850" t="s">
        <v>1351</v>
      </c>
      <c r="C850" t="s">
        <v>1352</v>
      </c>
    </row>
    <row r="851" spans="1:3" ht="12.75">
      <c r="A851" t="s">
        <v>1353</v>
      </c>
      <c r="B851" t="s">
        <v>1354</v>
      </c>
      <c r="C851" t="s">
        <v>1355</v>
      </c>
    </row>
    <row r="852" spans="1:3" ht="12.75">
      <c r="A852" t="s">
        <v>1356</v>
      </c>
      <c r="B852" t="s">
        <v>1357</v>
      </c>
      <c r="C852" t="s">
        <v>1358</v>
      </c>
    </row>
    <row r="853" spans="1:3" ht="12.75">
      <c r="A853" t="s">
        <v>1359</v>
      </c>
      <c r="B853" t="s">
        <v>1360</v>
      </c>
      <c r="C853" t="s">
        <v>1361</v>
      </c>
    </row>
    <row r="854" spans="1:3" ht="12.75">
      <c r="A854" t="s">
        <v>1362</v>
      </c>
      <c r="B854" t="s">
        <v>1363</v>
      </c>
      <c r="C854" t="s">
        <v>1364</v>
      </c>
    </row>
    <row r="855" spans="1:3" ht="12.75">
      <c r="A855" t="s">
        <v>1365</v>
      </c>
      <c r="B855" t="s">
        <v>1366</v>
      </c>
      <c r="C855" t="s">
        <v>1367</v>
      </c>
    </row>
    <row r="856" spans="1:3" ht="12.75">
      <c r="A856" t="s">
        <v>1368</v>
      </c>
      <c r="B856" t="s">
        <v>1369</v>
      </c>
      <c r="C856" t="s">
        <v>1370</v>
      </c>
    </row>
    <row r="857" spans="1:3" ht="12.75">
      <c r="A857" t="s">
        <v>1371</v>
      </c>
      <c r="B857" t="s">
        <v>1372</v>
      </c>
      <c r="C857" t="s">
        <v>1373</v>
      </c>
    </row>
    <row r="858" spans="1:3" ht="12.75">
      <c r="A858" t="s">
        <v>1374</v>
      </c>
      <c r="B858" t="s">
        <v>1375</v>
      </c>
      <c r="C858" t="s">
        <v>1376</v>
      </c>
    </row>
    <row r="859" spans="1:3" ht="12.75">
      <c r="A859" t="s">
        <v>1377</v>
      </c>
      <c r="B859" t="s">
        <v>1378</v>
      </c>
      <c r="C859" t="s">
        <v>1379</v>
      </c>
    </row>
    <row r="860" spans="1:3" ht="12.75">
      <c r="A860" t="s">
        <v>1380</v>
      </c>
      <c r="B860" t="s">
        <v>1381</v>
      </c>
      <c r="C860" t="s">
        <v>1382</v>
      </c>
    </row>
    <row r="861" spans="1:3" ht="12.75">
      <c r="A861" t="s">
        <v>1383</v>
      </c>
      <c r="B861" t="s">
        <v>1384</v>
      </c>
      <c r="C861" t="s">
        <v>1385</v>
      </c>
    </row>
    <row r="862" spans="1:3" ht="12.75">
      <c r="A862" t="s">
        <v>1383</v>
      </c>
      <c r="B862" t="s">
        <v>1386</v>
      </c>
      <c r="C862" t="s">
        <v>1387</v>
      </c>
    </row>
    <row r="863" spans="1:3" ht="12.75">
      <c r="A863" t="s">
        <v>3064</v>
      </c>
      <c r="B863" t="s">
        <v>3065</v>
      </c>
      <c r="C863" t="s">
        <v>3066</v>
      </c>
    </row>
    <row r="864" spans="1:3" ht="12.75">
      <c r="A864" t="s">
        <v>3067</v>
      </c>
      <c r="B864" t="s">
        <v>3068</v>
      </c>
      <c r="C864" t="s">
        <v>3069</v>
      </c>
    </row>
    <row r="865" spans="1:3" ht="12.75">
      <c r="A865" t="s">
        <v>3070</v>
      </c>
      <c r="B865" t="s">
        <v>3071</v>
      </c>
      <c r="C865" t="s">
        <v>3072</v>
      </c>
    </row>
    <row r="866" spans="1:3" ht="12.75">
      <c r="A866" t="s">
        <v>3073</v>
      </c>
      <c r="B866" t="s">
        <v>3074</v>
      </c>
      <c r="C866" t="s">
        <v>3075</v>
      </c>
    </row>
    <row r="867" spans="1:3" ht="12.75">
      <c r="A867" t="s">
        <v>3076</v>
      </c>
      <c r="B867" t="s">
        <v>3077</v>
      </c>
      <c r="C867" t="s">
        <v>3078</v>
      </c>
    </row>
    <row r="868" spans="1:3" ht="12.75">
      <c r="A868" t="s">
        <v>3079</v>
      </c>
      <c r="B868" t="s">
        <v>3080</v>
      </c>
      <c r="C868" t="s">
        <v>3081</v>
      </c>
    </row>
    <row r="869" spans="1:3" ht="12.75">
      <c r="A869" t="s">
        <v>3082</v>
      </c>
      <c r="B869" t="s">
        <v>3083</v>
      </c>
      <c r="C869" t="s">
        <v>3084</v>
      </c>
    </row>
    <row r="870" spans="1:3" ht="12.75">
      <c r="A870" t="s">
        <v>3085</v>
      </c>
      <c r="B870" t="s">
        <v>3086</v>
      </c>
      <c r="C870" t="s">
        <v>3087</v>
      </c>
    </row>
    <row r="871" spans="1:3" ht="12.75">
      <c r="A871" t="s">
        <v>3088</v>
      </c>
      <c r="B871" t="s">
        <v>3089</v>
      </c>
      <c r="C871" t="s">
        <v>3090</v>
      </c>
    </row>
    <row r="872" spans="1:3" ht="12.75">
      <c r="A872" t="s">
        <v>3091</v>
      </c>
      <c r="B872" t="s">
        <v>3092</v>
      </c>
      <c r="C872" t="s">
        <v>3093</v>
      </c>
    </row>
    <row r="873" spans="1:3" ht="12.75">
      <c r="A873" t="s">
        <v>3094</v>
      </c>
      <c r="B873" t="s">
        <v>3095</v>
      </c>
      <c r="C873" t="s">
        <v>3096</v>
      </c>
    </row>
    <row r="874" spans="1:3" ht="12.75">
      <c r="A874" t="s">
        <v>3097</v>
      </c>
      <c r="B874" t="s">
        <v>3098</v>
      </c>
      <c r="C874" t="s">
        <v>3099</v>
      </c>
    </row>
    <row r="875" spans="1:3" ht="12.75">
      <c r="A875" t="s">
        <v>3100</v>
      </c>
      <c r="B875" t="s">
        <v>3101</v>
      </c>
      <c r="C875" t="s">
        <v>3102</v>
      </c>
    </row>
    <row r="876" spans="1:3" ht="12.75">
      <c r="A876" t="s">
        <v>3103</v>
      </c>
      <c r="B876" t="s">
        <v>3104</v>
      </c>
      <c r="C876" t="s">
        <v>3105</v>
      </c>
    </row>
    <row r="877" spans="1:3" ht="12.75">
      <c r="A877" t="s">
        <v>3106</v>
      </c>
      <c r="B877" t="s">
        <v>3107</v>
      </c>
      <c r="C877" t="s">
        <v>3108</v>
      </c>
    </row>
    <row r="878" spans="1:3" ht="12.75">
      <c r="A878" t="s">
        <v>3109</v>
      </c>
      <c r="B878" t="s">
        <v>3110</v>
      </c>
      <c r="C878" t="s">
        <v>3111</v>
      </c>
    </row>
    <row r="879" spans="1:3" ht="12.75">
      <c r="A879" t="s">
        <v>3112</v>
      </c>
      <c r="B879" t="s">
        <v>3113</v>
      </c>
      <c r="C879" t="s">
        <v>3114</v>
      </c>
    </row>
    <row r="880" spans="1:3" ht="12.75">
      <c r="A880" t="s">
        <v>3115</v>
      </c>
      <c r="B880" t="s">
        <v>3116</v>
      </c>
      <c r="C880" t="s">
        <v>3117</v>
      </c>
    </row>
    <row r="881" spans="1:3" ht="12.75">
      <c r="A881" t="s">
        <v>3118</v>
      </c>
      <c r="B881" t="s">
        <v>3119</v>
      </c>
      <c r="C881" t="s">
        <v>3120</v>
      </c>
    </row>
    <row r="882" spans="1:3" ht="12.75">
      <c r="A882" t="s">
        <v>3121</v>
      </c>
      <c r="B882" t="s">
        <v>3122</v>
      </c>
      <c r="C882" t="s">
        <v>3123</v>
      </c>
    </row>
    <row r="883" spans="1:3" ht="12.75">
      <c r="A883" t="s">
        <v>3124</v>
      </c>
      <c r="B883" t="s">
        <v>3125</v>
      </c>
      <c r="C883" t="s">
        <v>3126</v>
      </c>
    </row>
    <row r="884" spans="1:3" ht="12.75">
      <c r="A884" t="s">
        <v>3127</v>
      </c>
      <c r="B884" t="s">
        <v>3128</v>
      </c>
      <c r="C884" t="s">
        <v>3129</v>
      </c>
    </row>
    <row r="885" spans="1:3" ht="12.75">
      <c r="A885" t="s">
        <v>3130</v>
      </c>
      <c r="B885" t="s">
        <v>3131</v>
      </c>
      <c r="C885" t="s">
        <v>3132</v>
      </c>
    </row>
    <row r="886" spans="1:3" ht="12.75">
      <c r="A886" t="s">
        <v>3133</v>
      </c>
      <c r="B886" t="s">
        <v>3134</v>
      </c>
      <c r="C886" t="s">
        <v>3135</v>
      </c>
    </row>
    <row r="887" spans="1:3" ht="12.75">
      <c r="A887" t="s">
        <v>3136</v>
      </c>
      <c r="B887" t="s">
        <v>3137</v>
      </c>
      <c r="C887" t="s">
        <v>3138</v>
      </c>
    </row>
    <row r="888" spans="1:3" ht="12.75">
      <c r="A888" t="s">
        <v>3139</v>
      </c>
      <c r="B888" t="s">
        <v>3140</v>
      </c>
      <c r="C888" t="s">
        <v>3141</v>
      </c>
    </row>
    <row r="889" spans="1:3" ht="12.75">
      <c r="A889" t="s">
        <v>3142</v>
      </c>
      <c r="B889" t="s">
        <v>3143</v>
      </c>
      <c r="C889" t="s">
        <v>3144</v>
      </c>
    </row>
    <row r="890" spans="1:3" ht="12.75">
      <c r="A890" t="s">
        <v>3145</v>
      </c>
      <c r="B890" t="s">
        <v>3146</v>
      </c>
      <c r="C890" t="s">
        <v>3147</v>
      </c>
    </row>
    <row r="891" spans="1:3" ht="12.75">
      <c r="A891" s="251"/>
      <c r="B891" s="251"/>
      <c r="C891" s="252"/>
    </row>
    <row r="892" spans="1:3" ht="12.75">
      <c r="A892" s="251"/>
      <c r="B892" s="251"/>
      <c r="C892" s="252"/>
    </row>
    <row r="893" spans="1:3" ht="12.75">
      <c r="A893" s="251"/>
      <c r="B893" s="251"/>
      <c r="C893" s="252"/>
    </row>
    <row r="894" spans="1:3" ht="12.75">
      <c r="A894" s="251"/>
      <c r="B894" s="251"/>
      <c r="C894" s="252"/>
    </row>
    <row r="895" spans="1:3" ht="12.75">
      <c r="A895" s="251"/>
      <c r="B895" s="251"/>
      <c r="C895" s="252"/>
    </row>
  </sheetData>
  <sheetProtection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K68"/>
  <sheetViews>
    <sheetView workbookViewId="0" topLeftCell="A1">
      <selection activeCell="B8" sqref="B8"/>
    </sheetView>
  </sheetViews>
  <sheetFormatPr defaultColWidth="9.140625" defaultRowHeight="12.75"/>
  <cols>
    <col min="1" max="1" width="5.7109375" style="637" customWidth="1"/>
    <col min="2" max="2" width="25.7109375" style="337" customWidth="1"/>
    <col min="3" max="3" width="6.7109375" style="466" customWidth="1"/>
    <col min="4" max="5" width="8.7109375" style="466" customWidth="1"/>
    <col min="6" max="189" width="0.85546875" style="337" customWidth="1"/>
    <col min="190" max="16384" width="9.140625" style="337" customWidth="1"/>
  </cols>
  <sheetData>
    <row r="1" spans="1:193" ht="12.75" customHeight="1" thickBot="1">
      <c r="A1" s="1294"/>
      <c r="B1" s="1295"/>
      <c r="C1" s="467" t="s">
        <v>367</v>
      </c>
      <c r="D1" s="467"/>
      <c r="E1" s="468"/>
      <c r="F1" s="468"/>
      <c r="G1" s="468"/>
      <c r="H1" s="467"/>
      <c r="I1" s="469"/>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70"/>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t="s">
        <v>344</v>
      </c>
      <c r="CT1" s="467"/>
      <c r="CU1" s="467"/>
      <c r="CV1" s="467"/>
      <c r="CW1" s="467"/>
      <c r="CX1" s="467"/>
      <c r="CY1" s="467"/>
      <c r="CZ1" s="467"/>
      <c r="DA1" s="467"/>
      <c r="DB1" s="467"/>
      <c r="DC1" s="467"/>
      <c r="DD1" s="467"/>
      <c r="DE1" s="467"/>
      <c r="DF1" s="467"/>
      <c r="DG1" s="467"/>
      <c r="DH1" s="467"/>
      <c r="DI1" s="467"/>
      <c r="DJ1" s="467"/>
      <c r="DK1" s="467"/>
      <c r="DL1" s="467"/>
      <c r="DM1" s="467"/>
      <c r="DN1" s="467"/>
      <c r="DO1" s="467"/>
      <c r="DP1" s="467"/>
      <c r="DQ1" s="467"/>
      <c r="DR1" s="467"/>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c r="GB1" s="467"/>
      <c r="GC1" s="467"/>
      <c r="GD1" s="467"/>
      <c r="GE1" s="467"/>
      <c r="GF1" s="467"/>
      <c r="GG1" s="467"/>
      <c r="GH1" s="467"/>
      <c r="GI1" s="467"/>
      <c r="GJ1" s="467"/>
      <c r="GK1" s="467"/>
    </row>
    <row r="2" spans="1:193" ht="12.75" customHeight="1">
      <c r="A2" s="1295"/>
      <c r="B2" s="1295"/>
      <c r="C2" s="467" t="s">
        <v>345</v>
      </c>
      <c r="D2" s="467"/>
      <c r="E2" s="468"/>
      <c r="F2" s="468"/>
      <c r="G2" s="468"/>
      <c r="H2" s="467"/>
      <c r="I2" s="469"/>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70"/>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t="s">
        <v>346</v>
      </c>
      <c r="CT2" s="467"/>
      <c r="CU2" s="467"/>
      <c r="CV2" s="467"/>
      <c r="CW2" s="467"/>
      <c r="CX2" s="467"/>
      <c r="CY2" s="467"/>
      <c r="CZ2" s="467"/>
      <c r="DA2" s="467"/>
      <c r="DB2" s="467"/>
      <c r="DC2" s="467"/>
      <c r="DD2" s="467"/>
      <c r="DE2" s="467"/>
      <c r="DF2" s="467"/>
      <c r="DG2" s="467"/>
      <c r="DH2" s="467"/>
      <c r="DI2" s="467"/>
      <c r="DJ2" s="467"/>
      <c r="DK2" s="467"/>
      <c r="DL2" s="467"/>
      <c r="DM2" s="467"/>
      <c r="DN2" s="467"/>
      <c r="DO2" s="467"/>
      <c r="DP2" s="467"/>
      <c r="DQ2" s="467"/>
      <c r="DR2" s="467"/>
      <c r="DS2" s="467"/>
      <c r="DT2" s="467"/>
      <c r="DU2" s="467"/>
      <c r="DV2" s="467"/>
      <c r="DW2" s="467"/>
      <c r="DX2" s="467"/>
      <c r="DY2" s="467"/>
      <c r="DZ2" s="467"/>
      <c r="EA2" s="467"/>
      <c r="EB2" s="467"/>
      <c r="EC2" s="467"/>
      <c r="ED2" s="467"/>
      <c r="EE2" s="467"/>
      <c r="EF2" s="467"/>
      <c r="EG2" s="467"/>
      <c r="EH2" s="467"/>
      <c r="EI2" s="467"/>
      <c r="EJ2" s="467"/>
      <c r="EK2" s="467"/>
      <c r="EL2" s="467"/>
      <c r="EM2" s="467"/>
      <c r="EN2" s="467"/>
      <c r="EO2" s="467"/>
      <c r="EP2" s="467"/>
      <c r="EQ2" s="467"/>
      <c r="ER2" s="467"/>
      <c r="ES2" s="467"/>
      <c r="ET2" s="467"/>
      <c r="EU2" s="467"/>
      <c r="EV2" s="467"/>
      <c r="EW2" s="467"/>
      <c r="EX2" s="467"/>
      <c r="EY2" s="467"/>
      <c r="EZ2" s="467"/>
      <c r="FA2" s="467"/>
      <c r="FB2" s="467"/>
      <c r="FC2" s="467"/>
      <c r="FD2" s="467"/>
      <c r="FE2" s="467"/>
      <c r="FF2" s="467"/>
      <c r="FG2" s="467"/>
      <c r="FH2" s="467"/>
      <c r="FI2" s="467"/>
      <c r="FJ2" s="467"/>
      <c r="FK2" s="467"/>
      <c r="FL2" s="467"/>
      <c r="FM2" s="467"/>
      <c r="FN2" s="467"/>
      <c r="FO2" s="467"/>
      <c r="FP2" s="467"/>
      <c r="FQ2" s="467"/>
      <c r="FR2" s="467"/>
      <c r="FS2" s="467"/>
      <c r="FT2" s="467"/>
      <c r="FU2" s="467"/>
      <c r="FV2" s="467"/>
      <c r="FW2" s="467"/>
      <c r="FX2" s="467"/>
      <c r="FY2" s="467"/>
      <c r="FZ2" s="467"/>
      <c r="GA2" s="469"/>
      <c r="GB2" s="467"/>
      <c r="GC2" s="467"/>
      <c r="GD2" s="467"/>
      <c r="GE2" s="467"/>
      <c r="GF2" s="467"/>
      <c r="GG2" s="467"/>
      <c r="GH2" s="471" t="s">
        <v>347</v>
      </c>
      <c r="GI2" s="472"/>
      <c r="GJ2" s="472"/>
      <c r="GK2" s="473"/>
    </row>
    <row r="3" spans="1:193" ht="12.75" customHeight="1" thickBot="1">
      <c r="A3" s="1296"/>
      <c r="B3" s="1296"/>
      <c r="C3" s="467" t="s">
        <v>348</v>
      </c>
      <c r="D3" s="467"/>
      <c r="E3" s="468"/>
      <c r="F3" s="468"/>
      <c r="G3" s="468"/>
      <c r="H3" s="467"/>
      <c r="I3" s="469"/>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70"/>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t="s">
        <v>349</v>
      </c>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9"/>
      <c r="GB3" s="467"/>
      <c r="GC3" s="467"/>
      <c r="GD3" s="467"/>
      <c r="GE3" s="467"/>
      <c r="GF3" s="467"/>
      <c r="GG3" s="467"/>
      <c r="GH3" s="474"/>
      <c r="GI3" s="475"/>
      <c r="GJ3" s="475"/>
      <c r="GK3" s="476"/>
    </row>
    <row r="4" spans="1:193" ht="12.75" customHeight="1" thickBot="1">
      <c r="A4" s="603" t="s">
        <v>350</v>
      </c>
      <c r="B4" s="478" t="s">
        <v>351</v>
      </c>
      <c r="C4" s="478" t="s">
        <v>3408</v>
      </c>
      <c r="D4" s="478" t="s">
        <v>352</v>
      </c>
      <c r="E4" s="478" t="s">
        <v>353</v>
      </c>
      <c r="F4" s="479" t="s">
        <v>355</v>
      </c>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84"/>
      <c r="AK4" s="480" t="s">
        <v>356</v>
      </c>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80" t="s">
        <v>357</v>
      </c>
      <c r="BP4" s="479"/>
      <c r="BQ4" s="479"/>
      <c r="BR4" s="479"/>
      <c r="BS4" s="479"/>
      <c r="BT4" s="479"/>
      <c r="BU4" s="479"/>
      <c r="BV4" s="479"/>
      <c r="BW4" s="479"/>
      <c r="BX4" s="479"/>
      <c r="BY4" s="479"/>
      <c r="BZ4" s="479"/>
      <c r="CA4" s="479"/>
      <c r="CB4" s="479"/>
      <c r="CC4" s="479"/>
      <c r="CD4" s="479"/>
      <c r="CE4" s="479"/>
      <c r="CF4" s="479"/>
      <c r="CG4" s="479"/>
      <c r="CH4" s="479"/>
      <c r="CI4" s="479"/>
      <c r="CJ4" s="479"/>
      <c r="CK4" s="479"/>
      <c r="CL4" s="479"/>
      <c r="CM4" s="479"/>
      <c r="CN4" s="479"/>
      <c r="CO4" s="479"/>
      <c r="CP4" s="479"/>
      <c r="CQ4" s="479"/>
      <c r="CR4" s="479"/>
      <c r="CS4" s="484"/>
      <c r="CT4" s="480" t="s">
        <v>358</v>
      </c>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81"/>
      <c r="DS4" s="479"/>
      <c r="DT4" s="479"/>
      <c r="DU4" s="479"/>
      <c r="DV4" s="479"/>
      <c r="DW4" s="479"/>
      <c r="DX4" s="479"/>
      <c r="DY4" s="482"/>
      <c r="DZ4" s="479" t="s">
        <v>359</v>
      </c>
      <c r="EA4" s="479"/>
      <c r="EB4" s="479"/>
      <c r="EC4" s="479"/>
      <c r="ED4" s="479"/>
      <c r="EE4" s="479"/>
      <c r="EF4" s="479"/>
      <c r="EG4" s="479"/>
      <c r="EH4" s="479"/>
      <c r="EI4" s="479"/>
      <c r="EJ4" s="479"/>
      <c r="EK4" s="479"/>
      <c r="EL4" s="479"/>
      <c r="EM4" s="479"/>
      <c r="EN4" s="479"/>
      <c r="EO4" s="479"/>
      <c r="EP4" s="479"/>
      <c r="EQ4" s="479"/>
      <c r="ER4" s="479"/>
      <c r="ES4" s="479"/>
      <c r="ET4" s="479"/>
      <c r="EU4" s="479"/>
      <c r="EV4" s="479"/>
      <c r="EW4" s="479"/>
      <c r="EX4" s="479"/>
      <c r="EY4" s="479"/>
      <c r="EZ4" s="479"/>
      <c r="FA4" s="479"/>
      <c r="FB4" s="479"/>
      <c r="FC4" s="480" t="s">
        <v>360</v>
      </c>
      <c r="FD4" s="479"/>
      <c r="FE4" s="479"/>
      <c r="FF4" s="479"/>
      <c r="FG4" s="479"/>
      <c r="FH4" s="479"/>
      <c r="FI4" s="479"/>
      <c r="FJ4" s="479"/>
      <c r="FK4" s="479"/>
      <c r="FL4" s="479"/>
      <c r="FM4" s="479"/>
      <c r="FN4" s="479"/>
      <c r="FO4" s="479"/>
      <c r="FP4" s="479"/>
      <c r="FQ4" s="479"/>
      <c r="FR4" s="479"/>
      <c r="FS4" s="479"/>
      <c r="FT4" s="479"/>
      <c r="FU4" s="479"/>
      <c r="FV4" s="479"/>
      <c r="FW4" s="479"/>
      <c r="FX4" s="479"/>
      <c r="FY4" s="479"/>
      <c r="FZ4" s="479"/>
      <c r="GA4" s="479"/>
      <c r="GB4" s="479"/>
      <c r="GC4" s="479"/>
      <c r="GD4" s="479"/>
      <c r="GE4" s="479"/>
      <c r="GF4" s="479"/>
      <c r="GG4" s="484"/>
      <c r="GH4" s="604"/>
      <c r="GI4" s="604"/>
      <c r="GJ4" s="604"/>
      <c r="GK4" s="604"/>
    </row>
    <row r="5" spans="1:193" ht="12.75" customHeight="1">
      <c r="A5" s="605"/>
      <c r="B5" s="605"/>
      <c r="C5" s="485"/>
      <c r="D5" s="487" t="s">
        <v>3710</v>
      </c>
      <c r="E5" s="487"/>
      <c r="F5" s="488"/>
      <c r="G5" s="489"/>
      <c r="H5" s="489"/>
      <c r="I5" s="489"/>
      <c r="J5" s="490"/>
      <c r="K5" s="491"/>
      <c r="L5" s="489"/>
      <c r="M5" s="489"/>
      <c r="N5" s="489"/>
      <c r="O5" s="492"/>
      <c r="P5" s="493"/>
      <c r="Q5" s="489"/>
      <c r="R5" s="489"/>
      <c r="S5" s="489"/>
      <c r="T5" s="490"/>
      <c r="U5" s="491"/>
      <c r="V5" s="489"/>
      <c r="W5" s="489"/>
      <c r="X5" s="489"/>
      <c r="Y5" s="490"/>
      <c r="Z5" s="491"/>
      <c r="AA5" s="489"/>
      <c r="AB5" s="489"/>
      <c r="AC5" s="489"/>
      <c r="AD5" s="490"/>
      <c r="AE5" s="491"/>
      <c r="AF5" s="489"/>
      <c r="AG5" s="489"/>
      <c r="AH5" s="489"/>
      <c r="AI5" s="490"/>
      <c r="AJ5" s="531"/>
      <c r="AK5" s="493"/>
      <c r="AL5" s="489"/>
      <c r="AM5" s="489"/>
      <c r="AN5" s="490"/>
      <c r="AO5" s="496"/>
      <c r="AP5" s="493"/>
      <c r="AQ5" s="489"/>
      <c r="AR5" s="489"/>
      <c r="AS5" s="490"/>
      <c r="AT5" s="496"/>
      <c r="AU5" s="493"/>
      <c r="AV5" s="489"/>
      <c r="AW5" s="489"/>
      <c r="AX5" s="490"/>
      <c r="AY5" s="496"/>
      <c r="AZ5" s="493"/>
      <c r="BA5" s="489"/>
      <c r="BB5" s="489"/>
      <c r="BC5" s="490"/>
      <c r="BD5" s="496"/>
      <c r="BE5" s="493"/>
      <c r="BF5" s="489"/>
      <c r="BG5" s="489"/>
      <c r="BH5" s="490"/>
      <c r="BI5" s="496"/>
      <c r="BJ5" s="493"/>
      <c r="BK5" s="489"/>
      <c r="BL5" s="489"/>
      <c r="BM5" s="490"/>
      <c r="BN5" s="560"/>
      <c r="BO5" s="488"/>
      <c r="BP5" s="489"/>
      <c r="BQ5" s="489"/>
      <c r="BR5" s="489"/>
      <c r="BS5" s="490"/>
      <c r="BT5" s="491"/>
      <c r="BU5" s="489"/>
      <c r="BV5" s="489"/>
      <c r="BW5" s="489"/>
      <c r="BX5" s="492"/>
      <c r="BY5" s="493"/>
      <c r="BZ5" s="489"/>
      <c r="CA5" s="489"/>
      <c r="CB5" s="489"/>
      <c r="CC5" s="490"/>
      <c r="CD5" s="491"/>
      <c r="CE5" s="489"/>
      <c r="CF5" s="489"/>
      <c r="CG5" s="489"/>
      <c r="CH5" s="490"/>
      <c r="CI5" s="491"/>
      <c r="CJ5" s="489"/>
      <c r="CK5" s="489"/>
      <c r="CL5" s="489"/>
      <c r="CM5" s="490"/>
      <c r="CN5" s="491"/>
      <c r="CO5" s="489"/>
      <c r="CP5" s="489"/>
      <c r="CQ5" s="489"/>
      <c r="CR5" s="490"/>
      <c r="CS5" s="502"/>
      <c r="CT5" s="493"/>
      <c r="CU5" s="489"/>
      <c r="CV5" s="489"/>
      <c r="CW5" s="490"/>
      <c r="CX5" s="496"/>
      <c r="CY5" s="493"/>
      <c r="CZ5" s="489"/>
      <c r="DA5" s="489"/>
      <c r="DB5" s="490"/>
      <c r="DC5" s="496"/>
      <c r="DD5" s="493"/>
      <c r="DE5" s="489"/>
      <c r="DF5" s="489"/>
      <c r="DG5" s="490"/>
      <c r="DH5" s="496"/>
      <c r="DI5" s="493"/>
      <c r="DJ5" s="489"/>
      <c r="DK5" s="489"/>
      <c r="DL5" s="490"/>
      <c r="DM5" s="496"/>
      <c r="DN5" s="493"/>
      <c r="DO5" s="489"/>
      <c r="DP5" s="489"/>
      <c r="DQ5" s="490"/>
      <c r="DR5" s="606"/>
      <c r="DS5" s="493"/>
      <c r="DT5" s="489"/>
      <c r="DU5" s="489"/>
      <c r="DV5" s="490"/>
      <c r="DW5" s="496"/>
      <c r="DX5" s="544"/>
      <c r="DY5" s="494"/>
      <c r="DZ5" s="493"/>
      <c r="EA5" s="489"/>
      <c r="EB5" s="490"/>
      <c r="EC5" s="496"/>
      <c r="ED5" s="493"/>
      <c r="EE5" s="489"/>
      <c r="EF5" s="489"/>
      <c r="EG5" s="490"/>
      <c r="EH5" s="496"/>
      <c r="EI5" s="493"/>
      <c r="EJ5" s="489"/>
      <c r="EK5" s="489"/>
      <c r="EL5" s="490"/>
      <c r="EM5" s="496"/>
      <c r="EN5" s="493"/>
      <c r="EO5" s="489"/>
      <c r="EP5" s="489"/>
      <c r="EQ5" s="490"/>
      <c r="ER5" s="496"/>
      <c r="ES5" s="493"/>
      <c r="ET5" s="489"/>
      <c r="EU5" s="489"/>
      <c r="EV5" s="490"/>
      <c r="EW5" s="496"/>
      <c r="EX5" s="493"/>
      <c r="EY5" s="489"/>
      <c r="EZ5" s="489"/>
      <c r="FA5" s="490"/>
      <c r="FB5" s="560"/>
      <c r="FC5" s="488"/>
      <c r="FD5" s="489"/>
      <c r="FE5" s="489"/>
      <c r="FF5" s="489"/>
      <c r="FG5" s="490"/>
      <c r="FH5" s="491"/>
      <c r="FI5" s="489"/>
      <c r="FJ5" s="489"/>
      <c r="FK5" s="489"/>
      <c r="FL5" s="492"/>
      <c r="FM5" s="493"/>
      <c r="FN5" s="489"/>
      <c r="FO5" s="489"/>
      <c r="FP5" s="489"/>
      <c r="FQ5" s="490"/>
      <c r="FR5" s="491"/>
      <c r="FS5" s="489"/>
      <c r="FT5" s="489"/>
      <c r="FU5" s="489"/>
      <c r="FV5" s="490"/>
      <c r="FW5" s="491"/>
      <c r="FX5" s="489"/>
      <c r="FY5" s="489"/>
      <c r="FZ5" s="489"/>
      <c r="GA5" s="490"/>
      <c r="GB5" s="491"/>
      <c r="GC5" s="489"/>
      <c r="GD5" s="489"/>
      <c r="GE5" s="489"/>
      <c r="GF5" s="490"/>
      <c r="GG5" s="502"/>
      <c r="GH5" s="607"/>
      <c r="GI5" s="607"/>
      <c r="GJ5" s="607"/>
      <c r="GK5" s="607"/>
    </row>
    <row r="6" spans="1:193" ht="12.75" customHeight="1">
      <c r="A6" s="605"/>
      <c r="B6" s="605"/>
      <c r="C6" s="485"/>
      <c r="D6" s="487"/>
      <c r="E6" s="487"/>
      <c r="F6" s="488"/>
      <c r="G6" s="489"/>
      <c r="H6" s="489"/>
      <c r="I6" s="489"/>
      <c r="J6" s="490"/>
      <c r="K6" s="491"/>
      <c r="L6" s="489"/>
      <c r="M6" s="489"/>
      <c r="N6" s="489"/>
      <c r="O6" s="492"/>
      <c r="P6" s="493"/>
      <c r="Q6" s="489"/>
      <c r="R6" s="489"/>
      <c r="S6" s="489"/>
      <c r="T6" s="490"/>
      <c r="U6" s="491"/>
      <c r="V6" s="489"/>
      <c r="W6" s="489"/>
      <c r="X6" s="489"/>
      <c r="Y6" s="490"/>
      <c r="Z6" s="491"/>
      <c r="AA6" s="489"/>
      <c r="AB6" s="489"/>
      <c r="AC6" s="489"/>
      <c r="AD6" s="490"/>
      <c r="AE6" s="491"/>
      <c r="AF6" s="489"/>
      <c r="AG6" s="489"/>
      <c r="AH6" s="489"/>
      <c r="AI6" s="490"/>
      <c r="AJ6" s="506"/>
      <c r="AK6" s="493"/>
      <c r="AL6" s="489"/>
      <c r="AM6" s="489"/>
      <c r="AN6" s="490"/>
      <c r="AO6" s="492"/>
      <c r="AP6" s="493"/>
      <c r="AQ6" s="489"/>
      <c r="AR6" s="489"/>
      <c r="AS6" s="490"/>
      <c r="AT6" s="492"/>
      <c r="AU6" s="493"/>
      <c r="AV6" s="489"/>
      <c r="AW6" s="489"/>
      <c r="AX6" s="490"/>
      <c r="AY6" s="492"/>
      <c r="AZ6" s="493"/>
      <c r="BA6" s="489"/>
      <c r="BB6" s="489"/>
      <c r="BC6" s="490"/>
      <c r="BD6" s="492"/>
      <c r="BE6" s="493"/>
      <c r="BF6" s="489"/>
      <c r="BG6" s="489"/>
      <c r="BH6" s="490"/>
      <c r="BI6" s="492"/>
      <c r="BJ6" s="493"/>
      <c r="BK6" s="489"/>
      <c r="BL6" s="489"/>
      <c r="BM6" s="490"/>
      <c r="BN6" s="570"/>
      <c r="BO6" s="488"/>
      <c r="BP6" s="489"/>
      <c r="BQ6" s="489"/>
      <c r="BR6" s="489"/>
      <c r="BS6" s="490"/>
      <c r="BT6" s="491"/>
      <c r="BU6" s="489"/>
      <c r="BV6" s="489"/>
      <c r="BW6" s="489"/>
      <c r="BX6" s="492"/>
      <c r="BY6" s="493"/>
      <c r="BZ6" s="489"/>
      <c r="CA6" s="489"/>
      <c r="CB6" s="489"/>
      <c r="CC6" s="490"/>
      <c r="CD6" s="491"/>
      <c r="CE6" s="489"/>
      <c r="CF6" s="489"/>
      <c r="CG6" s="489"/>
      <c r="CH6" s="490"/>
      <c r="CI6" s="491"/>
      <c r="CJ6" s="489"/>
      <c r="CK6" s="489"/>
      <c r="CL6" s="489"/>
      <c r="CM6" s="490"/>
      <c r="CN6" s="491"/>
      <c r="CO6" s="489"/>
      <c r="CP6" s="489"/>
      <c r="CQ6" s="489"/>
      <c r="CR6" s="490"/>
      <c r="CS6" s="506"/>
      <c r="CT6" s="493"/>
      <c r="CU6" s="489"/>
      <c r="CV6" s="489"/>
      <c r="CW6" s="490"/>
      <c r="CX6" s="492"/>
      <c r="CY6" s="493"/>
      <c r="CZ6" s="489"/>
      <c r="DA6" s="489"/>
      <c r="DB6" s="490"/>
      <c r="DC6" s="492"/>
      <c r="DD6" s="493"/>
      <c r="DE6" s="489"/>
      <c r="DF6" s="489"/>
      <c r="DG6" s="490"/>
      <c r="DH6" s="492"/>
      <c r="DI6" s="493"/>
      <c r="DJ6" s="489"/>
      <c r="DK6" s="489"/>
      <c r="DL6" s="490"/>
      <c r="DM6" s="492"/>
      <c r="DN6" s="493"/>
      <c r="DO6" s="489"/>
      <c r="DP6" s="489"/>
      <c r="DQ6" s="490"/>
      <c r="DR6" s="492"/>
      <c r="DS6" s="493"/>
      <c r="DT6" s="489"/>
      <c r="DU6" s="489"/>
      <c r="DV6" s="490"/>
      <c r="DW6" s="492"/>
      <c r="DX6" s="544"/>
      <c r="DY6" s="488"/>
      <c r="DZ6" s="493"/>
      <c r="EA6" s="489"/>
      <c r="EB6" s="490"/>
      <c r="EC6" s="492"/>
      <c r="ED6" s="493"/>
      <c r="EE6" s="489"/>
      <c r="EF6" s="489"/>
      <c r="EG6" s="490"/>
      <c r="EH6" s="492"/>
      <c r="EI6" s="493"/>
      <c r="EJ6" s="489"/>
      <c r="EK6" s="489"/>
      <c r="EL6" s="490"/>
      <c r="EM6" s="492"/>
      <c r="EN6" s="493"/>
      <c r="EO6" s="489"/>
      <c r="EP6" s="489"/>
      <c r="EQ6" s="490"/>
      <c r="ER6" s="492"/>
      <c r="ES6" s="493"/>
      <c r="ET6" s="489"/>
      <c r="EU6" s="489"/>
      <c r="EV6" s="490"/>
      <c r="EW6" s="492"/>
      <c r="EX6" s="493"/>
      <c r="EY6" s="489"/>
      <c r="EZ6" s="489"/>
      <c r="FA6" s="490"/>
      <c r="FB6" s="570"/>
      <c r="FC6" s="488"/>
      <c r="FD6" s="489"/>
      <c r="FE6" s="489"/>
      <c r="FF6" s="489"/>
      <c r="FG6" s="490"/>
      <c r="FH6" s="491"/>
      <c r="FI6" s="489"/>
      <c r="FJ6" s="489"/>
      <c r="FK6" s="489"/>
      <c r="FL6" s="492"/>
      <c r="FM6" s="493"/>
      <c r="FN6" s="489"/>
      <c r="FO6" s="489"/>
      <c r="FP6" s="489"/>
      <c r="FQ6" s="490"/>
      <c r="FR6" s="491"/>
      <c r="FS6" s="489"/>
      <c r="FT6" s="489"/>
      <c r="FU6" s="489"/>
      <c r="FV6" s="490"/>
      <c r="FW6" s="491"/>
      <c r="FX6" s="489"/>
      <c r="FY6" s="489"/>
      <c r="FZ6" s="489"/>
      <c r="GA6" s="490"/>
      <c r="GB6" s="491"/>
      <c r="GC6" s="489"/>
      <c r="GD6" s="489"/>
      <c r="GE6" s="489"/>
      <c r="GF6" s="490"/>
      <c r="GG6" s="506"/>
      <c r="GH6" s="608"/>
      <c r="GI6" s="608"/>
      <c r="GJ6" s="608"/>
      <c r="GK6" s="608"/>
    </row>
    <row r="7" spans="1:193" ht="12.75" customHeight="1">
      <c r="A7" s="605"/>
      <c r="B7" s="605"/>
      <c r="C7" s="485"/>
      <c r="D7" s="487"/>
      <c r="E7" s="487"/>
      <c r="F7" s="488"/>
      <c r="G7" s="489"/>
      <c r="H7" s="489"/>
      <c r="I7" s="489"/>
      <c r="J7" s="490"/>
      <c r="K7" s="491"/>
      <c r="L7" s="489"/>
      <c r="M7" s="489"/>
      <c r="N7" s="489"/>
      <c r="O7" s="492"/>
      <c r="P7" s="493"/>
      <c r="Q7" s="489"/>
      <c r="R7" s="489"/>
      <c r="S7" s="489"/>
      <c r="T7" s="490"/>
      <c r="U7" s="491"/>
      <c r="V7" s="489"/>
      <c r="W7" s="489"/>
      <c r="X7" s="489"/>
      <c r="Y7" s="490"/>
      <c r="Z7" s="491"/>
      <c r="AA7" s="489"/>
      <c r="AB7" s="489"/>
      <c r="AC7" s="489"/>
      <c r="AD7" s="490"/>
      <c r="AE7" s="491"/>
      <c r="AF7" s="489"/>
      <c r="AG7" s="489"/>
      <c r="AH7" s="489"/>
      <c r="AI7" s="490"/>
      <c r="AJ7" s="506"/>
      <c r="AK7" s="493"/>
      <c r="AL7" s="489"/>
      <c r="AM7" s="489"/>
      <c r="AN7" s="490"/>
      <c r="AO7" s="492"/>
      <c r="AP7" s="493"/>
      <c r="AQ7" s="489"/>
      <c r="AR7" s="489"/>
      <c r="AS7" s="490"/>
      <c r="AT7" s="492"/>
      <c r="AU7" s="493"/>
      <c r="AV7" s="489"/>
      <c r="AW7" s="489"/>
      <c r="AX7" s="490"/>
      <c r="AY7" s="492"/>
      <c r="AZ7" s="493"/>
      <c r="BA7" s="489"/>
      <c r="BB7" s="489"/>
      <c r="BC7" s="490"/>
      <c r="BD7" s="492"/>
      <c r="BE7" s="493"/>
      <c r="BF7" s="489"/>
      <c r="BG7" s="489"/>
      <c r="BH7" s="490"/>
      <c r="BI7" s="492"/>
      <c r="BJ7" s="493"/>
      <c r="BK7" s="489"/>
      <c r="BL7" s="489"/>
      <c r="BM7" s="490"/>
      <c r="BN7" s="570"/>
      <c r="BO7" s="488"/>
      <c r="BP7" s="489"/>
      <c r="BQ7" s="489"/>
      <c r="BR7" s="489"/>
      <c r="BS7" s="490"/>
      <c r="BT7" s="491"/>
      <c r="BU7" s="489"/>
      <c r="BV7" s="489"/>
      <c r="BW7" s="489"/>
      <c r="BX7" s="492"/>
      <c r="BY7" s="493"/>
      <c r="BZ7" s="489"/>
      <c r="CA7" s="489"/>
      <c r="CB7" s="489"/>
      <c r="CC7" s="490"/>
      <c r="CD7" s="491"/>
      <c r="CE7" s="489"/>
      <c r="CF7" s="489"/>
      <c r="CG7" s="489"/>
      <c r="CH7" s="490"/>
      <c r="CI7" s="491"/>
      <c r="CJ7" s="489"/>
      <c r="CK7" s="489"/>
      <c r="CL7" s="489"/>
      <c r="CM7" s="490"/>
      <c r="CN7" s="491"/>
      <c r="CO7" s="489"/>
      <c r="CP7" s="489"/>
      <c r="CQ7" s="489"/>
      <c r="CR7" s="490"/>
      <c r="CS7" s="506"/>
      <c r="CT7" s="493"/>
      <c r="CU7" s="489"/>
      <c r="CV7" s="489"/>
      <c r="CW7" s="490"/>
      <c r="CX7" s="492"/>
      <c r="CY7" s="493"/>
      <c r="CZ7" s="489"/>
      <c r="DA7" s="489"/>
      <c r="DB7" s="490"/>
      <c r="DC7" s="492"/>
      <c r="DD7" s="493"/>
      <c r="DE7" s="489"/>
      <c r="DF7" s="489"/>
      <c r="DG7" s="490"/>
      <c r="DH7" s="492"/>
      <c r="DI7" s="493"/>
      <c r="DJ7" s="489"/>
      <c r="DK7" s="489"/>
      <c r="DL7" s="490"/>
      <c r="DM7" s="492"/>
      <c r="DN7" s="493"/>
      <c r="DO7" s="489"/>
      <c r="DP7" s="489"/>
      <c r="DQ7" s="490"/>
      <c r="DR7" s="492"/>
      <c r="DS7" s="493"/>
      <c r="DT7" s="489"/>
      <c r="DU7" s="489"/>
      <c r="DV7" s="490"/>
      <c r="DW7" s="492"/>
      <c r="DX7" s="544"/>
      <c r="DY7" s="488"/>
      <c r="DZ7" s="493"/>
      <c r="EA7" s="489"/>
      <c r="EB7" s="490"/>
      <c r="EC7" s="492"/>
      <c r="ED7" s="493"/>
      <c r="EE7" s="489"/>
      <c r="EF7" s="489"/>
      <c r="EG7" s="490"/>
      <c r="EH7" s="492"/>
      <c r="EI7" s="493"/>
      <c r="EJ7" s="489"/>
      <c r="EK7" s="489"/>
      <c r="EL7" s="490"/>
      <c r="EM7" s="492"/>
      <c r="EN7" s="493"/>
      <c r="EO7" s="489"/>
      <c r="EP7" s="489"/>
      <c r="EQ7" s="490"/>
      <c r="ER7" s="492"/>
      <c r="ES7" s="493"/>
      <c r="ET7" s="489"/>
      <c r="EU7" s="489"/>
      <c r="EV7" s="490"/>
      <c r="EW7" s="492"/>
      <c r="EX7" s="493"/>
      <c r="EY7" s="489"/>
      <c r="EZ7" s="489"/>
      <c r="FA7" s="490"/>
      <c r="FB7" s="570"/>
      <c r="FC7" s="488"/>
      <c r="FD7" s="489"/>
      <c r="FE7" s="489"/>
      <c r="FF7" s="489"/>
      <c r="FG7" s="490"/>
      <c r="FH7" s="491"/>
      <c r="FI7" s="489"/>
      <c r="FJ7" s="489"/>
      <c r="FK7" s="489"/>
      <c r="FL7" s="492"/>
      <c r="FM7" s="493"/>
      <c r="FN7" s="489"/>
      <c r="FO7" s="489"/>
      <c r="FP7" s="489"/>
      <c r="FQ7" s="490"/>
      <c r="FR7" s="491"/>
      <c r="FS7" s="489"/>
      <c r="FT7" s="489"/>
      <c r="FU7" s="489"/>
      <c r="FV7" s="490"/>
      <c r="FW7" s="491"/>
      <c r="FX7" s="489"/>
      <c r="FY7" s="489"/>
      <c r="FZ7" s="489"/>
      <c r="GA7" s="490"/>
      <c r="GB7" s="491"/>
      <c r="GC7" s="489"/>
      <c r="GD7" s="489"/>
      <c r="GE7" s="489"/>
      <c r="GF7" s="490"/>
      <c r="GG7" s="506"/>
      <c r="GH7" s="608"/>
      <c r="GI7" s="608"/>
      <c r="GJ7" s="608"/>
      <c r="GK7" s="608"/>
    </row>
    <row r="8" spans="1:193" ht="12.75" customHeight="1">
      <c r="A8" s="605"/>
      <c r="B8" s="605"/>
      <c r="C8" s="485"/>
      <c r="D8" s="487"/>
      <c r="E8" s="487"/>
      <c r="F8" s="488"/>
      <c r="G8" s="489"/>
      <c r="H8" s="489"/>
      <c r="I8" s="489"/>
      <c r="J8" s="490"/>
      <c r="K8" s="491"/>
      <c r="L8" s="489"/>
      <c r="M8" s="489"/>
      <c r="N8" s="489"/>
      <c r="O8" s="492"/>
      <c r="P8" s="493"/>
      <c r="Q8" s="489"/>
      <c r="R8" s="489"/>
      <c r="S8" s="489"/>
      <c r="T8" s="490"/>
      <c r="U8" s="491"/>
      <c r="V8" s="489"/>
      <c r="W8" s="489"/>
      <c r="X8" s="489"/>
      <c r="Y8" s="490"/>
      <c r="Z8" s="491"/>
      <c r="AA8" s="489"/>
      <c r="AB8" s="489"/>
      <c r="AC8" s="489"/>
      <c r="AD8" s="490"/>
      <c r="AE8" s="491"/>
      <c r="AF8" s="489"/>
      <c r="AG8" s="489"/>
      <c r="AH8" s="489"/>
      <c r="AI8" s="490"/>
      <c r="AJ8" s="506"/>
      <c r="AK8" s="493"/>
      <c r="AL8" s="489"/>
      <c r="AM8" s="489"/>
      <c r="AN8" s="490"/>
      <c r="AO8" s="492"/>
      <c r="AP8" s="493"/>
      <c r="AQ8" s="489"/>
      <c r="AR8" s="489"/>
      <c r="AS8" s="490"/>
      <c r="AT8" s="492"/>
      <c r="AU8" s="493"/>
      <c r="AV8" s="489"/>
      <c r="AW8" s="489"/>
      <c r="AX8" s="490"/>
      <c r="AY8" s="492"/>
      <c r="AZ8" s="493"/>
      <c r="BA8" s="489"/>
      <c r="BB8" s="489"/>
      <c r="BC8" s="490"/>
      <c r="BD8" s="492"/>
      <c r="BE8" s="493"/>
      <c r="BF8" s="489"/>
      <c r="BG8" s="489"/>
      <c r="BH8" s="490"/>
      <c r="BI8" s="492"/>
      <c r="BJ8" s="493"/>
      <c r="BK8" s="489"/>
      <c r="BL8" s="489"/>
      <c r="BM8" s="490"/>
      <c r="BN8" s="570"/>
      <c r="BO8" s="488"/>
      <c r="BP8" s="489"/>
      <c r="BQ8" s="489"/>
      <c r="BR8" s="489"/>
      <c r="BS8" s="490"/>
      <c r="BT8" s="491"/>
      <c r="BU8" s="489"/>
      <c r="BV8" s="489"/>
      <c r="BW8" s="489"/>
      <c r="BX8" s="492"/>
      <c r="BY8" s="493"/>
      <c r="BZ8" s="489"/>
      <c r="CA8" s="489"/>
      <c r="CB8" s="489"/>
      <c r="CC8" s="490"/>
      <c r="CD8" s="491"/>
      <c r="CE8" s="489"/>
      <c r="CF8" s="489"/>
      <c r="CG8" s="489"/>
      <c r="CH8" s="490"/>
      <c r="CI8" s="491"/>
      <c r="CJ8" s="489"/>
      <c r="CK8" s="489"/>
      <c r="CL8" s="489"/>
      <c r="CM8" s="490"/>
      <c r="CN8" s="491"/>
      <c r="CO8" s="489"/>
      <c r="CP8" s="489"/>
      <c r="CQ8" s="489"/>
      <c r="CR8" s="490"/>
      <c r="CS8" s="506"/>
      <c r="CT8" s="493"/>
      <c r="CU8" s="489"/>
      <c r="CV8" s="489"/>
      <c r="CW8" s="490"/>
      <c r="CX8" s="492"/>
      <c r="CY8" s="493"/>
      <c r="CZ8" s="489"/>
      <c r="DA8" s="489"/>
      <c r="DB8" s="490"/>
      <c r="DC8" s="492"/>
      <c r="DD8" s="493"/>
      <c r="DE8" s="489"/>
      <c r="DF8" s="489"/>
      <c r="DG8" s="490"/>
      <c r="DH8" s="492"/>
      <c r="DI8" s="493"/>
      <c r="DJ8" s="489"/>
      <c r="DK8" s="489"/>
      <c r="DL8" s="490"/>
      <c r="DM8" s="492"/>
      <c r="DN8" s="493"/>
      <c r="DO8" s="489"/>
      <c r="DP8" s="489"/>
      <c r="DQ8" s="490"/>
      <c r="DR8" s="492"/>
      <c r="DS8" s="493"/>
      <c r="DT8" s="489"/>
      <c r="DU8" s="489"/>
      <c r="DV8" s="490"/>
      <c r="DW8" s="492"/>
      <c r="DX8" s="544"/>
      <c r="DY8" s="488"/>
      <c r="DZ8" s="493"/>
      <c r="EA8" s="489"/>
      <c r="EB8" s="490"/>
      <c r="EC8" s="492"/>
      <c r="ED8" s="493"/>
      <c r="EE8" s="489"/>
      <c r="EF8" s="489"/>
      <c r="EG8" s="490"/>
      <c r="EH8" s="492"/>
      <c r="EI8" s="493"/>
      <c r="EJ8" s="489"/>
      <c r="EK8" s="489"/>
      <c r="EL8" s="490"/>
      <c r="EM8" s="492"/>
      <c r="EN8" s="493"/>
      <c r="EO8" s="489"/>
      <c r="EP8" s="489"/>
      <c r="EQ8" s="490"/>
      <c r="ER8" s="492"/>
      <c r="ES8" s="493"/>
      <c r="ET8" s="489"/>
      <c r="EU8" s="489"/>
      <c r="EV8" s="490"/>
      <c r="EW8" s="492"/>
      <c r="EX8" s="493"/>
      <c r="EY8" s="489"/>
      <c r="EZ8" s="489"/>
      <c r="FA8" s="490"/>
      <c r="FB8" s="570"/>
      <c r="FC8" s="488"/>
      <c r="FD8" s="489"/>
      <c r="FE8" s="489"/>
      <c r="FF8" s="489"/>
      <c r="FG8" s="490"/>
      <c r="FH8" s="491"/>
      <c r="FI8" s="489"/>
      <c r="FJ8" s="489"/>
      <c r="FK8" s="489"/>
      <c r="FL8" s="492"/>
      <c r="FM8" s="493"/>
      <c r="FN8" s="489"/>
      <c r="FO8" s="489"/>
      <c r="FP8" s="489"/>
      <c r="FQ8" s="490"/>
      <c r="FR8" s="491"/>
      <c r="FS8" s="489"/>
      <c r="FT8" s="489"/>
      <c r="FU8" s="489"/>
      <c r="FV8" s="490"/>
      <c r="FW8" s="491"/>
      <c r="FX8" s="489"/>
      <c r="FY8" s="489"/>
      <c r="FZ8" s="489"/>
      <c r="GA8" s="490"/>
      <c r="GB8" s="491"/>
      <c r="GC8" s="489"/>
      <c r="GD8" s="489"/>
      <c r="GE8" s="489"/>
      <c r="GF8" s="490"/>
      <c r="GG8" s="506"/>
      <c r="GH8" s="608"/>
      <c r="GI8" s="608"/>
      <c r="GJ8" s="608"/>
      <c r="GK8" s="608"/>
    </row>
    <row r="9" spans="1:193" s="519" customFormat="1" ht="12.75" customHeight="1">
      <c r="A9" s="609"/>
      <c r="B9" s="609"/>
      <c r="C9" s="507"/>
      <c r="D9" s="509"/>
      <c r="E9" s="509"/>
      <c r="F9" s="510"/>
      <c r="G9" s="511"/>
      <c r="H9" s="511"/>
      <c r="I9" s="511"/>
      <c r="J9" s="512"/>
      <c r="K9" s="513"/>
      <c r="L9" s="511"/>
      <c r="M9" s="511"/>
      <c r="N9" s="511"/>
      <c r="O9" s="514"/>
      <c r="P9" s="515"/>
      <c r="Q9" s="511"/>
      <c r="R9" s="511"/>
      <c r="S9" s="511"/>
      <c r="T9" s="512"/>
      <c r="U9" s="513"/>
      <c r="V9" s="511"/>
      <c r="W9" s="511"/>
      <c r="X9" s="511"/>
      <c r="Y9" s="512"/>
      <c r="Z9" s="513"/>
      <c r="AA9" s="511"/>
      <c r="AB9" s="511"/>
      <c r="AC9" s="511"/>
      <c r="AD9" s="512"/>
      <c r="AE9" s="513"/>
      <c r="AF9" s="511"/>
      <c r="AG9" s="511"/>
      <c r="AH9" s="511"/>
      <c r="AI9" s="512"/>
      <c r="AJ9" s="518"/>
      <c r="AK9" s="515"/>
      <c r="AL9" s="511"/>
      <c r="AM9" s="511"/>
      <c r="AN9" s="512"/>
      <c r="AO9" s="514"/>
      <c r="AP9" s="515"/>
      <c r="AQ9" s="511"/>
      <c r="AR9" s="511"/>
      <c r="AS9" s="512"/>
      <c r="AT9" s="514"/>
      <c r="AU9" s="515"/>
      <c r="AV9" s="511"/>
      <c r="AW9" s="511"/>
      <c r="AX9" s="512"/>
      <c r="AY9" s="514"/>
      <c r="AZ9" s="515"/>
      <c r="BA9" s="511"/>
      <c r="BB9" s="511"/>
      <c r="BC9" s="512"/>
      <c r="BD9" s="514"/>
      <c r="BE9" s="515"/>
      <c r="BF9" s="511"/>
      <c r="BG9" s="511"/>
      <c r="BH9" s="512"/>
      <c r="BI9" s="514"/>
      <c r="BJ9" s="515"/>
      <c r="BK9" s="511"/>
      <c r="BL9" s="511"/>
      <c r="BM9" s="512"/>
      <c r="BN9" s="575"/>
      <c r="BO9" s="510"/>
      <c r="BP9" s="511"/>
      <c r="BQ9" s="511"/>
      <c r="BR9" s="511"/>
      <c r="BS9" s="512"/>
      <c r="BT9" s="513"/>
      <c r="BU9" s="511"/>
      <c r="BV9" s="511"/>
      <c r="BW9" s="511"/>
      <c r="BX9" s="514"/>
      <c r="BY9" s="515"/>
      <c r="BZ9" s="511"/>
      <c r="CA9" s="511"/>
      <c r="CB9" s="511"/>
      <c r="CC9" s="512"/>
      <c r="CD9" s="513"/>
      <c r="CE9" s="511"/>
      <c r="CF9" s="511"/>
      <c r="CG9" s="511"/>
      <c r="CH9" s="512"/>
      <c r="CI9" s="513"/>
      <c r="CJ9" s="511"/>
      <c r="CK9" s="511"/>
      <c r="CL9" s="511"/>
      <c r="CM9" s="512"/>
      <c r="CN9" s="513"/>
      <c r="CO9" s="511"/>
      <c r="CP9" s="511"/>
      <c r="CQ9" s="511"/>
      <c r="CR9" s="512"/>
      <c r="CS9" s="518"/>
      <c r="CT9" s="515"/>
      <c r="CU9" s="511"/>
      <c r="CV9" s="511"/>
      <c r="CW9" s="512"/>
      <c r="CX9" s="514"/>
      <c r="CY9" s="515"/>
      <c r="CZ9" s="511"/>
      <c r="DA9" s="511"/>
      <c r="DB9" s="512"/>
      <c r="DC9" s="514"/>
      <c r="DD9" s="515"/>
      <c r="DE9" s="511"/>
      <c r="DF9" s="511"/>
      <c r="DG9" s="512"/>
      <c r="DH9" s="514"/>
      <c r="DI9" s="515"/>
      <c r="DJ9" s="511"/>
      <c r="DK9" s="511"/>
      <c r="DL9" s="512"/>
      <c r="DM9" s="514"/>
      <c r="DN9" s="515"/>
      <c r="DO9" s="511"/>
      <c r="DP9" s="511"/>
      <c r="DQ9" s="512"/>
      <c r="DR9" s="514"/>
      <c r="DS9" s="515"/>
      <c r="DT9" s="511"/>
      <c r="DU9" s="511"/>
      <c r="DV9" s="512"/>
      <c r="DW9" s="514"/>
      <c r="DX9" s="545"/>
      <c r="DY9" s="510"/>
      <c r="DZ9" s="515"/>
      <c r="EA9" s="511"/>
      <c r="EB9" s="512"/>
      <c r="EC9" s="514"/>
      <c r="ED9" s="515"/>
      <c r="EE9" s="511"/>
      <c r="EF9" s="511"/>
      <c r="EG9" s="512"/>
      <c r="EH9" s="514"/>
      <c r="EI9" s="515"/>
      <c r="EJ9" s="511"/>
      <c r="EK9" s="511"/>
      <c r="EL9" s="512"/>
      <c r="EM9" s="514"/>
      <c r="EN9" s="515"/>
      <c r="EO9" s="511"/>
      <c r="EP9" s="511"/>
      <c r="EQ9" s="512"/>
      <c r="ER9" s="514"/>
      <c r="ES9" s="515"/>
      <c r="ET9" s="511"/>
      <c r="EU9" s="511"/>
      <c r="EV9" s="512"/>
      <c r="EW9" s="514"/>
      <c r="EX9" s="515"/>
      <c r="EY9" s="511"/>
      <c r="EZ9" s="511"/>
      <c r="FA9" s="512"/>
      <c r="FB9" s="575"/>
      <c r="FC9" s="510"/>
      <c r="FD9" s="511"/>
      <c r="FE9" s="511"/>
      <c r="FF9" s="511"/>
      <c r="FG9" s="512"/>
      <c r="FH9" s="513"/>
      <c r="FI9" s="511"/>
      <c r="FJ9" s="511"/>
      <c r="FK9" s="511"/>
      <c r="FL9" s="514"/>
      <c r="FM9" s="515"/>
      <c r="FN9" s="511"/>
      <c r="FO9" s="511"/>
      <c r="FP9" s="511"/>
      <c r="FQ9" s="512"/>
      <c r="FR9" s="513"/>
      <c r="FS9" s="511"/>
      <c r="FT9" s="511"/>
      <c r="FU9" s="511"/>
      <c r="FV9" s="512"/>
      <c r="FW9" s="513"/>
      <c r="FX9" s="511"/>
      <c r="FY9" s="511"/>
      <c r="FZ9" s="511"/>
      <c r="GA9" s="512"/>
      <c r="GB9" s="513"/>
      <c r="GC9" s="511"/>
      <c r="GD9" s="511"/>
      <c r="GE9" s="511"/>
      <c r="GF9" s="512"/>
      <c r="GG9" s="518"/>
      <c r="GH9" s="610"/>
      <c r="GI9" s="610"/>
      <c r="GJ9" s="610"/>
      <c r="GK9" s="610"/>
    </row>
    <row r="10" spans="1:193" ht="12.75" customHeight="1">
      <c r="A10" s="611"/>
      <c r="B10" s="611"/>
      <c r="C10" s="520"/>
      <c r="D10" s="522"/>
      <c r="E10" s="522"/>
      <c r="F10" s="523"/>
      <c r="G10" s="524"/>
      <c r="H10" s="524"/>
      <c r="I10" s="524"/>
      <c r="J10" s="525"/>
      <c r="K10" s="526"/>
      <c r="L10" s="524"/>
      <c r="M10" s="524"/>
      <c r="N10" s="524"/>
      <c r="O10" s="527"/>
      <c r="P10" s="528"/>
      <c r="Q10" s="524"/>
      <c r="R10" s="524"/>
      <c r="S10" s="524"/>
      <c r="T10" s="525"/>
      <c r="U10" s="526"/>
      <c r="V10" s="524"/>
      <c r="W10" s="524"/>
      <c r="X10" s="524"/>
      <c r="Y10" s="525"/>
      <c r="Z10" s="526"/>
      <c r="AA10" s="524"/>
      <c r="AB10" s="524"/>
      <c r="AC10" s="524"/>
      <c r="AD10" s="525"/>
      <c r="AE10" s="526"/>
      <c r="AF10" s="524"/>
      <c r="AG10" s="524"/>
      <c r="AH10" s="524"/>
      <c r="AI10" s="525"/>
      <c r="AJ10" s="531"/>
      <c r="AK10" s="528"/>
      <c r="AL10" s="524"/>
      <c r="AM10" s="524"/>
      <c r="AN10" s="525"/>
      <c r="AO10" s="527"/>
      <c r="AP10" s="528"/>
      <c r="AQ10" s="524"/>
      <c r="AR10" s="524"/>
      <c r="AS10" s="525"/>
      <c r="AT10" s="527"/>
      <c r="AU10" s="528"/>
      <c r="AV10" s="524"/>
      <c r="AW10" s="524"/>
      <c r="AX10" s="525"/>
      <c r="AY10" s="527"/>
      <c r="AZ10" s="528"/>
      <c r="BA10" s="524"/>
      <c r="BB10" s="524"/>
      <c r="BC10" s="525"/>
      <c r="BD10" s="527"/>
      <c r="BE10" s="528"/>
      <c r="BF10" s="524"/>
      <c r="BG10" s="524"/>
      <c r="BH10" s="525"/>
      <c r="BI10" s="527"/>
      <c r="BJ10" s="528"/>
      <c r="BK10" s="524"/>
      <c r="BL10" s="524"/>
      <c r="BM10" s="525"/>
      <c r="BN10" s="567"/>
      <c r="BO10" s="523"/>
      <c r="BP10" s="524"/>
      <c r="BQ10" s="524"/>
      <c r="BR10" s="524"/>
      <c r="BS10" s="525"/>
      <c r="BT10" s="526"/>
      <c r="BU10" s="524"/>
      <c r="BV10" s="524"/>
      <c r="BW10" s="524"/>
      <c r="BX10" s="527"/>
      <c r="BY10" s="528"/>
      <c r="BZ10" s="524"/>
      <c r="CA10" s="524"/>
      <c r="CB10" s="524"/>
      <c r="CC10" s="525"/>
      <c r="CD10" s="526"/>
      <c r="CE10" s="524"/>
      <c r="CF10" s="524"/>
      <c r="CG10" s="524"/>
      <c r="CH10" s="525"/>
      <c r="CI10" s="526"/>
      <c r="CJ10" s="524"/>
      <c r="CK10" s="524"/>
      <c r="CL10" s="524"/>
      <c r="CM10" s="525"/>
      <c r="CN10" s="526"/>
      <c r="CO10" s="524"/>
      <c r="CP10" s="524"/>
      <c r="CQ10" s="524"/>
      <c r="CR10" s="525"/>
      <c r="CS10" s="531"/>
      <c r="CT10" s="528"/>
      <c r="CU10" s="524"/>
      <c r="CV10" s="524"/>
      <c r="CW10" s="525"/>
      <c r="CX10" s="527"/>
      <c r="CY10" s="528"/>
      <c r="CZ10" s="524"/>
      <c r="DA10" s="524"/>
      <c r="DB10" s="525"/>
      <c r="DC10" s="527"/>
      <c r="DD10" s="528"/>
      <c r="DE10" s="524"/>
      <c r="DF10" s="524"/>
      <c r="DG10" s="525"/>
      <c r="DH10" s="527"/>
      <c r="DI10" s="528"/>
      <c r="DJ10" s="524"/>
      <c r="DK10" s="524"/>
      <c r="DL10" s="525"/>
      <c r="DM10" s="527"/>
      <c r="DN10" s="528"/>
      <c r="DO10" s="524"/>
      <c r="DP10" s="524"/>
      <c r="DQ10" s="525"/>
      <c r="DR10" s="527"/>
      <c r="DS10" s="528"/>
      <c r="DT10" s="524"/>
      <c r="DU10" s="524"/>
      <c r="DV10" s="525"/>
      <c r="DW10" s="527"/>
      <c r="DX10" s="562"/>
      <c r="DY10" s="523"/>
      <c r="DZ10" s="528"/>
      <c r="EA10" s="524"/>
      <c r="EB10" s="525"/>
      <c r="EC10" s="527"/>
      <c r="ED10" s="528"/>
      <c r="EE10" s="524"/>
      <c r="EF10" s="524"/>
      <c r="EG10" s="525"/>
      <c r="EH10" s="527"/>
      <c r="EI10" s="528"/>
      <c r="EJ10" s="524"/>
      <c r="EK10" s="524"/>
      <c r="EL10" s="525"/>
      <c r="EM10" s="527"/>
      <c r="EN10" s="528"/>
      <c r="EO10" s="524"/>
      <c r="EP10" s="524"/>
      <c r="EQ10" s="525"/>
      <c r="ER10" s="527"/>
      <c r="ES10" s="528"/>
      <c r="ET10" s="524"/>
      <c r="EU10" s="524"/>
      <c r="EV10" s="525"/>
      <c r="EW10" s="527"/>
      <c r="EX10" s="528"/>
      <c r="EY10" s="524"/>
      <c r="EZ10" s="524"/>
      <c r="FA10" s="525"/>
      <c r="FB10" s="567"/>
      <c r="FC10" s="523"/>
      <c r="FD10" s="524"/>
      <c r="FE10" s="524"/>
      <c r="FF10" s="524"/>
      <c r="FG10" s="525"/>
      <c r="FH10" s="526"/>
      <c r="FI10" s="524"/>
      <c r="FJ10" s="524"/>
      <c r="FK10" s="524"/>
      <c r="FL10" s="527"/>
      <c r="FM10" s="528"/>
      <c r="FN10" s="524"/>
      <c r="FO10" s="524"/>
      <c r="FP10" s="524"/>
      <c r="FQ10" s="525"/>
      <c r="FR10" s="526"/>
      <c r="FS10" s="524"/>
      <c r="FT10" s="524"/>
      <c r="FU10" s="524"/>
      <c r="FV10" s="525"/>
      <c r="FW10" s="526"/>
      <c r="FX10" s="524"/>
      <c r="FY10" s="524"/>
      <c r="FZ10" s="524"/>
      <c r="GA10" s="525"/>
      <c r="GB10" s="526"/>
      <c r="GC10" s="524"/>
      <c r="GD10" s="524"/>
      <c r="GE10" s="524"/>
      <c r="GF10" s="525"/>
      <c r="GG10" s="531"/>
      <c r="GH10" s="612"/>
      <c r="GI10" s="612"/>
      <c r="GJ10" s="612"/>
      <c r="GK10" s="612"/>
    </row>
    <row r="11" spans="1:193" ht="12.75" customHeight="1">
      <c r="A11" s="605"/>
      <c r="B11" s="605"/>
      <c r="C11" s="485"/>
      <c r="D11" s="487"/>
      <c r="E11" s="487"/>
      <c r="F11" s="488"/>
      <c r="G11" s="489"/>
      <c r="H11" s="489"/>
      <c r="I11" s="489"/>
      <c r="J11" s="490"/>
      <c r="K11" s="491"/>
      <c r="L11" s="489"/>
      <c r="M11" s="489"/>
      <c r="N11" s="489"/>
      <c r="O11" s="492"/>
      <c r="P11" s="493"/>
      <c r="Q11" s="489"/>
      <c r="R11" s="489"/>
      <c r="S11" s="489"/>
      <c r="T11" s="490"/>
      <c r="U11" s="491"/>
      <c r="V11" s="489"/>
      <c r="W11" s="489"/>
      <c r="X11" s="489"/>
      <c r="Y11" s="490"/>
      <c r="Z11" s="491"/>
      <c r="AA11" s="489"/>
      <c r="AB11" s="489"/>
      <c r="AC11" s="489"/>
      <c r="AD11" s="490"/>
      <c r="AE11" s="491"/>
      <c r="AF11" s="489"/>
      <c r="AG11" s="489"/>
      <c r="AH11" s="489"/>
      <c r="AI11" s="490"/>
      <c r="AJ11" s="506"/>
      <c r="AK11" s="493"/>
      <c r="AL11" s="489"/>
      <c r="AM11" s="489"/>
      <c r="AN11" s="490"/>
      <c r="AO11" s="492"/>
      <c r="AP11" s="493"/>
      <c r="AQ11" s="489"/>
      <c r="AR11" s="489"/>
      <c r="AS11" s="490"/>
      <c r="AT11" s="492"/>
      <c r="AU11" s="493"/>
      <c r="AV11" s="489"/>
      <c r="AW11" s="489"/>
      <c r="AX11" s="490"/>
      <c r="AY11" s="492"/>
      <c r="AZ11" s="493"/>
      <c r="BA11" s="489"/>
      <c r="BB11" s="489"/>
      <c r="BC11" s="490"/>
      <c r="BD11" s="492"/>
      <c r="BE11" s="493"/>
      <c r="BF11" s="489"/>
      <c r="BG11" s="489"/>
      <c r="BH11" s="490"/>
      <c r="BI11" s="492"/>
      <c r="BJ11" s="493"/>
      <c r="BK11" s="489"/>
      <c r="BL11" s="489"/>
      <c r="BM11" s="490"/>
      <c r="BN11" s="570"/>
      <c r="BO11" s="488"/>
      <c r="BP11" s="489"/>
      <c r="BQ11" s="489"/>
      <c r="BR11" s="489"/>
      <c r="BS11" s="490"/>
      <c r="BT11" s="491"/>
      <c r="BU11" s="489"/>
      <c r="BV11" s="489"/>
      <c r="BW11" s="489"/>
      <c r="BX11" s="492"/>
      <c r="BY11" s="493"/>
      <c r="BZ11" s="489"/>
      <c r="CA11" s="489"/>
      <c r="CB11" s="489"/>
      <c r="CC11" s="490"/>
      <c r="CD11" s="491"/>
      <c r="CE11" s="489"/>
      <c r="CF11" s="489"/>
      <c r="CG11" s="489"/>
      <c r="CH11" s="490"/>
      <c r="CI11" s="491"/>
      <c r="CJ11" s="489"/>
      <c r="CK11" s="489"/>
      <c r="CL11" s="489"/>
      <c r="CM11" s="490"/>
      <c r="CN11" s="491"/>
      <c r="CO11" s="489"/>
      <c r="CP11" s="489"/>
      <c r="CQ11" s="489"/>
      <c r="CR11" s="490"/>
      <c r="CS11" s="506"/>
      <c r="CT11" s="493"/>
      <c r="CU11" s="489"/>
      <c r="CV11" s="489"/>
      <c r="CW11" s="490"/>
      <c r="CX11" s="492"/>
      <c r="CY11" s="493"/>
      <c r="CZ11" s="489"/>
      <c r="DA11" s="489"/>
      <c r="DB11" s="490"/>
      <c r="DC11" s="492"/>
      <c r="DD11" s="493"/>
      <c r="DE11" s="489"/>
      <c r="DF11" s="489"/>
      <c r="DG11" s="490"/>
      <c r="DH11" s="492"/>
      <c r="DI11" s="493"/>
      <c r="DJ11" s="489"/>
      <c r="DK11" s="489"/>
      <c r="DL11" s="490"/>
      <c r="DM11" s="492"/>
      <c r="DN11" s="493"/>
      <c r="DO11" s="489"/>
      <c r="DP11" s="489"/>
      <c r="DQ11" s="490"/>
      <c r="DR11" s="492"/>
      <c r="DS11" s="493"/>
      <c r="DT11" s="489"/>
      <c r="DU11" s="489"/>
      <c r="DV11" s="490"/>
      <c r="DW11" s="492"/>
      <c r="DX11" s="544"/>
      <c r="DY11" s="488"/>
      <c r="DZ11" s="493"/>
      <c r="EA11" s="489"/>
      <c r="EB11" s="490"/>
      <c r="EC11" s="492"/>
      <c r="ED11" s="493"/>
      <c r="EE11" s="489"/>
      <c r="EF11" s="489"/>
      <c r="EG11" s="490"/>
      <c r="EH11" s="492"/>
      <c r="EI11" s="493"/>
      <c r="EJ11" s="489"/>
      <c r="EK11" s="489"/>
      <c r="EL11" s="490"/>
      <c r="EM11" s="492"/>
      <c r="EN11" s="493"/>
      <c r="EO11" s="489"/>
      <c r="EP11" s="489"/>
      <c r="EQ11" s="490"/>
      <c r="ER11" s="492"/>
      <c r="ES11" s="493"/>
      <c r="ET11" s="489"/>
      <c r="EU11" s="489"/>
      <c r="EV11" s="490"/>
      <c r="EW11" s="492"/>
      <c r="EX11" s="493"/>
      <c r="EY11" s="489"/>
      <c r="EZ11" s="489"/>
      <c r="FA11" s="490"/>
      <c r="FB11" s="570"/>
      <c r="FC11" s="488"/>
      <c r="FD11" s="489"/>
      <c r="FE11" s="489"/>
      <c r="FF11" s="489"/>
      <c r="FG11" s="490"/>
      <c r="FH11" s="491"/>
      <c r="FI11" s="489"/>
      <c r="FJ11" s="489"/>
      <c r="FK11" s="489"/>
      <c r="FL11" s="492"/>
      <c r="FM11" s="493"/>
      <c r="FN11" s="489"/>
      <c r="FO11" s="489"/>
      <c r="FP11" s="489"/>
      <c r="FQ11" s="490"/>
      <c r="FR11" s="491"/>
      <c r="FS11" s="489"/>
      <c r="FT11" s="489"/>
      <c r="FU11" s="489"/>
      <c r="FV11" s="490"/>
      <c r="FW11" s="491"/>
      <c r="FX11" s="489"/>
      <c r="FY11" s="489"/>
      <c r="FZ11" s="489"/>
      <c r="GA11" s="490"/>
      <c r="GB11" s="491"/>
      <c r="GC11" s="489"/>
      <c r="GD11" s="489"/>
      <c r="GE11" s="489"/>
      <c r="GF11" s="490"/>
      <c r="GG11" s="506"/>
      <c r="GH11" s="608"/>
      <c r="GI11" s="608"/>
      <c r="GJ11" s="608"/>
      <c r="GK11" s="608"/>
    </row>
    <row r="12" spans="1:193" ht="12.75" customHeight="1">
      <c r="A12" s="605"/>
      <c r="B12" s="605"/>
      <c r="C12" s="485"/>
      <c r="D12" s="487"/>
      <c r="E12" s="487"/>
      <c r="F12" s="488"/>
      <c r="G12" s="489"/>
      <c r="H12" s="489"/>
      <c r="I12" s="489"/>
      <c r="J12" s="490"/>
      <c r="K12" s="491"/>
      <c r="L12" s="489"/>
      <c r="M12" s="489"/>
      <c r="N12" s="489"/>
      <c r="O12" s="492"/>
      <c r="P12" s="493"/>
      <c r="Q12" s="489"/>
      <c r="R12" s="489"/>
      <c r="S12" s="489"/>
      <c r="T12" s="490"/>
      <c r="U12" s="491"/>
      <c r="V12" s="489"/>
      <c r="W12" s="489"/>
      <c r="X12" s="489"/>
      <c r="Y12" s="490"/>
      <c r="Z12" s="491"/>
      <c r="AA12" s="489"/>
      <c r="AB12" s="489"/>
      <c r="AC12" s="489"/>
      <c r="AD12" s="490"/>
      <c r="AE12" s="491"/>
      <c r="AF12" s="489"/>
      <c r="AG12" s="489"/>
      <c r="AH12" s="489"/>
      <c r="AI12" s="490"/>
      <c r="AJ12" s="506"/>
      <c r="AK12" s="493"/>
      <c r="AL12" s="489"/>
      <c r="AM12" s="489"/>
      <c r="AN12" s="490"/>
      <c r="AO12" s="492"/>
      <c r="AP12" s="493"/>
      <c r="AQ12" s="489"/>
      <c r="AR12" s="489"/>
      <c r="AS12" s="490"/>
      <c r="AT12" s="492"/>
      <c r="AU12" s="493"/>
      <c r="AV12" s="489"/>
      <c r="AW12" s="489"/>
      <c r="AX12" s="490"/>
      <c r="AY12" s="492"/>
      <c r="AZ12" s="493"/>
      <c r="BA12" s="489"/>
      <c r="BB12" s="489"/>
      <c r="BC12" s="490"/>
      <c r="BD12" s="492"/>
      <c r="BE12" s="493"/>
      <c r="BF12" s="489"/>
      <c r="BG12" s="489"/>
      <c r="BH12" s="490"/>
      <c r="BI12" s="492"/>
      <c r="BJ12" s="493"/>
      <c r="BK12" s="489"/>
      <c r="BL12" s="489"/>
      <c r="BM12" s="490"/>
      <c r="BN12" s="570"/>
      <c r="BO12" s="488"/>
      <c r="BP12" s="489"/>
      <c r="BQ12" s="489"/>
      <c r="BR12" s="489"/>
      <c r="BS12" s="490"/>
      <c r="BT12" s="491"/>
      <c r="BU12" s="489"/>
      <c r="BV12" s="489"/>
      <c r="BW12" s="489"/>
      <c r="BX12" s="492"/>
      <c r="BY12" s="493"/>
      <c r="BZ12" s="489"/>
      <c r="CA12" s="489"/>
      <c r="CB12" s="489"/>
      <c r="CC12" s="490"/>
      <c r="CD12" s="491"/>
      <c r="CE12" s="489"/>
      <c r="CF12" s="489"/>
      <c r="CG12" s="489"/>
      <c r="CH12" s="490"/>
      <c r="CI12" s="491"/>
      <c r="CJ12" s="489"/>
      <c r="CK12" s="489"/>
      <c r="CL12" s="489"/>
      <c r="CM12" s="490"/>
      <c r="CN12" s="491"/>
      <c r="CO12" s="489"/>
      <c r="CP12" s="489"/>
      <c r="CQ12" s="489"/>
      <c r="CR12" s="490"/>
      <c r="CS12" s="506"/>
      <c r="CT12" s="493"/>
      <c r="CU12" s="489"/>
      <c r="CV12" s="489"/>
      <c r="CW12" s="490"/>
      <c r="CX12" s="492"/>
      <c r="CY12" s="493"/>
      <c r="CZ12" s="489"/>
      <c r="DA12" s="489"/>
      <c r="DB12" s="490"/>
      <c r="DC12" s="492"/>
      <c r="DD12" s="493"/>
      <c r="DE12" s="489"/>
      <c r="DF12" s="489"/>
      <c r="DG12" s="490"/>
      <c r="DH12" s="492"/>
      <c r="DI12" s="493"/>
      <c r="DJ12" s="489"/>
      <c r="DK12" s="489"/>
      <c r="DL12" s="490"/>
      <c r="DM12" s="492"/>
      <c r="DN12" s="493"/>
      <c r="DO12" s="489"/>
      <c r="DP12" s="489"/>
      <c r="DQ12" s="490"/>
      <c r="DR12" s="492"/>
      <c r="DS12" s="493"/>
      <c r="DT12" s="489"/>
      <c r="DU12" s="489"/>
      <c r="DV12" s="490"/>
      <c r="DW12" s="492"/>
      <c r="DX12" s="544"/>
      <c r="DY12" s="488"/>
      <c r="DZ12" s="493"/>
      <c r="EA12" s="489"/>
      <c r="EB12" s="490"/>
      <c r="EC12" s="492"/>
      <c r="ED12" s="493"/>
      <c r="EE12" s="489"/>
      <c r="EF12" s="489"/>
      <c r="EG12" s="490"/>
      <c r="EH12" s="492"/>
      <c r="EI12" s="493"/>
      <c r="EJ12" s="489"/>
      <c r="EK12" s="489"/>
      <c r="EL12" s="490"/>
      <c r="EM12" s="492"/>
      <c r="EN12" s="493"/>
      <c r="EO12" s="489"/>
      <c r="EP12" s="489"/>
      <c r="EQ12" s="490"/>
      <c r="ER12" s="492"/>
      <c r="ES12" s="493"/>
      <c r="ET12" s="489"/>
      <c r="EU12" s="489"/>
      <c r="EV12" s="490"/>
      <c r="EW12" s="492"/>
      <c r="EX12" s="493"/>
      <c r="EY12" s="489"/>
      <c r="EZ12" s="489"/>
      <c r="FA12" s="490"/>
      <c r="FB12" s="570"/>
      <c r="FC12" s="488"/>
      <c r="FD12" s="489"/>
      <c r="FE12" s="489"/>
      <c r="FF12" s="489"/>
      <c r="FG12" s="490"/>
      <c r="FH12" s="491"/>
      <c r="FI12" s="489"/>
      <c r="FJ12" s="489"/>
      <c r="FK12" s="489"/>
      <c r="FL12" s="492"/>
      <c r="FM12" s="493"/>
      <c r="FN12" s="489"/>
      <c r="FO12" s="489"/>
      <c r="FP12" s="489"/>
      <c r="FQ12" s="490"/>
      <c r="FR12" s="491"/>
      <c r="FS12" s="489"/>
      <c r="FT12" s="489"/>
      <c r="FU12" s="489"/>
      <c r="FV12" s="490"/>
      <c r="FW12" s="491"/>
      <c r="FX12" s="489"/>
      <c r="FY12" s="489"/>
      <c r="FZ12" s="489"/>
      <c r="GA12" s="490"/>
      <c r="GB12" s="491"/>
      <c r="GC12" s="489"/>
      <c r="GD12" s="489"/>
      <c r="GE12" s="489"/>
      <c r="GF12" s="490"/>
      <c r="GG12" s="506"/>
      <c r="GH12" s="608"/>
      <c r="GI12" s="608"/>
      <c r="GJ12" s="608"/>
      <c r="GK12" s="608"/>
    </row>
    <row r="13" spans="1:193" ht="12.75" customHeight="1">
      <c r="A13" s="605"/>
      <c r="B13" s="605"/>
      <c r="C13" s="485"/>
      <c r="D13" s="487"/>
      <c r="E13" s="487"/>
      <c r="F13" s="488"/>
      <c r="G13" s="489"/>
      <c r="H13" s="489"/>
      <c r="I13" s="489"/>
      <c r="J13" s="490"/>
      <c r="K13" s="491"/>
      <c r="L13" s="489"/>
      <c r="M13" s="489"/>
      <c r="N13" s="489"/>
      <c r="O13" s="492"/>
      <c r="P13" s="493"/>
      <c r="Q13" s="489"/>
      <c r="R13" s="489"/>
      <c r="S13" s="489"/>
      <c r="T13" s="490"/>
      <c r="U13" s="491"/>
      <c r="V13" s="489"/>
      <c r="W13" s="489"/>
      <c r="X13" s="489"/>
      <c r="Y13" s="490"/>
      <c r="Z13" s="491"/>
      <c r="AA13" s="489"/>
      <c r="AB13" s="489"/>
      <c r="AC13" s="489"/>
      <c r="AD13" s="490"/>
      <c r="AE13" s="491"/>
      <c r="AF13" s="489"/>
      <c r="AG13" s="489"/>
      <c r="AH13" s="489"/>
      <c r="AI13" s="490"/>
      <c r="AJ13" s="506"/>
      <c r="AK13" s="493"/>
      <c r="AL13" s="489"/>
      <c r="AM13" s="489"/>
      <c r="AN13" s="490"/>
      <c r="AO13" s="492"/>
      <c r="AP13" s="493"/>
      <c r="AQ13" s="489"/>
      <c r="AR13" s="489"/>
      <c r="AS13" s="490"/>
      <c r="AT13" s="492"/>
      <c r="AU13" s="493"/>
      <c r="AV13" s="489"/>
      <c r="AW13" s="489"/>
      <c r="AX13" s="490"/>
      <c r="AY13" s="492"/>
      <c r="AZ13" s="493"/>
      <c r="BA13" s="489"/>
      <c r="BB13" s="489"/>
      <c r="BC13" s="490"/>
      <c r="BD13" s="492"/>
      <c r="BE13" s="493"/>
      <c r="BF13" s="489"/>
      <c r="BG13" s="489"/>
      <c r="BH13" s="490"/>
      <c r="BI13" s="492"/>
      <c r="BJ13" s="493"/>
      <c r="BK13" s="489"/>
      <c r="BL13" s="489"/>
      <c r="BM13" s="490"/>
      <c r="BN13" s="570"/>
      <c r="BO13" s="488"/>
      <c r="BP13" s="489"/>
      <c r="BQ13" s="489"/>
      <c r="BR13" s="489"/>
      <c r="BS13" s="490"/>
      <c r="BT13" s="491"/>
      <c r="BU13" s="489"/>
      <c r="BV13" s="489"/>
      <c r="BW13" s="489"/>
      <c r="BX13" s="492"/>
      <c r="BY13" s="493"/>
      <c r="BZ13" s="489"/>
      <c r="CA13" s="489"/>
      <c r="CB13" s="489"/>
      <c r="CC13" s="490"/>
      <c r="CD13" s="491"/>
      <c r="CE13" s="489"/>
      <c r="CF13" s="489"/>
      <c r="CG13" s="489"/>
      <c r="CH13" s="490"/>
      <c r="CI13" s="491"/>
      <c r="CJ13" s="489"/>
      <c r="CK13" s="489"/>
      <c r="CL13" s="489"/>
      <c r="CM13" s="490"/>
      <c r="CN13" s="491"/>
      <c r="CO13" s="489"/>
      <c r="CP13" s="489"/>
      <c r="CQ13" s="489"/>
      <c r="CR13" s="490"/>
      <c r="CS13" s="506"/>
      <c r="CT13" s="493"/>
      <c r="CU13" s="489"/>
      <c r="CV13" s="489"/>
      <c r="CW13" s="490"/>
      <c r="CX13" s="492"/>
      <c r="CY13" s="493"/>
      <c r="CZ13" s="489"/>
      <c r="DA13" s="489"/>
      <c r="DB13" s="490"/>
      <c r="DC13" s="492"/>
      <c r="DD13" s="493"/>
      <c r="DE13" s="489"/>
      <c r="DF13" s="489"/>
      <c r="DG13" s="490"/>
      <c r="DH13" s="492"/>
      <c r="DI13" s="493"/>
      <c r="DJ13" s="489"/>
      <c r="DK13" s="489"/>
      <c r="DL13" s="490"/>
      <c r="DM13" s="492"/>
      <c r="DN13" s="493"/>
      <c r="DO13" s="489"/>
      <c r="DP13" s="489"/>
      <c r="DQ13" s="490"/>
      <c r="DR13" s="492"/>
      <c r="DS13" s="493"/>
      <c r="DT13" s="489"/>
      <c r="DU13" s="489"/>
      <c r="DV13" s="490"/>
      <c r="DW13" s="492"/>
      <c r="DX13" s="544"/>
      <c r="DY13" s="488"/>
      <c r="DZ13" s="493"/>
      <c r="EA13" s="489"/>
      <c r="EB13" s="490"/>
      <c r="EC13" s="492"/>
      <c r="ED13" s="493"/>
      <c r="EE13" s="489"/>
      <c r="EF13" s="489"/>
      <c r="EG13" s="490"/>
      <c r="EH13" s="492"/>
      <c r="EI13" s="493"/>
      <c r="EJ13" s="489"/>
      <c r="EK13" s="489"/>
      <c r="EL13" s="490"/>
      <c r="EM13" s="492"/>
      <c r="EN13" s="493"/>
      <c r="EO13" s="489"/>
      <c r="EP13" s="489"/>
      <c r="EQ13" s="490"/>
      <c r="ER13" s="492"/>
      <c r="ES13" s="493"/>
      <c r="ET13" s="489"/>
      <c r="EU13" s="489"/>
      <c r="EV13" s="490"/>
      <c r="EW13" s="492"/>
      <c r="EX13" s="493"/>
      <c r="EY13" s="489"/>
      <c r="EZ13" s="489"/>
      <c r="FA13" s="490"/>
      <c r="FB13" s="570"/>
      <c r="FC13" s="488"/>
      <c r="FD13" s="489"/>
      <c r="FE13" s="489"/>
      <c r="FF13" s="489"/>
      <c r="FG13" s="490"/>
      <c r="FH13" s="491"/>
      <c r="FI13" s="489"/>
      <c r="FJ13" s="489"/>
      <c r="FK13" s="489"/>
      <c r="FL13" s="492"/>
      <c r="FM13" s="493"/>
      <c r="FN13" s="489"/>
      <c r="FO13" s="489"/>
      <c r="FP13" s="489"/>
      <c r="FQ13" s="490"/>
      <c r="FR13" s="491"/>
      <c r="FS13" s="489"/>
      <c r="FT13" s="489"/>
      <c r="FU13" s="489"/>
      <c r="FV13" s="490"/>
      <c r="FW13" s="491"/>
      <c r="FX13" s="489"/>
      <c r="FY13" s="489"/>
      <c r="FZ13" s="489"/>
      <c r="GA13" s="490"/>
      <c r="GB13" s="491"/>
      <c r="GC13" s="489"/>
      <c r="GD13" s="489"/>
      <c r="GE13" s="489"/>
      <c r="GF13" s="490"/>
      <c r="GG13" s="506"/>
      <c r="GH13" s="608"/>
      <c r="GI13" s="608"/>
      <c r="GJ13" s="608"/>
      <c r="GK13" s="608"/>
    </row>
    <row r="14" spans="1:193" s="519" customFormat="1" ht="12.75" customHeight="1">
      <c r="A14" s="609"/>
      <c r="B14" s="609"/>
      <c r="C14" s="507"/>
      <c r="D14" s="509"/>
      <c r="E14" s="509"/>
      <c r="F14" s="510"/>
      <c r="G14" s="511"/>
      <c r="H14" s="511"/>
      <c r="I14" s="511"/>
      <c r="J14" s="512"/>
      <c r="K14" s="513"/>
      <c r="L14" s="511"/>
      <c r="M14" s="511"/>
      <c r="N14" s="511"/>
      <c r="O14" s="514"/>
      <c r="P14" s="515"/>
      <c r="Q14" s="511"/>
      <c r="R14" s="511"/>
      <c r="S14" s="511"/>
      <c r="T14" s="512"/>
      <c r="U14" s="513"/>
      <c r="V14" s="511"/>
      <c r="W14" s="511"/>
      <c r="X14" s="511"/>
      <c r="Y14" s="512"/>
      <c r="Z14" s="513"/>
      <c r="AA14" s="511"/>
      <c r="AB14" s="511"/>
      <c r="AC14" s="511"/>
      <c r="AD14" s="512"/>
      <c r="AE14" s="513"/>
      <c r="AF14" s="511"/>
      <c r="AG14" s="511"/>
      <c r="AH14" s="511"/>
      <c r="AI14" s="512"/>
      <c r="AJ14" s="518"/>
      <c r="AK14" s="515"/>
      <c r="AL14" s="511"/>
      <c r="AM14" s="511"/>
      <c r="AN14" s="512"/>
      <c r="AO14" s="514"/>
      <c r="AP14" s="515"/>
      <c r="AQ14" s="511"/>
      <c r="AR14" s="511"/>
      <c r="AS14" s="512"/>
      <c r="AT14" s="514"/>
      <c r="AU14" s="515"/>
      <c r="AV14" s="511"/>
      <c r="AW14" s="511"/>
      <c r="AX14" s="512"/>
      <c r="AY14" s="514"/>
      <c r="AZ14" s="515"/>
      <c r="BA14" s="511"/>
      <c r="BB14" s="511"/>
      <c r="BC14" s="512"/>
      <c r="BD14" s="514"/>
      <c r="BE14" s="515"/>
      <c r="BF14" s="511"/>
      <c r="BG14" s="511"/>
      <c r="BH14" s="512"/>
      <c r="BI14" s="514"/>
      <c r="BJ14" s="515"/>
      <c r="BK14" s="511"/>
      <c r="BL14" s="511"/>
      <c r="BM14" s="512"/>
      <c r="BN14" s="575"/>
      <c r="BO14" s="510"/>
      <c r="BP14" s="511"/>
      <c r="BQ14" s="511"/>
      <c r="BR14" s="511"/>
      <c r="BS14" s="512"/>
      <c r="BT14" s="513"/>
      <c r="BU14" s="511"/>
      <c r="BV14" s="511"/>
      <c r="BW14" s="511"/>
      <c r="BX14" s="514"/>
      <c r="BY14" s="515"/>
      <c r="BZ14" s="511"/>
      <c r="CA14" s="511"/>
      <c r="CB14" s="511"/>
      <c r="CC14" s="512"/>
      <c r="CD14" s="513"/>
      <c r="CE14" s="511"/>
      <c r="CF14" s="511"/>
      <c r="CG14" s="511"/>
      <c r="CH14" s="512"/>
      <c r="CI14" s="513"/>
      <c r="CJ14" s="511"/>
      <c r="CK14" s="511"/>
      <c r="CL14" s="511"/>
      <c r="CM14" s="512"/>
      <c r="CN14" s="513"/>
      <c r="CO14" s="511"/>
      <c r="CP14" s="511"/>
      <c r="CQ14" s="511"/>
      <c r="CR14" s="512"/>
      <c r="CS14" s="518"/>
      <c r="CT14" s="515"/>
      <c r="CU14" s="511"/>
      <c r="CV14" s="511"/>
      <c r="CW14" s="512"/>
      <c r="CX14" s="514"/>
      <c r="CY14" s="515"/>
      <c r="CZ14" s="511"/>
      <c r="DA14" s="511"/>
      <c r="DB14" s="512"/>
      <c r="DC14" s="514"/>
      <c r="DD14" s="515"/>
      <c r="DE14" s="511"/>
      <c r="DF14" s="511"/>
      <c r="DG14" s="512"/>
      <c r="DH14" s="514"/>
      <c r="DI14" s="515"/>
      <c r="DJ14" s="511"/>
      <c r="DK14" s="511"/>
      <c r="DL14" s="512"/>
      <c r="DM14" s="514"/>
      <c r="DN14" s="515"/>
      <c r="DO14" s="511"/>
      <c r="DP14" s="511"/>
      <c r="DQ14" s="512"/>
      <c r="DR14" s="514"/>
      <c r="DS14" s="515"/>
      <c r="DT14" s="511"/>
      <c r="DU14" s="511"/>
      <c r="DV14" s="512"/>
      <c r="DW14" s="514"/>
      <c r="DX14" s="545"/>
      <c r="DY14" s="510"/>
      <c r="DZ14" s="515"/>
      <c r="EA14" s="511"/>
      <c r="EB14" s="512"/>
      <c r="EC14" s="514"/>
      <c r="ED14" s="515"/>
      <c r="EE14" s="511"/>
      <c r="EF14" s="511"/>
      <c r="EG14" s="512"/>
      <c r="EH14" s="514"/>
      <c r="EI14" s="515"/>
      <c r="EJ14" s="511"/>
      <c r="EK14" s="511"/>
      <c r="EL14" s="512"/>
      <c r="EM14" s="514"/>
      <c r="EN14" s="515"/>
      <c r="EO14" s="511"/>
      <c r="EP14" s="511"/>
      <c r="EQ14" s="512"/>
      <c r="ER14" s="514"/>
      <c r="ES14" s="515"/>
      <c r="ET14" s="511"/>
      <c r="EU14" s="511"/>
      <c r="EV14" s="512"/>
      <c r="EW14" s="514"/>
      <c r="EX14" s="515"/>
      <c r="EY14" s="511"/>
      <c r="EZ14" s="511"/>
      <c r="FA14" s="512"/>
      <c r="FB14" s="575"/>
      <c r="FC14" s="510"/>
      <c r="FD14" s="511"/>
      <c r="FE14" s="511"/>
      <c r="FF14" s="511"/>
      <c r="FG14" s="512"/>
      <c r="FH14" s="513"/>
      <c r="FI14" s="511"/>
      <c r="FJ14" s="511"/>
      <c r="FK14" s="511"/>
      <c r="FL14" s="514"/>
      <c r="FM14" s="515"/>
      <c r="FN14" s="511"/>
      <c r="FO14" s="511"/>
      <c r="FP14" s="511"/>
      <c r="FQ14" s="512"/>
      <c r="FR14" s="513"/>
      <c r="FS14" s="511"/>
      <c r="FT14" s="511"/>
      <c r="FU14" s="511"/>
      <c r="FV14" s="512"/>
      <c r="FW14" s="513"/>
      <c r="FX14" s="511"/>
      <c r="FY14" s="511"/>
      <c r="FZ14" s="511"/>
      <c r="GA14" s="512"/>
      <c r="GB14" s="513"/>
      <c r="GC14" s="511"/>
      <c r="GD14" s="511"/>
      <c r="GE14" s="511"/>
      <c r="GF14" s="512"/>
      <c r="GG14" s="518"/>
      <c r="GH14" s="610"/>
      <c r="GI14" s="610"/>
      <c r="GJ14" s="610"/>
      <c r="GK14" s="610"/>
    </row>
    <row r="15" spans="1:193" ht="12.75" customHeight="1">
      <c r="A15" s="611"/>
      <c r="B15" s="611"/>
      <c r="C15" s="520"/>
      <c r="D15" s="522"/>
      <c r="E15" s="522"/>
      <c r="F15" s="523"/>
      <c r="G15" s="524"/>
      <c r="H15" s="524"/>
      <c r="I15" s="524"/>
      <c r="J15" s="525"/>
      <c r="K15" s="526"/>
      <c r="L15" s="524"/>
      <c r="M15" s="524"/>
      <c r="N15" s="524"/>
      <c r="O15" s="527"/>
      <c r="P15" s="528"/>
      <c r="Q15" s="524"/>
      <c r="R15" s="524"/>
      <c r="S15" s="524"/>
      <c r="T15" s="525"/>
      <c r="U15" s="526"/>
      <c r="V15" s="524"/>
      <c r="W15" s="524"/>
      <c r="X15" s="524"/>
      <c r="Y15" s="525"/>
      <c r="Z15" s="526"/>
      <c r="AA15" s="524"/>
      <c r="AB15" s="524"/>
      <c r="AC15" s="524"/>
      <c r="AD15" s="525"/>
      <c r="AE15" s="526"/>
      <c r="AF15" s="524"/>
      <c r="AG15" s="524"/>
      <c r="AH15" s="524"/>
      <c r="AI15" s="525"/>
      <c r="AJ15" s="531"/>
      <c r="AK15" s="528"/>
      <c r="AL15" s="524"/>
      <c r="AM15" s="524"/>
      <c r="AN15" s="525"/>
      <c r="AO15" s="527"/>
      <c r="AP15" s="528"/>
      <c r="AQ15" s="524"/>
      <c r="AR15" s="524"/>
      <c r="AS15" s="525"/>
      <c r="AT15" s="527"/>
      <c r="AU15" s="528"/>
      <c r="AV15" s="524"/>
      <c r="AW15" s="524"/>
      <c r="AX15" s="525"/>
      <c r="AY15" s="527"/>
      <c r="AZ15" s="528"/>
      <c r="BA15" s="524"/>
      <c r="BB15" s="524"/>
      <c r="BC15" s="525"/>
      <c r="BD15" s="527"/>
      <c r="BE15" s="528"/>
      <c r="BF15" s="524"/>
      <c r="BG15" s="524"/>
      <c r="BH15" s="525"/>
      <c r="BI15" s="527"/>
      <c r="BJ15" s="528"/>
      <c r="BK15" s="524"/>
      <c r="BL15" s="524"/>
      <c r="BM15" s="525"/>
      <c r="BN15" s="567"/>
      <c r="BO15" s="523"/>
      <c r="BP15" s="524"/>
      <c r="BQ15" s="524"/>
      <c r="BR15" s="524"/>
      <c r="BS15" s="525"/>
      <c r="BT15" s="526"/>
      <c r="BU15" s="524"/>
      <c r="BV15" s="524"/>
      <c r="BW15" s="524"/>
      <c r="BX15" s="527"/>
      <c r="BY15" s="528"/>
      <c r="BZ15" s="524"/>
      <c r="CA15" s="524"/>
      <c r="CB15" s="524"/>
      <c r="CC15" s="525"/>
      <c r="CD15" s="526"/>
      <c r="CE15" s="524"/>
      <c r="CF15" s="524"/>
      <c r="CG15" s="524"/>
      <c r="CH15" s="525"/>
      <c r="CI15" s="526"/>
      <c r="CJ15" s="524"/>
      <c r="CK15" s="524"/>
      <c r="CL15" s="524"/>
      <c r="CM15" s="525"/>
      <c r="CN15" s="526"/>
      <c r="CO15" s="524"/>
      <c r="CP15" s="524"/>
      <c r="CQ15" s="524"/>
      <c r="CR15" s="525"/>
      <c r="CS15" s="531"/>
      <c r="CT15" s="528"/>
      <c r="CU15" s="524"/>
      <c r="CV15" s="524"/>
      <c r="CW15" s="525"/>
      <c r="CX15" s="527"/>
      <c r="CY15" s="528"/>
      <c r="CZ15" s="524"/>
      <c r="DA15" s="524"/>
      <c r="DB15" s="525"/>
      <c r="DC15" s="527"/>
      <c r="DD15" s="528"/>
      <c r="DE15" s="524"/>
      <c r="DF15" s="524"/>
      <c r="DG15" s="525"/>
      <c r="DH15" s="527"/>
      <c r="DI15" s="528"/>
      <c r="DJ15" s="524"/>
      <c r="DK15" s="524"/>
      <c r="DL15" s="525"/>
      <c r="DM15" s="527"/>
      <c r="DN15" s="528"/>
      <c r="DO15" s="524"/>
      <c r="DP15" s="524"/>
      <c r="DQ15" s="525"/>
      <c r="DR15" s="527"/>
      <c r="DS15" s="528"/>
      <c r="DT15" s="524"/>
      <c r="DU15" s="524"/>
      <c r="DV15" s="525"/>
      <c r="DW15" s="527"/>
      <c r="DX15" s="562"/>
      <c r="DY15" s="523"/>
      <c r="DZ15" s="528"/>
      <c r="EA15" s="524"/>
      <c r="EB15" s="525"/>
      <c r="EC15" s="527"/>
      <c r="ED15" s="528"/>
      <c r="EE15" s="524"/>
      <c r="EF15" s="524"/>
      <c r="EG15" s="525"/>
      <c r="EH15" s="527"/>
      <c r="EI15" s="528"/>
      <c r="EJ15" s="524"/>
      <c r="EK15" s="524"/>
      <c r="EL15" s="525"/>
      <c r="EM15" s="527"/>
      <c r="EN15" s="528"/>
      <c r="EO15" s="524"/>
      <c r="EP15" s="524"/>
      <c r="EQ15" s="525"/>
      <c r="ER15" s="527"/>
      <c r="ES15" s="528"/>
      <c r="ET15" s="524"/>
      <c r="EU15" s="524"/>
      <c r="EV15" s="525"/>
      <c r="EW15" s="527"/>
      <c r="EX15" s="528"/>
      <c r="EY15" s="524"/>
      <c r="EZ15" s="524"/>
      <c r="FA15" s="525"/>
      <c r="FB15" s="567"/>
      <c r="FC15" s="523"/>
      <c r="FD15" s="524"/>
      <c r="FE15" s="524"/>
      <c r="FF15" s="524"/>
      <c r="FG15" s="525"/>
      <c r="FH15" s="526"/>
      <c r="FI15" s="524"/>
      <c r="FJ15" s="524"/>
      <c r="FK15" s="524"/>
      <c r="FL15" s="527"/>
      <c r="FM15" s="528"/>
      <c r="FN15" s="524"/>
      <c r="FO15" s="524"/>
      <c r="FP15" s="524"/>
      <c r="FQ15" s="525"/>
      <c r="FR15" s="526"/>
      <c r="FS15" s="524"/>
      <c r="FT15" s="524"/>
      <c r="FU15" s="524"/>
      <c r="FV15" s="525"/>
      <c r="FW15" s="526"/>
      <c r="FX15" s="524"/>
      <c r="FY15" s="524"/>
      <c r="FZ15" s="524"/>
      <c r="GA15" s="525"/>
      <c r="GB15" s="526"/>
      <c r="GC15" s="524"/>
      <c r="GD15" s="524"/>
      <c r="GE15" s="524"/>
      <c r="GF15" s="525"/>
      <c r="GG15" s="531"/>
      <c r="GH15" s="612"/>
      <c r="GI15" s="612"/>
      <c r="GJ15" s="612"/>
      <c r="GK15" s="612"/>
    </row>
    <row r="16" spans="1:193" ht="12.75" customHeight="1">
      <c r="A16" s="605"/>
      <c r="B16" s="605"/>
      <c r="C16" s="485"/>
      <c r="D16" s="487"/>
      <c r="E16" s="487"/>
      <c r="F16" s="488"/>
      <c r="G16" s="489"/>
      <c r="H16" s="489"/>
      <c r="I16" s="489"/>
      <c r="J16" s="490"/>
      <c r="K16" s="491"/>
      <c r="L16" s="489"/>
      <c r="M16" s="489"/>
      <c r="N16" s="489"/>
      <c r="O16" s="492"/>
      <c r="P16" s="493"/>
      <c r="Q16" s="489"/>
      <c r="R16" s="489"/>
      <c r="S16" s="489"/>
      <c r="T16" s="490"/>
      <c r="U16" s="491"/>
      <c r="V16" s="489"/>
      <c r="W16" s="489"/>
      <c r="X16" s="489"/>
      <c r="Y16" s="490"/>
      <c r="Z16" s="491"/>
      <c r="AA16" s="489"/>
      <c r="AB16" s="489"/>
      <c r="AC16" s="489"/>
      <c r="AD16" s="490"/>
      <c r="AE16" s="491"/>
      <c r="AF16" s="489"/>
      <c r="AG16" s="489"/>
      <c r="AH16" s="489"/>
      <c r="AI16" s="490"/>
      <c r="AJ16" s="506"/>
      <c r="AK16" s="493"/>
      <c r="AL16" s="489"/>
      <c r="AM16" s="489"/>
      <c r="AN16" s="490"/>
      <c r="AO16" s="492"/>
      <c r="AP16" s="493"/>
      <c r="AQ16" s="489"/>
      <c r="AR16" s="489"/>
      <c r="AS16" s="490"/>
      <c r="AT16" s="492"/>
      <c r="AU16" s="493"/>
      <c r="AV16" s="489"/>
      <c r="AW16" s="489"/>
      <c r="AX16" s="490"/>
      <c r="AY16" s="492"/>
      <c r="AZ16" s="493"/>
      <c r="BA16" s="489"/>
      <c r="BB16" s="489"/>
      <c r="BC16" s="490"/>
      <c r="BD16" s="492"/>
      <c r="BE16" s="493"/>
      <c r="BF16" s="489"/>
      <c r="BG16" s="489"/>
      <c r="BH16" s="490"/>
      <c r="BI16" s="492"/>
      <c r="BJ16" s="493"/>
      <c r="BK16" s="489"/>
      <c r="BL16" s="489"/>
      <c r="BM16" s="490"/>
      <c r="BN16" s="570"/>
      <c r="BO16" s="488"/>
      <c r="BP16" s="489"/>
      <c r="BQ16" s="489"/>
      <c r="BR16" s="489"/>
      <c r="BS16" s="490"/>
      <c r="BT16" s="491"/>
      <c r="BU16" s="489"/>
      <c r="BV16" s="489"/>
      <c r="BW16" s="489"/>
      <c r="BX16" s="492"/>
      <c r="BY16" s="493"/>
      <c r="BZ16" s="489"/>
      <c r="CA16" s="489"/>
      <c r="CB16" s="489"/>
      <c r="CC16" s="490"/>
      <c r="CD16" s="491"/>
      <c r="CE16" s="489"/>
      <c r="CF16" s="489"/>
      <c r="CG16" s="489"/>
      <c r="CH16" s="490"/>
      <c r="CI16" s="491"/>
      <c r="CJ16" s="489"/>
      <c r="CK16" s="489"/>
      <c r="CL16" s="489"/>
      <c r="CM16" s="490"/>
      <c r="CN16" s="491"/>
      <c r="CO16" s="489"/>
      <c r="CP16" s="489"/>
      <c r="CQ16" s="489"/>
      <c r="CR16" s="490"/>
      <c r="CS16" s="506"/>
      <c r="CT16" s="493"/>
      <c r="CU16" s="489"/>
      <c r="CV16" s="489"/>
      <c r="CW16" s="490"/>
      <c r="CX16" s="492"/>
      <c r="CY16" s="493"/>
      <c r="CZ16" s="489"/>
      <c r="DA16" s="489"/>
      <c r="DB16" s="490"/>
      <c r="DC16" s="492"/>
      <c r="DD16" s="493"/>
      <c r="DE16" s="489"/>
      <c r="DF16" s="489"/>
      <c r="DG16" s="490"/>
      <c r="DH16" s="492"/>
      <c r="DI16" s="493"/>
      <c r="DJ16" s="489"/>
      <c r="DK16" s="489"/>
      <c r="DL16" s="490"/>
      <c r="DM16" s="492"/>
      <c r="DN16" s="493"/>
      <c r="DO16" s="489"/>
      <c r="DP16" s="489"/>
      <c r="DQ16" s="490"/>
      <c r="DR16" s="492"/>
      <c r="DS16" s="493"/>
      <c r="DT16" s="489"/>
      <c r="DU16" s="489"/>
      <c r="DV16" s="490"/>
      <c r="DW16" s="492"/>
      <c r="DX16" s="544"/>
      <c r="DY16" s="488"/>
      <c r="DZ16" s="493"/>
      <c r="EA16" s="489"/>
      <c r="EB16" s="490"/>
      <c r="EC16" s="492"/>
      <c r="ED16" s="493"/>
      <c r="EE16" s="489"/>
      <c r="EF16" s="489"/>
      <c r="EG16" s="490"/>
      <c r="EH16" s="492"/>
      <c r="EI16" s="493"/>
      <c r="EJ16" s="489"/>
      <c r="EK16" s="489"/>
      <c r="EL16" s="490"/>
      <c r="EM16" s="492"/>
      <c r="EN16" s="493"/>
      <c r="EO16" s="489"/>
      <c r="EP16" s="489"/>
      <c r="EQ16" s="490"/>
      <c r="ER16" s="492"/>
      <c r="ES16" s="493"/>
      <c r="ET16" s="489"/>
      <c r="EU16" s="489"/>
      <c r="EV16" s="490"/>
      <c r="EW16" s="492"/>
      <c r="EX16" s="493"/>
      <c r="EY16" s="489"/>
      <c r="EZ16" s="489"/>
      <c r="FA16" s="490"/>
      <c r="FB16" s="570"/>
      <c r="FC16" s="488"/>
      <c r="FD16" s="489"/>
      <c r="FE16" s="489"/>
      <c r="FF16" s="489"/>
      <c r="FG16" s="490"/>
      <c r="FH16" s="491"/>
      <c r="FI16" s="489"/>
      <c r="FJ16" s="489"/>
      <c r="FK16" s="489"/>
      <c r="FL16" s="492"/>
      <c r="FM16" s="493"/>
      <c r="FN16" s="489"/>
      <c r="FO16" s="489"/>
      <c r="FP16" s="489"/>
      <c r="FQ16" s="490"/>
      <c r="FR16" s="491"/>
      <c r="FS16" s="489"/>
      <c r="FT16" s="489"/>
      <c r="FU16" s="489"/>
      <c r="FV16" s="490"/>
      <c r="FW16" s="491"/>
      <c r="FX16" s="489"/>
      <c r="FY16" s="489"/>
      <c r="FZ16" s="489"/>
      <c r="GA16" s="490"/>
      <c r="GB16" s="491"/>
      <c r="GC16" s="489"/>
      <c r="GD16" s="489"/>
      <c r="GE16" s="489"/>
      <c r="GF16" s="490"/>
      <c r="GG16" s="506"/>
      <c r="GH16" s="608"/>
      <c r="GI16" s="608"/>
      <c r="GJ16" s="608"/>
      <c r="GK16" s="608"/>
    </row>
    <row r="17" spans="1:193" ht="12.75" customHeight="1">
      <c r="A17" s="613"/>
      <c r="B17" s="613"/>
      <c r="C17" s="532"/>
      <c r="D17" s="534"/>
      <c r="E17" s="534"/>
      <c r="F17" s="535"/>
      <c r="G17" s="536"/>
      <c r="H17" s="536"/>
      <c r="I17" s="536"/>
      <c r="J17" s="537"/>
      <c r="K17" s="538"/>
      <c r="L17" s="536"/>
      <c r="M17" s="536"/>
      <c r="N17" s="536"/>
      <c r="O17" s="539"/>
      <c r="P17" s="540"/>
      <c r="Q17" s="536"/>
      <c r="R17" s="536"/>
      <c r="S17" s="536"/>
      <c r="T17" s="537"/>
      <c r="U17" s="538"/>
      <c r="V17" s="536"/>
      <c r="W17" s="536"/>
      <c r="X17" s="536"/>
      <c r="Y17" s="537"/>
      <c r="Z17" s="538"/>
      <c r="AA17" s="536"/>
      <c r="AB17" s="536"/>
      <c r="AC17" s="536"/>
      <c r="AD17" s="537"/>
      <c r="AE17" s="538"/>
      <c r="AF17" s="536"/>
      <c r="AG17" s="536"/>
      <c r="AH17" s="536"/>
      <c r="AI17" s="537"/>
      <c r="AJ17" s="543"/>
      <c r="AK17" s="540"/>
      <c r="AL17" s="536"/>
      <c r="AM17" s="536"/>
      <c r="AN17" s="537"/>
      <c r="AO17" s="539"/>
      <c r="AP17" s="540"/>
      <c r="AQ17" s="536"/>
      <c r="AR17" s="536"/>
      <c r="AS17" s="537"/>
      <c r="AT17" s="539"/>
      <c r="AU17" s="540"/>
      <c r="AV17" s="536"/>
      <c r="AW17" s="536"/>
      <c r="AX17" s="537"/>
      <c r="AY17" s="539"/>
      <c r="AZ17" s="540"/>
      <c r="BA17" s="536"/>
      <c r="BB17" s="536"/>
      <c r="BC17" s="537"/>
      <c r="BD17" s="539"/>
      <c r="BE17" s="540"/>
      <c r="BF17" s="536"/>
      <c r="BG17" s="536"/>
      <c r="BH17" s="537"/>
      <c r="BI17" s="539"/>
      <c r="BJ17" s="540"/>
      <c r="BK17" s="536"/>
      <c r="BL17" s="536"/>
      <c r="BM17" s="537"/>
      <c r="BN17" s="614"/>
      <c r="BO17" s="535"/>
      <c r="BP17" s="536"/>
      <c r="BQ17" s="536"/>
      <c r="BR17" s="536"/>
      <c r="BS17" s="537"/>
      <c r="BT17" s="538"/>
      <c r="BU17" s="536"/>
      <c r="BV17" s="536"/>
      <c r="BW17" s="536"/>
      <c r="BX17" s="539"/>
      <c r="BY17" s="540"/>
      <c r="BZ17" s="536"/>
      <c r="CA17" s="536"/>
      <c r="CB17" s="536"/>
      <c r="CC17" s="537"/>
      <c r="CD17" s="538"/>
      <c r="CE17" s="536"/>
      <c r="CF17" s="536"/>
      <c r="CG17" s="536"/>
      <c r="CH17" s="537"/>
      <c r="CI17" s="538"/>
      <c r="CJ17" s="536"/>
      <c r="CK17" s="536"/>
      <c r="CL17" s="536"/>
      <c r="CM17" s="537"/>
      <c r="CN17" s="538"/>
      <c r="CO17" s="536"/>
      <c r="CP17" s="536"/>
      <c r="CQ17" s="536"/>
      <c r="CR17" s="537"/>
      <c r="CS17" s="543"/>
      <c r="CT17" s="540"/>
      <c r="CU17" s="536"/>
      <c r="CV17" s="536"/>
      <c r="CW17" s="537"/>
      <c r="CX17" s="539"/>
      <c r="CY17" s="540"/>
      <c r="CZ17" s="536"/>
      <c r="DA17" s="536"/>
      <c r="DB17" s="537"/>
      <c r="DC17" s="539"/>
      <c r="DD17" s="540"/>
      <c r="DE17" s="536"/>
      <c r="DF17" s="536"/>
      <c r="DG17" s="537"/>
      <c r="DH17" s="539"/>
      <c r="DI17" s="540"/>
      <c r="DJ17" s="536"/>
      <c r="DK17" s="536"/>
      <c r="DL17" s="537"/>
      <c r="DM17" s="539"/>
      <c r="DN17" s="540"/>
      <c r="DO17" s="536"/>
      <c r="DP17" s="536"/>
      <c r="DQ17" s="537"/>
      <c r="DR17" s="539"/>
      <c r="DS17" s="540"/>
      <c r="DT17" s="536"/>
      <c r="DU17" s="536"/>
      <c r="DV17" s="537"/>
      <c r="DW17" s="539"/>
      <c r="DX17" s="615"/>
      <c r="DY17" s="535"/>
      <c r="DZ17" s="540"/>
      <c r="EA17" s="536"/>
      <c r="EB17" s="537"/>
      <c r="EC17" s="539"/>
      <c r="ED17" s="540"/>
      <c r="EE17" s="536"/>
      <c r="EF17" s="536"/>
      <c r="EG17" s="537"/>
      <c r="EH17" s="539"/>
      <c r="EI17" s="540"/>
      <c r="EJ17" s="536"/>
      <c r="EK17" s="536"/>
      <c r="EL17" s="537"/>
      <c r="EM17" s="539"/>
      <c r="EN17" s="540"/>
      <c r="EO17" s="536"/>
      <c r="EP17" s="536"/>
      <c r="EQ17" s="537"/>
      <c r="ER17" s="539"/>
      <c r="ES17" s="540"/>
      <c r="ET17" s="536"/>
      <c r="EU17" s="536"/>
      <c r="EV17" s="537"/>
      <c r="EW17" s="539"/>
      <c r="EX17" s="540"/>
      <c r="EY17" s="536"/>
      <c r="EZ17" s="536"/>
      <c r="FA17" s="537"/>
      <c r="FB17" s="614"/>
      <c r="FC17" s="535"/>
      <c r="FD17" s="536"/>
      <c r="FE17" s="536"/>
      <c r="FF17" s="536"/>
      <c r="FG17" s="537"/>
      <c r="FH17" s="538"/>
      <c r="FI17" s="536"/>
      <c r="FJ17" s="536"/>
      <c r="FK17" s="536"/>
      <c r="FL17" s="539"/>
      <c r="FM17" s="540"/>
      <c r="FN17" s="536"/>
      <c r="FO17" s="536"/>
      <c r="FP17" s="536"/>
      <c r="FQ17" s="537"/>
      <c r="FR17" s="538"/>
      <c r="FS17" s="536"/>
      <c r="FT17" s="536"/>
      <c r="FU17" s="536"/>
      <c r="FV17" s="537"/>
      <c r="FW17" s="538"/>
      <c r="FX17" s="536"/>
      <c r="FY17" s="536"/>
      <c r="FZ17" s="536"/>
      <c r="GA17" s="537"/>
      <c r="GB17" s="538"/>
      <c r="GC17" s="536"/>
      <c r="GD17" s="536"/>
      <c r="GE17" s="536"/>
      <c r="GF17" s="537"/>
      <c r="GG17" s="543"/>
      <c r="GH17" s="616"/>
      <c r="GI17" s="616"/>
      <c r="GJ17" s="616"/>
      <c r="GK17" s="616"/>
    </row>
    <row r="18" spans="1:193" s="544" customFormat="1" ht="12.75" customHeight="1">
      <c r="A18" s="605"/>
      <c r="B18" s="605"/>
      <c r="C18" s="485"/>
      <c r="D18" s="487"/>
      <c r="E18" s="487"/>
      <c r="F18" s="488"/>
      <c r="G18" s="489"/>
      <c r="H18" s="489"/>
      <c r="I18" s="489"/>
      <c r="J18" s="490"/>
      <c r="K18" s="491"/>
      <c r="L18" s="489"/>
      <c r="M18" s="489"/>
      <c r="N18" s="489"/>
      <c r="O18" s="492"/>
      <c r="P18" s="493"/>
      <c r="Q18" s="489"/>
      <c r="R18" s="489"/>
      <c r="S18" s="489"/>
      <c r="T18" s="490"/>
      <c r="U18" s="491"/>
      <c r="V18" s="489"/>
      <c r="W18" s="489"/>
      <c r="X18" s="489"/>
      <c r="Y18" s="490"/>
      <c r="Z18" s="491"/>
      <c r="AA18" s="489"/>
      <c r="AB18" s="489"/>
      <c r="AC18" s="489"/>
      <c r="AD18" s="490"/>
      <c r="AE18" s="491"/>
      <c r="AF18" s="489"/>
      <c r="AG18" s="489"/>
      <c r="AH18" s="489"/>
      <c r="AI18" s="490"/>
      <c r="AJ18" s="506"/>
      <c r="AK18" s="493"/>
      <c r="AL18" s="489"/>
      <c r="AM18" s="489"/>
      <c r="AN18" s="490"/>
      <c r="AO18" s="492"/>
      <c r="AP18" s="493"/>
      <c r="AQ18" s="489"/>
      <c r="AR18" s="489"/>
      <c r="AS18" s="490"/>
      <c r="AT18" s="492"/>
      <c r="AU18" s="493"/>
      <c r="AV18" s="489"/>
      <c r="AW18" s="489"/>
      <c r="AX18" s="490"/>
      <c r="AY18" s="492"/>
      <c r="AZ18" s="493"/>
      <c r="BA18" s="489"/>
      <c r="BB18" s="489"/>
      <c r="BC18" s="490"/>
      <c r="BD18" s="492"/>
      <c r="BE18" s="493"/>
      <c r="BF18" s="489"/>
      <c r="BG18" s="489"/>
      <c r="BH18" s="490"/>
      <c r="BI18" s="492"/>
      <c r="BJ18" s="493"/>
      <c r="BK18" s="489"/>
      <c r="BL18" s="489"/>
      <c r="BM18" s="490"/>
      <c r="BN18" s="570"/>
      <c r="BO18" s="488"/>
      <c r="BP18" s="489"/>
      <c r="BQ18" s="489"/>
      <c r="BR18" s="489"/>
      <c r="BS18" s="490"/>
      <c r="BT18" s="491"/>
      <c r="BU18" s="489"/>
      <c r="BV18" s="489"/>
      <c r="BW18" s="489"/>
      <c r="BX18" s="492"/>
      <c r="BY18" s="493"/>
      <c r="BZ18" s="489"/>
      <c r="CA18" s="489"/>
      <c r="CB18" s="489"/>
      <c r="CC18" s="490"/>
      <c r="CD18" s="491"/>
      <c r="CE18" s="489"/>
      <c r="CF18" s="489"/>
      <c r="CG18" s="489"/>
      <c r="CH18" s="490"/>
      <c r="CI18" s="491"/>
      <c r="CJ18" s="489"/>
      <c r="CK18" s="489"/>
      <c r="CL18" s="489"/>
      <c r="CM18" s="490"/>
      <c r="CN18" s="491"/>
      <c r="CO18" s="489"/>
      <c r="CP18" s="489"/>
      <c r="CQ18" s="489"/>
      <c r="CR18" s="490"/>
      <c r="CS18" s="506"/>
      <c r="CT18" s="493"/>
      <c r="CU18" s="489"/>
      <c r="CV18" s="489"/>
      <c r="CW18" s="490"/>
      <c r="CX18" s="492"/>
      <c r="CY18" s="493"/>
      <c r="CZ18" s="489"/>
      <c r="DA18" s="489"/>
      <c r="DB18" s="490"/>
      <c r="DC18" s="492"/>
      <c r="DD18" s="493"/>
      <c r="DE18" s="489"/>
      <c r="DF18" s="489"/>
      <c r="DG18" s="490"/>
      <c r="DH18" s="492"/>
      <c r="DI18" s="493"/>
      <c r="DJ18" s="489"/>
      <c r="DK18" s="489"/>
      <c r="DL18" s="490"/>
      <c r="DM18" s="492"/>
      <c r="DN18" s="493"/>
      <c r="DO18" s="489"/>
      <c r="DP18" s="489"/>
      <c r="DQ18" s="490"/>
      <c r="DR18" s="492"/>
      <c r="DS18" s="493"/>
      <c r="DT18" s="489"/>
      <c r="DU18" s="489"/>
      <c r="DV18" s="490"/>
      <c r="DW18" s="492"/>
      <c r="DY18" s="488"/>
      <c r="DZ18" s="493"/>
      <c r="EA18" s="489"/>
      <c r="EB18" s="490"/>
      <c r="EC18" s="492"/>
      <c r="ED18" s="493"/>
      <c r="EE18" s="489"/>
      <c r="EF18" s="489"/>
      <c r="EG18" s="490"/>
      <c r="EH18" s="492"/>
      <c r="EI18" s="493"/>
      <c r="EJ18" s="489"/>
      <c r="EK18" s="489"/>
      <c r="EL18" s="490"/>
      <c r="EM18" s="492"/>
      <c r="EN18" s="493"/>
      <c r="EO18" s="489"/>
      <c r="EP18" s="489"/>
      <c r="EQ18" s="490"/>
      <c r="ER18" s="492"/>
      <c r="ES18" s="493"/>
      <c r="ET18" s="489"/>
      <c r="EU18" s="489"/>
      <c r="EV18" s="490"/>
      <c r="EW18" s="492"/>
      <c r="EX18" s="493"/>
      <c r="EY18" s="489"/>
      <c r="EZ18" s="489"/>
      <c r="FA18" s="490"/>
      <c r="FB18" s="570"/>
      <c r="FC18" s="488"/>
      <c r="FD18" s="489"/>
      <c r="FE18" s="489"/>
      <c r="FF18" s="489"/>
      <c r="FG18" s="490"/>
      <c r="FH18" s="491"/>
      <c r="FI18" s="489"/>
      <c r="FJ18" s="489"/>
      <c r="FK18" s="489"/>
      <c r="FL18" s="492"/>
      <c r="FM18" s="493"/>
      <c r="FN18" s="489"/>
      <c r="FO18" s="489"/>
      <c r="FP18" s="489"/>
      <c r="FQ18" s="490"/>
      <c r="FR18" s="491"/>
      <c r="FS18" s="489"/>
      <c r="FT18" s="489"/>
      <c r="FU18" s="489"/>
      <c r="FV18" s="490"/>
      <c r="FW18" s="491"/>
      <c r="FX18" s="489"/>
      <c r="FY18" s="489"/>
      <c r="FZ18" s="489"/>
      <c r="GA18" s="490"/>
      <c r="GB18" s="491"/>
      <c r="GC18" s="489"/>
      <c r="GD18" s="489"/>
      <c r="GE18" s="489"/>
      <c r="GF18" s="490"/>
      <c r="GG18" s="506"/>
      <c r="GH18" s="608"/>
      <c r="GI18" s="608"/>
      <c r="GJ18" s="608"/>
      <c r="GK18" s="608"/>
    </row>
    <row r="19" spans="1:193" s="545" customFormat="1" ht="12.75" customHeight="1">
      <c r="A19" s="609"/>
      <c r="B19" s="609"/>
      <c r="C19" s="507"/>
      <c r="D19" s="509"/>
      <c r="E19" s="509"/>
      <c r="F19" s="510"/>
      <c r="G19" s="511"/>
      <c r="H19" s="511"/>
      <c r="I19" s="511"/>
      <c r="J19" s="512"/>
      <c r="K19" s="513"/>
      <c r="L19" s="511"/>
      <c r="M19" s="511"/>
      <c r="N19" s="511"/>
      <c r="O19" s="514"/>
      <c r="P19" s="515"/>
      <c r="Q19" s="511"/>
      <c r="R19" s="511"/>
      <c r="S19" s="511"/>
      <c r="T19" s="512"/>
      <c r="U19" s="513"/>
      <c r="V19" s="511"/>
      <c r="W19" s="511"/>
      <c r="X19" s="511"/>
      <c r="Y19" s="512"/>
      <c r="Z19" s="513"/>
      <c r="AA19" s="511"/>
      <c r="AB19" s="511"/>
      <c r="AC19" s="511"/>
      <c r="AD19" s="512"/>
      <c r="AE19" s="513"/>
      <c r="AF19" s="511"/>
      <c r="AG19" s="511"/>
      <c r="AH19" s="511"/>
      <c r="AI19" s="512"/>
      <c r="AJ19" s="518"/>
      <c r="AK19" s="515"/>
      <c r="AL19" s="511"/>
      <c r="AM19" s="511"/>
      <c r="AN19" s="512"/>
      <c r="AO19" s="514"/>
      <c r="AP19" s="515"/>
      <c r="AQ19" s="511"/>
      <c r="AR19" s="511"/>
      <c r="AS19" s="512"/>
      <c r="AT19" s="514"/>
      <c r="AU19" s="515"/>
      <c r="AV19" s="511"/>
      <c r="AW19" s="511"/>
      <c r="AX19" s="512"/>
      <c r="AY19" s="514"/>
      <c r="AZ19" s="515"/>
      <c r="BA19" s="511"/>
      <c r="BB19" s="511"/>
      <c r="BC19" s="512"/>
      <c r="BD19" s="514"/>
      <c r="BE19" s="515"/>
      <c r="BF19" s="511"/>
      <c r="BG19" s="511"/>
      <c r="BH19" s="512"/>
      <c r="BI19" s="514"/>
      <c r="BJ19" s="515"/>
      <c r="BK19" s="511"/>
      <c r="BL19" s="511"/>
      <c r="BM19" s="512"/>
      <c r="BN19" s="575"/>
      <c r="BO19" s="510"/>
      <c r="BP19" s="511"/>
      <c r="BQ19" s="511"/>
      <c r="BR19" s="511"/>
      <c r="BS19" s="512"/>
      <c r="BT19" s="513"/>
      <c r="BU19" s="511"/>
      <c r="BV19" s="511"/>
      <c r="BW19" s="511"/>
      <c r="BX19" s="514"/>
      <c r="BY19" s="515"/>
      <c r="BZ19" s="511"/>
      <c r="CA19" s="511"/>
      <c r="CB19" s="511"/>
      <c r="CC19" s="512"/>
      <c r="CD19" s="513"/>
      <c r="CE19" s="511"/>
      <c r="CF19" s="511"/>
      <c r="CG19" s="511"/>
      <c r="CH19" s="512"/>
      <c r="CI19" s="513"/>
      <c r="CJ19" s="511"/>
      <c r="CK19" s="511"/>
      <c r="CL19" s="511"/>
      <c r="CM19" s="512"/>
      <c r="CN19" s="513"/>
      <c r="CO19" s="511"/>
      <c r="CP19" s="511"/>
      <c r="CQ19" s="511"/>
      <c r="CR19" s="512"/>
      <c r="CS19" s="518"/>
      <c r="CT19" s="515"/>
      <c r="CU19" s="511"/>
      <c r="CV19" s="511"/>
      <c r="CW19" s="512"/>
      <c r="CX19" s="514"/>
      <c r="CY19" s="515"/>
      <c r="CZ19" s="511"/>
      <c r="DA19" s="511"/>
      <c r="DB19" s="512"/>
      <c r="DC19" s="514"/>
      <c r="DD19" s="515"/>
      <c r="DE19" s="511"/>
      <c r="DF19" s="511"/>
      <c r="DG19" s="512"/>
      <c r="DH19" s="514"/>
      <c r="DI19" s="515"/>
      <c r="DJ19" s="511"/>
      <c r="DK19" s="511"/>
      <c r="DL19" s="512"/>
      <c r="DM19" s="514"/>
      <c r="DN19" s="515"/>
      <c r="DO19" s="511"/>
      <c r="DP19" s="511"/>
      <c r="DQ19" s="512"/>
      <c r="DR19" s="514"/>
      <c r="DS19" s="515"/>
      <c r="DT19" s="511"/>
      <c r="DU19" s="511"/>
      <c r="DV19" s="512"/>
      <c r="DW19" s="514"/>
      <c r="DY19" s="510"/>
      <c r="DZ19" s="515"/>
      <c r="EA19" s="511"/>
      <c r="EB19" s="512"/>
      <c r="EC19" s="514"/>
      <c r="ED19" s="515"/>
      <c r="EE19" s="511"/>
      <c r="EF19" s="511"/>
      <c r="EG19" s="512"/>
      <c r="EH19" s="514"/>
      <c r="EI19" s="515"/>
      <c r="EJ19" s="511"/>
      <c r="EK19" s="511"/>
      <c r="EL19" s="512"/>
      <c r="EM19" s="514"/>
      <c r="EN19" s="515"/>
      <c r="EO19" s="511"/>
      <c r="EP19" s="511"/>
      <c r="EQ19" s="512"/>
      <c r="ER19" s="514"/>
      <c r="ES19" s="515"/>
      <c r="ET19" s="511"/>
      <c r="EU19" s="511"/>
      <c r="EV19" s="512"/>
      <c r="EW19" s="514"/>
      <c r="EX19" s="515"/>
      <c r="EY19" s="511"/>
      <c r="EZ19" s="511"/>
      <c r="FA19" s="512"/>
      <c r="FB19" s="575"/>
      <c r="FC19" s="510"/>
      <c r="FD19" s="511"/>
      <c r="FE19" s="511"/>
      <c r="FF19" s="511"/>
      <c r="FG19" s="512"/>
      <c r="FH19" s="513"/>
      <c r="FI19" s="511"/>
      <c r="FJ19" s="511"/>
      <c r="FK19" s="511"/>
      <c r="FL19" s="514"/>
      <c r="FM19" s="515"/>
      <c r="FN19" s="511"/>
      <c r="FO19" s="511"/>
      <c r="FP19" s="511"/>
      <c r="FQ19" s="512"/>
      <c r="FR19" s="513"/>
      <c r="FS19" s="511"/>
      <c r="FT19" s="511"/>
      <c r="FU19" s="511"/>
      <c r="FV19" s="512"/>
      <c r="FW19" s="513"/>
      <c r="FX19" s="511"/>
      <c r="FY19" s="511"/>
      <c r="FZ19" s="511"/>
      <c r="GA19" s="512"/>
      <c r="GB19" s="513"/>
      <c r="GC19" s="511"/>
      <c r="GD19" s="511"/>
      <c r="GE19" s="511"/>
      <c r="GF19" s="512"/>
      <c r="GG19" s="518"/>
      <c r="GH19" s="610"/>
      <c r="GI19" s="610"/>
      <c r="GJ19" s="610"/>
      <c r="GK19" s="610"/>
    </row>
    <row r="20" spans="1:193" ht="12.75" customHeight="1">
      <c r="A20" s="611"/>
      <c r="B20" s="611"/>
      <c r="C20" s="520"/>
      <c r="D20" s="522"/>
      <c r="E20" s="522"/>
      <c r="F20" s="523"/>
      <c r="G20" s="524"/>
      <c r="H20" s="524"/>
      <c r="I20" s="524"/>
      <c r="J20" s="525"/>
      <c r="K20" s="526"/>
      <c r="L20" s="524"/>
      <c r="M20" s="524"/>
      <c r="N20" s="524"/>
      <c r="O20" s="527"/>
      <c r="P20" s="528"/>
      <c r="Q20" s="524"/>
      <c r="R20" s="524"/>
      <c r="S20" s="524"/>
      <c r="T20" s="525"/>
      <c r="U20" s="526"/>
      <c r="V20" s="524"/>
      <c r="W20" s="524"/>
      <c r="X20" s="524"/>
      <c r="Y20" s="525"/>
      <c r="Z20" s="526"/>
      <c r="AA20" s="524"/>
      <c r="AB20" s="524"/>
      <c r="AC20" s="524"/>
      <c r="AD20" s="525"/>
      <c r="AE20" s="526"/>
      <c r="AF20" s="524"/>
      <c r="AG20" s="524"/>
      <c r="AH20" s="524"/>
      <c r="AI20" s="525"/>
      <c r="AJ20" s="531"/>
      <c r="AK20" s="528"/>
      <c r="AL20" s="524"/>
      <c r="AM20" s="524"/>
      <c r="AN20" s="525"/>
      <c r="AO20" s="527"/>
      <c r="AP20" s="528"/>
      <c r="AQ20" s="524"/>
      <c r="AR20" s="524"/>
      <c r="AS20" s="525"/>
      <c r="AT20" s="527"/>
      <c r="AU20" s="528"/>
      <c r="AV20" s="524"/>
      <c r="AW20" s="524"/>
      <c r="AX20" s="525"/>
      <c r="AY20" s="527"/>
      <c r="AZ20" s="528"/>
      <c r="BA20" s="524"/>
      <c r="BB20" s="524"/>
      <c r="BC20" s="525"/>
      <c r="BD20" s="527"/>
      <c r="BE20" s="528"/>
      <c r="BF20" s="524"/>
      <c r="BG20" s="524"/>
      <c r="BH20" s="525"/>
      <c r="BI20" s="527"/>
      <c r="BJ20" s="528"/>
      <c r="BK20" s="524"/>
      <c r="BL20" s="524"/>
      <c r="BM20" s="525"/>
      <c r="BN20" s="567"/>
      <c r="BO20" s="523"/>
      <c r="BP20" s="524"/>
      <c r="BQ20" s="524"/>
      <c r="BR20" s="524"/>
      <c r="BS20" s="525"/>
      <c r="BT20" s="526"/>
      <c r="BU20" s="524"/>
      <c r="BV20" s="524"/>
      <c r="BW20" s="524"/>
      <c r="BX20" s="527"/>
      <c r="BY20" s="528"/>
      <c r="BZ20" s="524"/>
      <c r="CA20" s="524"/>
      <c r="CB20" s="524"/>
      <c r="CC20" s="525"/>
      <c r="CD20" s="526"/>
      <c r="CE20" s="524"/>
      <c r="CF20" s="524"/>
      <c r="CG20" s="524"/>
      <c r="CH20" s="525"/>
      <c r="CI20" s="526"/>
      <c r="CJ20" s="524"/>
      <c r="CK20" s="524"/>
      <c r="CL20" s="524"/>
      <c r="CM20" s="525"/>
      <c r="CN20" s="526"/>
      <c r="CO20" s="524"/>
      <c r="CP20" s="524"/>
      <c r="CQ20" s="524"/>
      <c r="CR20" s="525"/>
      <c r="CS20" s="531"/>
      <c r="CT20" s="528"/>
      <c r="CU20" s="524"/>
      <c r="CV20" s="524"/>
      <c r="CW20" s="525"/>
      <c r="CX20" s="527"/>
      <c r="CY20" s="528"/>
      <c r="CZ20" s="524"/>
      <c r="DA20" s="524"/>
      <c r="DB20" s="525"/>
      <c r="DC20" s="527"/>
      <c r="DD20" s="528"/>
      <c r="DE20" s="524"/>
      <c r="DF20" s="524"/>
      <c r="DG20" s="525"/>
      <c r="DH20" s="527"/>
      <c r="DI20" s="528"/>
      <c r="DJ20" s="524"/>
      <c r="DK20" s="524"/>
      <c r="DL20" s="525"/>
      <c r="DM20" s="527"/>
      <c r="DN20" s="528"/>
      <c r="DO20" s="524"/>
      <c r="DP20" s="524"/>
      <c r="DQ20" s="525"/>
      <c r="DR20" s="527"/>
      <c r="DS20" s="528"/>
      <c r="DT20" s="524"/>
      <c r="DU20" s="524"/>
      <c r="DV20" s="525"/>
      <c r="DW20" s="527"/>
      <c r="DX20" s="562"/>
      <c r="DY20" s="523"/>
      <c r="DZ20" s="528"/>
      <c r="EA20" s="524"/>
      <c r="EB20" s="525"/>
      <c r="EC20" s="527"/>
      <c r="ED20" s="528"/>
      <c r="EE20" s="524"/>
      <c r="EF20" s="524"/>
      <c r="EG20" s="525"/>
      <c r="EH20" s="527"/>
      <c r="EI20" s="528"/>
      <c r="EJ20" s="524"/>
      <c r="EK20" s="524"/>
      <c r="EL20" s="525"/>
      <c r="EM20" s="527"/>
      <c r="EN20" s="528"/>
      <c r="EO20" s="524"/>
      <c r="EP20" s="524"/>
      <c r="EQ20" s="525"/>
      <c r="ER20" s="527"/>
      <c r="ES20" s="528"/>
      <c r="ET20" s="524"/>
      <c r="EU20" s="524"/>
      <c r="EV20" s="525"/>
      <c r="EW20" s="527"/>
      <c r="EX20" s="528"/>
      <c r="EY20" s="524"/>
      <c r="EZ20" s="524"/>
      <c r="FA20" s="525"/>
      <c r="FB20" s="567"/>
      <c r="FC20" s="523"/>
      <c r="FD20" s="524"/>
      <c r="FE20" s="524"/>
      <c r="FF20" s="524"/>
      <c r="FG20" s="525"/>
      <c r="FH20" s="526"/>
      <c r="FI20" s="524"/>
      <c r="FJ20" s="524"/>
      <c r="FK20" s="524"/>
      <c r="FL20" s="527"/>
      <c r="FM20" s="528"/>
      <c r="FN20" s="524"/>
      <c r="FO20" s="524"/>
      <c r="FP20" s="524"/>
      <c r="FQ20" s="525"/>
      <c r="FR20" s="526"/>
      <c r="FS20" s="524"/>
      <c r="FT20" s="524"/>
      <c r="FU20" s="524"/>
      <c r="FV20" s="525"/>
      <c r="FW20" s="526"/>
      <c r="FX20" s="524"/>
      <c r="FY20" s="524"/>
      <c r="FZ20" s="524"/>
      <c r="GA20" s="525"/>
      <c r="GB20" s="526"/>
      <c r="GC20" s="524"/>
      <c r="GD20" s="524"/>
      <c r="GE20" s="524"/>
      <c r="GF20" s="525"/>
      <c r="GG20" s="531"/>
      <c r="GH20" s="612"/>
      <c r="GI20" s="612"/>
      <c r="GJ20" s="612"/>
      <c r="GK20" s="612"/>
    </row>
    <row r="21" spans="1:193" ht="12.75" customHeight="1">
      <c r="A21" s="605"/>
      <c r="B21" s="605"/>
      <c r="C21" s="485"/>
      <c r="D21" s="487"/>
      <c r="E21" s="487"/>
      <c r="F21" s="488"/>
      <c r="G21" s="489"/>
      <c r="H21" s="489"/>
      <c r="I21" s="489"/>
      <c r="J21" s="490"/>
      <c r="K21" s="491"/>
      <c r="L21" s="489"/>
      <c r="M21" s="489"/>
      <c r="N21" s="489"/>
      <c r="O21" s="492"/>
      <c r="P21" s="493"/>
      <c r="Q21" s="489"/>
      <c r="R21" s="489"/>
      <c r="S21" s="489"/>
      <c r="T21" s="490"/>
      <c r="U21" s="491"/>
      <c r="V21" s="489"/>
      <c r="W21" s="489"/>
      <c r="X21" s="489"/>
      <c r="Y21" s="490"/>
      <c r="Z21" s="491"/>
      <c r="AA21" s="489"/>
      <c r="AB21" s="489"/>
      <c r="AC21" s="489"/>
      <c r="AD21" s="490"/>
      <c r="AE21" s="491"/>
      <c r="AF21" s="489"/>
      <c r="AG21" s="489"/>
      <c r="AH21" s="489"/>
      <c r="AI21" s="490"/>
      <c r="AJ21" s="506"/>
      <c r="AK21" s="493"/>
      <c r="AL21" s="489"/>
      <c r="AM21" s="489"/>
      <c r="AN21" s="490"/>
      <c r="AO21" s="492"/>
      <c r="AP21" s="493"/>
      <c r="AQ21" s="489"/>
      <c r="AR21" s="489"/>
      <c r="AS21" s="490"/>
      <c r="AT21" s="492"/>
      <c r="AU21" s="493"/>
      <c r="AV21" s="489"/>
      <c r="AW21" s="489"/>
      <c r="AX21" s="490"/>
      <c r="AY21" s="492"/>
      <c r="AZ21" s="493"/>
      <c r="BA21" s="489"/>
      <c r="BB21" s="489"/>
      <c r="BC21" s="490"/>
      <c r="BD21" s="492"/>
      <c r="BE21" s="493"/>
      <c r="BF21" s="489"/>
      <c r="BG21" s="489"/>
      <c r="BH21" s="490"/>
      <c r="BI21" s="492"/>
      <c r="BJ21" s="493"/>
      <c r="BK21" s="489"/>
      <c r="BL21" s="489"/>
      <c r="BM21" s="490"/>
      <c r="BN21" s="570"/>
      <c r="BO21" s="488"/>
      <c r="BP21" s="489"/>
      <c r="BQ21" s="489"/>
      <c r="BR21" s="489"/>
      <c r="BS21" s="490"/>
      <c r="BT21" s="491"/>
      <c r="BU21" s="489"/>
      <c r="BV21" s="489"/>
      <c r="BW21" s="489"/>
      <c r="BX21" s="492"/>
      <c r="BY21" s="493"/>
      <c r="BZ21" s="489"/>
      <c r="CA21" s="489"/>
      <c r="CB21" s="489"/>
      <c r="CC21" s="490"/>
      <c r="CD21" s="491"/>
      <c r="CE21" s="489"/>
      <c r="CF21" s="489"/>
      <c r="CG21" s="489"/>
      <c r="CH21" s="490"/>
      <c r="CI21" s="491"/>
      <c r="CJ21" s="489"/>
      <c r="CK21" s="489"/>
      <c r="CL21" s="489"/>
      <c r="CM21" s="490"/>
      <c r="CN21" s="491"/>
      <c r="CO21" s="489"/>
      <c r="CP21" s="489"/>
      <c r="CQ21" s="489"/>
      <c r="CR21" s="490"/>
      <c r="CS21" s="506"/>
      <c r="CT21" s="493"/>
      <c r="CU21" s="489"/>
      <c r="CV21" s="489"/>
      <c r="CW21" s="490"/>
      <c r="CX21" s="492"/>
      <c r="CY21" s="493"/>
      <c r="CZ21" s="489"/>
      <c r="DA21" s="489"/>
      <c r="DB21" s="490"/>
      <c r="DC21" s="492"/>
      <c r="DD21" s="493"/>
      <c r="DE21" s="489"/>
      <c r="DF21" s="489"/>
      <c r="DG21" s="490"/>
      <c r="DH21" s="492"/>
      <c r="DI21" s="493"/>
      <c r="DJ21" s="489"/>
      <c r="DK21" s="489"/>
      <c r="DL21" s="490"/>
      <c r="DM21" s="492"/>
      <c r="DN21" s="493"/>
      <c r="DO21" s="489"/>
      <c r="DP21" s="489"/>
      <c r="DQ21" s="490"/>
      <c r="DR21" s="492"/>
      <c r="DS21" s="493"/>
      <c r="DT21" s="489"/>
      <c r="DU21" s="489"/>
      <c r="DV21" s="490"/>
      <c r="DW21" s="492"/>
      <c r="DX21" s="544"/>
      <c r="DY21" s="488"/>
      <c r="DZ21" s="493"/>
      <c r="EA21" s="489"/>
      <c r="EB21" s="490"/>
      <c r="EC21" s="492"/>
      <c r="ED21" s="493"/>
      <c r="EE21" s="489"/>
      <c r="EF21" s="489"/>
      <c r="EG21" s="490"/>
      <c r="EH21" s="492"/>
      <c r="EI21" s="493"/>
      <c r="EJ21" s="489"/>
      <c r="EK21" s="489"/>
      <c r="EL21" s="490"/>
      <c r="EM21" s="492"/>
      <c r="EN21" s="493"/>
      <c r="EO21" s="489"/>
      <c r="EP21" s="489"/>
      <c r="EQ21" s="490"/>
      <c r="ER21" s="492"/>
      <c r="ES21" s="493"/>
      <c r="ET21" s="489"/>
      <c r="EU21" s="489"/>
      <c r="EV21" s="490"/>
      <c r="EW21" s="492"/>
      <c r="EX21" s="493"/>
      <c r="EY21" s="489"/>
      <c r="EZ21" s="489"/>
      <c r="FA21" s="490"/>
      <c r="FB21" s="570"/>
      <c r="FC21" s="488"/>
      <c r="FD21" s="489"/>
      <c r="FE21" s="489"/>
      <c r="FF21" s="489"/>
      <c r="FG21" s="490"/>
      <c r="FH21" s="491"/>
      <c r="FI21" s="489"/>
      <c r="FJ21" s="489"/>
      <c r="FK21" s="489"/>
      <c r="FL21" s="492"/>
      <c r="FM21" s="493"/>
      <c r="FN21" s="489"/>
      <c r="FO21" s="489"/>
      <c r="FP21" s="489"/>
      <c r="FQ21" s="490"/>
      <c r="FR21" s="491"/>
      <c r="FS21" s="489"/>
      <c r="FT21" s="489"/>
      <c r="FU21" s="489"/>
      <c r="FV21" s="490"/>
      <c r="FW21" s="491"/>
      <c r="FX21" s="489"/>
      <c r="FY21" s="489"/>
      <c r="FZ21" s="489"/>
      <c r="GA21" s="490"/>
      <c r="GB21" s="491"/>
      <c r="GC21" s="489"/>
      <c r="GD21" s="489"/>
      <c r="GE21" s="489"/>
      <c r="GF21" s="490"/>
      <c r="GG21" s="506"/>
      <c r="GH21" s="608"/>
      <c r="GI21" s="608"/>
      <c r="GJ21" s="608"/>
      <c r="GK21" s="608"/>
    </row>
    <row r="22" spans="1:193" ht="12.75" customHeight="1">
      <c r="A22" s="605"/>
      <c r="B22" s="605"/>
      <c r="C22" s="485"/>
      <c r="D22" s="487"/>
      <c r="E22" s="487"/>
      <c r="F22" s="488"/>
      <c r="G22" s="489"/>
      <c r="H22" s="489"/>
      <c r="I22" s="489"/>
      <c r="J22" s="490"/>
      <c r="K22" s="491"/>
      <c r="L22" s="489"/>
      <c r="M22" s="489"/>
      <c r="N22" s="489"/>
      <c r="O22" s="492"/>
      <c r="P22" s="493"/>
      <c r="Q22" s="489"/>
      <c r="R22" s="489"/>
      <c r="S22" s="489"/>
      <c r="T22" s="490"/>
      <c r="U22" s="491"/>
      <c r="V22" s="489"/>
      <c r="W22" s="489"/>
      <c r="X22" s="489"/>
      <c r="Y22" s="490"/>
      <c r="Z22" s="491"/>
      <c r="AA22" s="489"/>
      <c r="AB22" s="489"/>
      <c r="AC22" s="489"/>
      <c r="AD22" s="490"/>
      <c r="AE22" s="491"/>
      <c r="AF22" s="489"/>
      <c r="AG22" s="489"/>
      <c r="AH22" s="489"/>
      <c r="AI22" s="490"/>
      <c r="AJ22" s="506"/>
      <c r="AK22" s="493"/>
      <c r="AL22" s="489"/>
      <c r="AM22" s="489"/>
      <c r="AN22" s="490"/>
      <c r="AO22" s="492"/>
      <c r="AP22" s="493"/>
      <c r="AQ22" s="489"/>
      <c r="AR22" s="489"/>
      <c r="AS22" s="490"/>
      <c r="AT22" s="492"/>
      <c r="AU22" s="493"/>
      <c r="AV22" s="489"/>
      <c r="AW22" s="489"/>
      <c r="AX22" s="490"/>
      <c r="AY22" s="492"/>
      <c r="AZ22" s="493"/>
      <c r="BA22" s="489"/>
      <c r="BB22" s="489"/>
      <c r="BC22" s="490"/>
      <c r="BD22" s="492"/>
      <c r="BE22" s="493"/>
      <c r="BF22" s="489"/>
      <c r="BG22" s="489"/>
      <c r="BH22" s="490"/>
      <c r="BI22" s="492"/>
      <c r="BJ22" s="493"/>
      <c r="BK22" s="489"/>
      <c r="BL22" s="489"/>
      <c r="BM22" s="490"/>
      <c r="BN22" s="570"/>
      <c r="BO22" s="488"/>
      <c r="BP22" s="489"/>
      <c r="BQ22" s="489"/>
      <c r="BR22" s="489"/>
      <c r="BS22" s="490"/>
      <c r="BT22" s="491"/>
      <c r="BU22" s="489"/>
      <c r="BV22" s="489"/>
      <c r="BW22" s="489"/>
      <c r="BX22" s="492"/>
      <c r="BY22" s="493"/>
      <c r="BZ22" s="489"/>
      <c r="CA22" s="489"/>
      <c r="CB22" s="489"/>
      <c r="CC22" s="490"/>
      <c r="CD22" s="491"/>
      <c r="CE22" s="489"/>
      <c r="CF22" s="489"/>
      <c r="CG22" s="489"/>
      <c r="CH22" s="490"/>
      <c r="CI22" s="491"/>
      <c r="CJ22" s="489"/>
      <c r="CK22" s="489"/>
      <c r="CL22" s="489"/>
      <c r="CM22" s="490"/>
      <c r="CN22" s="491"/>
      <c r="CO22" s="489"/>
      <c r="CP22" s="489"/>
      <c r="CQ22" s="489"/>
      <c r="CR22" s="490"/>
      <c r="CS22" s="506"/>
      <c r="CT22" s="493"/>
      <c r="CU22" s="489"/>
      <c r="CV22" s="489"/>
      <c r="CW22" s="490"/>
      <c r="CX22" s="492"/>
      <c r="CY22" s="493"/>
      <c r="CZ22" s="489"/>
      <c r="DA22" s="489"/>
      <c r="DB22" s="490"/>
      <c r="DC22" s="492"/>
      <c r="DD22" s="493"/>
      <c r="DE22" s="489"/>
      <c r="DF22" s="489"/>
      <c r="DG22" s="490"/>
      <c r="DH22" s="492"/>
      <c r="DI22" s="493"/>
      <c r="DJ22" s="489"/>
      <c r="DK22" s="489"/>
      <c r="DL22" s="490"/>
      <c r="DM22" s="492"/>
      <c r="DN22" s="493"/>
      <c r="DO22" s="489"/>
      <c r="DP22" s="489"/>
      <c r="DQ22" s="490"/>
      <c r="DR22" s="492"/>
      <c r="DS22" s="493"/>
      <c r="DT22" s="489"/>
      <c r="DU22" s="489"/>
      <c r="DV22" s="490"/>
      <c r="DW22" s="492"/>
      <c r="DX22" s="544"/>
      <c r="DY22" s="488"/>
      <c r="DZ22" s="493"/>
      <c r="EA22" s="489"/>
      <c r="EB22" s="490"/>
      <c r="EC22" s="492"/>
      <c r="ED22" s="493"/>
      <c r="EE22" s="489"/>
      <c r="EF22" s="489"/>
      <c r="EG22" s="490"/>
      <c r="EH22" s="492"/>
      <c r="EI22" s="493"/>
      <c r="EJ22" s="489"/>
      <c r="EK22" s="489"/>
      <c r="EL22" s="490"/>
      <c r="EM22" s="492"/>
      <c r="EN22" s="493"/>
      <c r="EO22" s="489"/>
      <c r="EP22" s="489"/>
      <c r="EQ22" s="490"/>
      <c r="ER22" s="492"/>
      <c r="ES22" s="493"/>
      <c r="ET22" s="489"/>
      <c r="EU22" s="489"/>
      <c r="EV22" s="490"/>
      <c r="EW22" s="492"/>
      <c r="EX22" s="493"/>
      <c r="EY22" s="489"/>
      <c r="EZ22" s="489"/>
      <c r="FA22" s="490"/>
      <c r="FB22" s="570"/>
      <c r="FC22" s="488"/>
      <c r="FD22" s="489"/>
      <c r="FE22" s="489"/>
      <c r="FF22" s="489"/>
      <c r="FG22" s="490"/>
      <c r="FH22" s="491"/>
      <c r="FI22" s="489"/>
      <c r="FJ22" s="489"/>
      <c r="FK22" s="489"/>
      <c r="FL22" s="492"/>
      <c r="FM22" s="493"/>
      <c r="FN22" s="489"/>
      <c r="FO22" s="489"/>
      <c r="FP22" s="489"/>
      <c r="FQ22" s="490"/>
      <c r="FR22" s="491"/>
      <c r="FS22" s="489"/>
      <c r="FT22" s="489"/>
      <c r="FU22" s="489"/>
      <c r="FV22" s="490"/>
      <c r="FW22" s="491"/>
      <c r="FX22" s="489"/>
      <c r="FY22" s="489"/>
      <c r="FZ22" s="489"/>
      <c r="GA22" s="490"/>
      <c r="GB22" s="491"/>
      <c r="GC22" s="489"/>
      <c r="GD22" s="489"/>
      <c r="GE22" s="489"/>
      <c r="GF22" s="490"/>
      <c r="GG22" s="506"/>
      <c r="GH22" s="608"/>
      <c r="GI22" s="608"/>
      <c r="GJ22" s="608"/>
      <c r="GK22" s="608"/>
    </row>
    <row r="23" spans="1:193" ht="12.75" customHeight="1">
      <c r="A23" s="605"/>
      <c r="B23" s="605"/>
      <c r="C23" s="485"/>
      <c r="D23" s="487"/>
      <c r="E23" s="487"/>
      <c r="F23" s="488"/>
      <c r="G23" s="489"/>
      <c r="H23" s="489"/>
      <c r="I23" s="489"/>
      <c r="J23" s="490"/>
      <c r="K23" s="491"/>
      <c r="L23" s="489"/>
      <c r="M23" s="489"/>
      <c r="N23" s="489"/>
      <c r="O23" s="492"/>
      <c r="P23" s="493"/>
      <c r="Q23" s="489"/>
      <c r="R23" s="489"/>
      <c r="S23" s="489"/>
      <c r="T23" s="490"/>
      <c r="U23" s="491"/>
      <c r="V23" s="489"/>
      <c r="W23" s="489"/>
      <c r="X23" s="489"/>
      <c r="Y23" s="490"/>
      <c r="Z23" s="491"/>
      <c r="AA23" s="489"/>
      <c r="AB23" s="489"/>
      <c r="AC23" s="489"/>
      <c r="AD23" s="490"/>
      <c r="AE23" s="491"/>
      <c r="AF23" s="489"/>
      <c r="AG23" s="489"/>
      <c r="AH23" s="489"/>
      <c r="AI23" s="490"/>
      <c r="AJ23" s="506"/>
      <c r="AK23" s="493"/>
      <c r="AL23" s="489"/>
      <c r="AM23" s="489"/>
      <c r="AN23" s="490"/>
      <c r="AO23" s="492"/>
      <c r="AP23" s="493"/>
      <c r="AQ23" s="489"/>
      <c r="AR23" s="489"/>
      <c r="AS23" s="490"/>
      <c r="AT23" s="492"/>
      <c r="AU23" s="493"/>
      <c r="AV23" s="489"/>
      <c r="AW23" s="489"/>
      <c r="AX23" s="490"/>
      <c r="AY23" s="492"/>
      <c r="AZ23" s="493"/>
      <c r="BA23" s="489"/>
      <c r="BB23" s="489"/>
      <c r="BC23" s="490"/>
      <c r="BD23" s="492"/>
      <c r="BE23" s="493"/>
      <c r="BF23" s="489"/>
      <c r="BG23" s="489"/>
      <c r="BH23" s="490"/>
      <c r="BI23" s="492"/>
      <c r="BJ23" s="493"/>
      <c r="BK23" s="489"/>
      <c r="BL23" s="489"/>
      <c r="BM23" s="490"/>
      <c r="BN23" s="570"/>
      <c r="BO23" s="488"/>
      <c r="BP23" s="489"/>
      <c r="BQ23" s="489"/>
      <c r="BR23" s="489"/>
      <c r="BS23" s="490"/>
      <c r="BT23" s="491"/>
      <c r="BU23" s="489"/>
      <c r="BV23" s="489"/>
      <c r="BW23" s="489"/>
      <c r="BX23" s="492"/>
      <c r="BY23" s="493"/>
      <c r="BZ23" s="489"/>
      <c r="CA23" s="489"/>
      <c r="CB23" s="489"/>
      <c r="CC23" s="490"/>
      <c r="CD23" s="491"/>
      <c r="CE23" s="489"/>
      <c r="CF23" s="489"/>
      <c r="CG23" s="489"/>
      <c r="CH23" s="490"/>
      <c r="CI23" s="491"/>
      <c r="CJ23" s="489"/>
      <c r="CK23" s="489"/>
      <c r="CL23" s="489"/>
      <c r="CM23" s="490"/>
      <c r="CN23" s="491"/>
      <c r="CO23" s="489"/>
      <c r="CP23" s="489"/>
      <c r="CQ23" s="489"/>
      <c r="CR23" s="490"/>
      <c r="CS23" s="506"/>
      <c r="CT23" s="493"/>
      <c r="CU23" s="489"/>
      <c r="CV23" s="489"/>
      <c r="CW23" s="490"/>
      <c r="CX23" s="492"/>
      <c r="CY23" s="493"/>
      <c r="CZ23" s="489"/>
      <c r="DA23" s="489"/>
      <c r="DB23" s="490"/>
      <c r="DC23" s="492"/>
      <c r="DD23" s="493"/>
      <c r="DE23" s="489"/>
      <c r="DF23" s="489"/>
      <c r="DG23" s="490"/>
      <c r="DH23" s="492"/>
      <c r="DI23" s="493"/>
      <c r="DJ23" s="489"/>
      <c r="DK23" s="489"/>
      <c r="DL23" s="490"/>
      <c r="DM23" s="492"/>
      <c r="DN23" s="493"/>
      <c r="DO23" s="489"/>
      <c r="DP23" s="489"/>
      <c r="DQ23" s="490"/>
      <c r="DR23" s="492"/>
      <c r="DS23" s="493"/>
      <c r="DT23" s="489"/>
      <c r="DU23" s="489"/>
      <c r="DV23" s="490"/>
      <c r="DW23" s="492"/>
      <c r="DX23" s="544"/>
      <c r="DY23" s="488"/>
      <c r="DZ23" s="493"/>
      <c r="EA23" s="489"/>
      <c r="EB23" s="490"/>
      <c r="EC23" s="492"/>
      <c r="ED23" s="493"/>
      <c r="EE23" s="489"/>
      <c r="EF23" s="489"/>
      <c r="EG23" s="490"/>
      <c r="EH23" s="492"/>
      <c r="EI23" s="493"/>
      <c r="EJ23" s="489"/>
      <c r="EK23" s="489"/>
      <c r="EL23" s="490"/>
      <c r="EM23" s="492"/>
      <c r="EN23" s="493"/>
      <c r="EO23" s="489"/>
      <c r="EP23" s="489"/>
      <c r="EQ23" s="490"/>
      <c r="ER23" s="492"/>
      <c r="ES23" s="493"/>
      <c r="ET23" s="489"/>
      <c r="EU23" s="489"/>
      <c r="EV23" s="490"/>
      <c r="EW23" s="492"/>
      <c r="EX23" s="493"/>
      <c r="EY23" s="489"/>
      <c r="EZ23" s="489"/>
      <c r="FA23" s="490"/>
      <c r="FB23" s="570"/>
      <c r="FC23" s="488"/>
      <c r="FD23" s="489"/>
      <c r="FE23" s="489"/>
      <c r="FF23" s="489"/>
      <c r="FG23" s="490"/>
      <c r="FH23" s="491"/>
      <c r="FI23" s="489"/>
      <c r="FJ23" s="489"/>
      <c r="FK23" s="489"/>
      <c r="FL23" s="492"/>
      <c r="FM23" s="493"/>
      <c r="FN23" s="489"/>
      <c r="FO23" s="489"/>
      <c r="FP23" s="489"/>
      <c r="FQ23" s="490"/>
      <c r="FR23" s="491"/>
      <c r="FS23" s="489"/>
      <c r="FT23" s="489"/>
      <c r="FU23" s="489"/>
      <c r="FV23" s="490"/>
      <c r="FW23" s="491"/>
      <c r="FX23" s="489"/>
      <c r="FY23" s="489"/>
      <c r="FZ23" s="489"/>
      <c r="GA23" s="490"/>
      <c r="GB23" s="491"/>
      <c r="GC23" s="489"/>
      <c r="GD23" s="489"/>
      <c r="GE23" s="489"/>
      <c r="GF23" s="490"/>
      <c r="GG23" s="506"/>
      <c r="GH23" s="608"/>
      <c r="GI23" s="608"/>
      <c r="GJ23" s="608"/>
      <c r="GK23" s="608"/>
    </row>
    <row r="24" spans="1:193" s="519" customFormat="1" ht="12.75" customHeight="1">
      <c r="A24" s="609"/>
      <c r="B24" s="609"/>
      <c r="C24" s="507"/>
      <c r="D24" s="509"/>
      <c r="E24" s="509"/>
      <c r="F24" s="510"/>
      <c r="G24" s="511"/>
      <c r="H24" s="511"/>
      <c r="I24" s="511"/>
      <c r="J24" s="512"/>
      <c r="K24" s="513"/>
      <c r="L24" s="511"/>
      <c r="M24" s="511"/>
      <c r="N24" s="511"/>
      <c r="O24" s="514"/>
      <c r="P24" s="515"/>
      <c r="Q24" s="511"/>
      <c r="R24" s="511"/>
      <c r="S24" s="511"/>
      <c r="T24" s="512"/>
      <c r="U24" s="513"/>
      <c r="V24" s="511"/>
      <c r="W24" s="511"/>
      <c r="X24" s="511"/>
      <c r="Y24" s="512"/>
      <c r="Z24" s="513"/>
      <c r="AA24" s="511"/>
      <c r="AB24" s="511"/>
      <c r="AC24" s="511"/>
      <c r="AD24" s="512"/>
      <c r="AE24" s="513"/>
      <c r="AF24" s="511"/>
      <c r="AG24" s="511"/>
      <c r="AH24" s="511"/>
      <c r="AI24" s="512"/>
      <c r="AJ24" s="518"/>
      <c r="AK24" s="515"/>
      <c r="AL24" s="511"/>
      <c r="AM24" s="511"/>
      <c r="AN24" s="512"/>
      <c r="AO24" s="514"/>
      <c r="AP24" s="515"/>
      <c r="AQ24" s="511"/>
      <c r="AR24" s="511"/>
      <c r="AS24" s="512"/>
      <c r="AT24" s="514"/>
      <c r="AU24" s="515"/>
      <c r="AV24" s="511"/>
      <c r="AW24" s="511"/>
      <c r="AX24" s="512"/>
      <c r="AY24" s="514"/>
      <c r="AZ24" s="515"/>
      <c r="BA24" s="511"/>
      <c r="BB24" s="511"/>
      <c r="BC24" s="512"/>
      <c r="BD24" s="514"/>
      <c r="BE24" s="515"/>
      <c r="BF24" s="511"/>
      <c r="BG24" s="511"/>
      <c r="BH24" s="512"/>
      <c r="BI24" s="514"/>
      <c r="BJ24" s="515"/>
      <c r="BK24" s="511"/>
      <c r="BL24" s="511"/>
      <c r="BM24" s="512"/>
      <c r="BN24" s="575"/>
      <c r="BO24" s="510"/>
      <c r="BP24" s="511"/>
      <c r="BQ24" s="511"/>
      <c r="BR24" s="511"/>
      <c r="BS24" s="512"/>
      <c r="BT24" s="513"/>
      <c r="BU24" s="511"/>
      <c r="BV24" s="511"/>
      <c r="BW24" s="511"/>
      <c r="BX24" s="514"/>
      <c r="BY24" s="515"/>
      <c r="BZ24" s="511"/>
      <c r="CA24" s="511"/>
      <c r="CB24" s="511"/>
      <c r="CC24" s="512"/>
      <c r="CD24" s="513"/>
      <c r="CE24" s="511"/>
      <c r="CF24" s="511"/>
      <c r="CG24" s="511"/>
      <c r="CH24" s="512"/>
      <c r="CI24" s="513"/>
      <c r="CJ24" s="511"/>
      <c r="CK24" s="511"/>
      <c r="CL24" s="511"/>
      <c r="CM24" s="512"/>
      <c r="CN24" s="513"/>
      <c r="CO24" s="511"/>
      <c r="CP24" s="511"/>
      <c r="CQ24" s="511"/>
      <c r="CR24" s="512"/>
      <c r="CS24" s="518"/>
      <c r="CT24" s="515"/>
      <c r="CU24" s="511"/>
      <c r="CV24" s="511"/>
      <c r="CW24" s="512"/>
      <c r="CX24" s="514"/>
      <c r="CY24" s="515"/>
      <c r="CZ24" s="511"/>
      <c r="DA24" s="511"/>
      <c r="DB24" s="512"/>
      <c r="DC24" s="514"/>
      <c r="DD24" s="515"/>
      <c r="DE24" s="511"/>
      <c r="DF24" s="511"/>
      <c r="DG24" s="512"/>
      <c r="DH24" s="514"/>
      <c r="DI24" s="515"/>
      <c r="DJ24" s="511"/>
      <c r="DK24" s="511"/>
      <c r="DL24" s="512"/>
      <c r="DM24" s="514"/>
      <c r="DN24" s="515"/>
      <c r="DO24" s="511"/>
      <c r="DP24" s="511"/>
      <c r="DQ24" s="512"/>
      <c r="DR24" s="514"/>
      <c r="DS24" s="515"/>
      <c r="DT24" s="511"/>
      <c r="DU24" s="511"/>
      <c r="DV24" s="512"/>
      <c r="DW24" s="514"/>
      <c r="DX24" s="545"/>
      <c r="DY24" s="510"/>
      <c r="DZ24" s="515"/>
      <c r="EA24" s="511"/>
      <c r="EB24" s="512"/>
      <c r="EC24" s="514"/>
      <c r="ED24" s="515"/>
      <c r="EE24" s="511"/>
      <c r="EF24" s="511"/>
      <c r="EG24" s="512"/>
      <c r="EH24" s="514"/>
      <c r="EI24" s="515"/>
      <c r="EJ24" s="511"/>
      <c r="EK24" s="511"/>
      <c r="EL24" s="512"/>
      <c r="EM24" s="514"/>
      <c r="EN24" s="515"/>
      <c r="EO24" s="511"/>
      <c r="EP24" s="511"/>
      <c r="EQ24" s="512"/>
      <c r="ER24" s="514"/>
      <c r="ES24" s="515"/>
      <c r="ET24" s="511"/>
      <c r="EU24" s="511"/>
      <c r="EV24" s="512"/>
      <c r="EW24" s="514"/>
      <c r="EX24" s="515"/>
      <c r="EY24" s="511"/>
      <c r="EZ24" s="511"/>
      <c r="FA24" s="512"/>
      <c r="FB24" s="575"/>
      <c r="FC24" s="510"/>
      <c r="FD24" s="511"/>
      <c r="FE24" s="511"/>
      <c r="FF24" s="511"/>
      <c r="FG24" s="512"/>
      <c r="FH24" s="513"/>
      <c r="FI24" s="511"/>
      <c r="FJ24" s="511"/>
      <c r="FK24" s="511"/>
      <c r="FL24" s="514"/>
      <c r="FM24" s="515"/>
      <c r="FN24" s="511"/>
      <c r="FO24" s="511"/>
      <c r="FP24" s="511"/>
      <c r="FQ24" s="512"/>
      <c r="FR24" s="513"/>
      <c r="FS24" s="511"/>
      <c r="FT24" s="511"/>
      <c r="FU24" s="511"/>
      <c r="FV24" s="512"/>
      <c r="FW24" s="513"/>
      <c r="FX24" s="511"/>
      <c r="FY24" s="511"/>
      <c r="FZ24" s="511"/>
      <c r="GA24" s="512"/>
      <c r="GB24" s="513"/>
      <c r="GC24" s="511"/>
      <c r="GD24" s="511"/>
      <c r="GE24" s="511"/>
      <c r="GF24" s="512"/>
      <c r="GG24" s="518"/>
      <c r="GH24" s="610"/>
      <c r="GI24" s="610"/>
      <c r="GJ24" s="610"/>
      <c r="GK24" s="610"/>
    </row>
    <row r="25" spans="1:193" ht="12.75" customHeight="1">
      <c r="A25" s="611"/>
      <c r="B25" s="611"/>
      <c r="C25" s="520"/>
      <c r="D25" s="522"/>
      <c r="E25" s="522"/>
      <c r="F25" s="523"/>
      <c r="G25" s="524"/>
      <c r="H25" s="524"/>
      <c r="I25" s="524"/>
      <c r="J25" s="525"/>
      <c r="K25" s="526"/>
      <c r="L25" s="524"/>
      <c r="M25" s="524"/>
      <c r="N25" s="524"/>
      <c r="O25" s="527"/>
      <c r="P25" s="528"/>
      <c r="Q25" s="524"/>
      <c r="R25" s="524"/>
      <c r="S25" s="524"/>
      <c r="T25" s="525"/>
      <c r="U25" s="526"/>
      <c r="V25" s="524"/>
      <c r="W25" s="524"/>
      <c r="X25" s="524"/>
      <c r="Y25" s="525"/>
      <c r="Z25" s="526"/>
      <c r="AA25" s="524"/>
      <c r="AB25" s="524"/>
      <c r="AC25" s="524"/>
      <c r="AD25" s="525"/>
      <c r="AE25" s="526"/>
      <c r="AF25" s="524"/>
      <c r="AG25" s="524"/>
      <c r="AH25" s="524"/>
      <c r="AI25" s="525"/>
      <c r="AJ25" s="531"/>
      <c r="AK25" s="528"/>
      <c r="AL25" s="524"/>
      <c r="AM25" s="524"/>
      <c r="AN25" s="525"/>
      <c r="AO25" s="527"/>
      <c r="AP25" s="528"/>
      <c r="AQ25" s="524"/>
      <c r="AR25" s="524"/>
      <c r="AS25" s="525"/>
      <c r="AT25" s="527"/>
      <c r="AU25" s="528"/>
      <c r="AV25" s="524"/>
      <c r="AW25" s="524"/>
      <c r="AX25" s="525"/>
      <c r="AY25" s="527"/>
      <c r="AZ25" s="528"/>
      <c r="BA25" s="524"/>
      <c r="BB25" s="524"/>
      <c r="BC25" s="525"/>
      <c r="BD25" s="527"/>
      <c r="BE25" s="528"/>
      <c r="BF25" s="524"/>
      <c r="BG25" s="524"/>
      <c r="BH25" s="525"/>
      <c r="BI25" s="527"/>
      <c r="BJ25" s="528"/>
      <c r="BK25" s="524"/>
      <c r="BL25" s="524"/>
      <c r="BM25" s="525"/>
      <c r="BN25" s="567"/>
      <c r="BO25" s="523"/>
      <c r="BP25" s="524"/>
      <c r="BQ25" s="524"/>
      <c r="BR25" s="524"/>
      <c r="BS25" s="525"/>
      <c r="BT25" s="526"/>
      <c r="BU25" s="524"/>
      <c r="BV25" s="524"/>
      <c r="BW25" s="524"/>
      <c r="BX25" s="527"/>
      <c r="BY25" s="528"/>
      <c r="BZ25" s="524"/>
      <c r="CA25" s="524"/>
      <c r="CB25" s="524"/>
      <c r="CC25" s="525"/>
      <c r="CD25" s="526"/>
      <c r="CE25" s="524"/>
      <c r="CF25" s="524"/>
      <c r="CG25" s="524"/>
      <c r="CH25" s="525"/>
      <c r="CI25" s="526"/>
      <c r="CJ25" s="524"/>
      <c r="CK25" s="524"/>
      <c r="CL25" s="524"/>
      <c r="CM25" s="525"/>
      <c r="CN25" s="526"/>
      <c r="CO25" s="524"/>
      <c r="CP25" s="524"/>
      <c r="CQ25" s="524"/>
      <c r="CR25" s="525"/>
      <c r="CS25" s="531"/>
      <c r="CT25" s="528"/>
      <c r="CU25" s="524"/>
      <c r="CV25" s="524"/>
      <c r="CW25" s="525"/>
      <c r="CX25" s="527"/>
      <c r="CY25" s="528"/>
      <c r="CZ25" s="524"/>
      <c r="DA25" s="524"/>
      <c r="DB25" s="525"/>
      <c r="DC25" s="527"/>
      <c r="DD25" s="528"/>
      <c r="DE25" s="524"/>
      <c r="DF25" s="524"/>
      <c r="DG25" s="525"/>
      <c r="DH25" s="527"/>
      <c r="DI25" s="528"/>
      <c r="DJ25" s="524"/>
      <c r="DK25" s="524"/>
      <c r="DL25" s="525"/>
      <c r="DM25" s="527"/>
      <c r="DN25" s="528"/>
      <c r="DO25" s="524"/>
      <c r="DP25" s="524"/>
      <c r="DQ25" s="525"/>
      <c r="DR25" s="527"/>
      <c r="DS25" s="528"/>
      <c r="DT25" s="524"/>
      <c r="DU25" s="524"/>
      <c r="DV25" s="525"/>
      <c r="DW25" s="527"/>
      <c r="DX25" s="562"/>
      <c r="DY25" s="523"/>
      <c r="DZ25" s="528"/>
      <c r="EA25" s="524"/>
      <c r="EB25" s="525"/>
      <c r="EC25" s="527"/>
      <c r="ED25" s="528"/>
      <c r="EE25" s="524"/>
      <c r="EF25" s="524"/>
      <c r="EG25" s="525"/>
      <c r="EH25" s="527"/>
      <c r="EI25" s="528"/>
      <c r="EJ25" s="524"/>
      <c r="EK25" s="524"/>
      <c r="EL25" s="525"/>
      <c r="EM25" s="527"/>
      <c r="EN25" s="528"/>
      <c r="EO25" s="524"/>
      <c r="EP25" s="524"/>
      <c r="EQ25" s="525"/>
      <c r="ER25" s="527"/>
      <c r="ES25" s="528"/>
      <c r="ET25" s="524"/>
      <c r="EU25" s="524"/>
      <c r="EV25" s="525"/>
      <c r="EW25" s="527"/>
      <c r="EX25" s="528"/>
      <c r="EY25" s="524"/>
      <c r="EZ25" s="524"/>
      <c r="FA25" s="525"/>
      <c r="FB25" s="567"/>
      <c r="FC25" s="523"/>
      <c r="FD25" s="524"/>
      <c r="FE25" s="524"/>
      <c r="FF25" s="524"/>
      <c r="FG25" s="525"/>
      <c r="FH25" s="526"/>
      <c r="FI25" s="524"/>
      <c r="FJ25" s="524"/>
      <c r="FK25" s="524"/>
      <c r="FL25" s="527"/>
      <c r="FM25" s="528"/>
      <c r="FN25" s="524"/>
      <c r="FO25" s="524"/>
      <c r="FP25" s="524"/>
      <c r="FQ25" s="525"/>
      <c r="FR25" s="526"/>
      <c r="FS25" s="524"/>
      <c r="FT25" s="524"/>
      <c r="FU25" s="524"/>
      <c r="FV25" s="525"/>
      <c r="FW25" s="526"/>
      <c r="FX25" s="524"/>
      <c r="FY25" s="524"/>
      <c r="FZ25" s="524"/>
      <c r="GA25" s="525"/>
      <c r="GB25" s="526"/>
      <c r="GC25" s="524"/>
      <c r="GD25" s="524"/>
      <c r="GE25" s="524"/>
      <c r="GF25" s="525"/>
      <c r="GG25" s="531"/>
      <c r="GH25" s="612"/>
      <c r="GI25" s="612"/>
      <c r="GJ25" s="612"/>
      <c r="GK25" s="612"/>
    </row>
    <row r="26" spans="1:193" ht="12.75" customHeight="1">
      <c r="A26" s="611"/>
      <c r="B26" s="611"/>
      <c r="C26" s="520"/>
      <c r="D26" s="522"/>
      <c r="E26" s="522"/>
      <c r="F26" s="523"/>
      <c r="G26" s="524"/>
      <c r="H26" s="524"/>
      <c r="I26" s="524"/>
      <c r="J26" s="525"/>
      <c r="K26" s="526"/>
      <c r="L26" s="524"/>
      <c r="M26" s="524"/>
      <c r="N26" s="524"/>
      <c r="O26" s="527"/>
      <c r="P26" s="528"/>
      <c r="Q26" s="524"/>
      <c r="R26" s="524"/>
      <c r="S26" s="524"/>
      <c r="T26" s="525"/>
      <c r="U26" s="526"/>
      <c r="V26" s="524"/>
      <c r="W26" s="524"/>
      <c r="X26" s="524"/>
      <c r="Y26" s="525"/>
      <c r="Z26" s="526"/>
      <c r="AA26" s="524"/>
      <c r="AB26" s="524"/>
      <c r="AC26" s="524"/>
      <c r="AD26" s="525"/>
      <c r="AE26" s="526"/>
      <c r="AF26" s="524"/>
      <c r="AG26" s="524"/>
      <c r="AH26" s="524"/>
      <c r="AI26" s="525"/>
      <c r="AJ26" s="531"/>
      <c r="AK26" s="528"/>
      <c r="AL26" s="524"/>
      <c r="AM26" s="524"/>
      <c r="AN26" s="525"/>
      <c r="AO26" s="527"/>
      <c r="AP26" s="528"/>
      <c r="AQ26" s="524"/>
      <c r="AR26" s="524"/>
      <c r="AS26" s="525"/>
      <c r="AT26" s="527"/>
      <c r="AU26" s="528"/>
      <c r="AV26" s="524"/>
      <c r="AW26" s="524"/>
      <c r="AX26" s="525"/>
      <c r="AY26" s="527"/>
      <c r="AZ26" s="528"/>
      <c r="BA26" s="524"/>
      <c r="BB26" s="524"/>
      <c r="BC26" s="525"/>
      <c r="BD26" s="527"/>
      <c r="BE26" s="528"/>
      <c r="BF26" s="524"/>
      <c r="BG26" s="524"/>
      <c r="BH26" s="525"/>
      <c r="BI26" s="527"/>
      <c r="BJ26" s="528"/>
      <c r="BK26" s="524"/>
      <c r="BL26" s="524"/>
      <c r="BM26" s="525"/>
      <c r="BN26" s="567"/>
      <c r="BO26" s="523"/>
      <c r="BP26" s="524"/>
      <c r="BQ26" s="524"/>
      <c r="BR26" s="524"/>
      <c r="BS26" s="525"/>
      <c r="BT26" s="526"/>
      <c r="BU26" s="524"/>
      <c r="BV26" s="524"/>
      <c r="BW26" s="524"/>
      <c r="BX26" s="527"/>
      <c r="BY26" s="528"/>
      <c r="BZ26" s="524"/>
      <c r="CA26" s="524"/>
      <c r="CB26" s="524"/>
      <c r="CC26" s="525"/>
      <c r="CD26" s="526"/>
      <c r="CE26" s="524"/>
      <c r="CF26" s="524"/>
      <c r="CG26" s="524"/>
      <c r="CH26" s="525"/>
      <c r="CI26" s="526"/>
      <c r="CJ26" s="524"/>
      <c r="CK26" s="524"/>
      <c r="CL26" s="524"/>
      <c r="CM26" s="525"/>
      <c r="CN26" s="526"/>
      <c r="CO26" s="524"/>
      <c r="CP26" s="524"/>
      <c r="CQ26" s="524"/>
      <c r="CR26" s="525"/>
      <c r="CS26" s="531"/>
      <c r="CT26" s="528"/>
      <c r="CU26" s="524"/>
      <c r="CV26" s="524"/>
      <c r="CW26" s="525"/>
      <c r="CX26" s="527"/>
      <c r="CY26" s="528"/>
      <c r="CZ26" s="524"/>
      <c r="DA26" s="524"/>
      <c r="DB26" s="525"/>
      <c r="DC26" s="527"/>
      <c r="DD26" s="528"/>
      <c r="DE26" s="524"/>
      <c r="DF26" s="524"/>
      <c r="DG26" s="525"/>
      <c r="DH26" s="527"/>
      <c r="DI26" s="528"/>
      <c r="DJ26" s="524"/>
      <c r="DK26" s="524"/>
      <c r="DL26" s="525"/>
      <c r="DM26" s="527"/>
      <c r="DN26" s="528"/>
      <c r="DO26" s="524"/>
      <c r="DP26" s="524"/>
      <c r="DQ26" s="525"/>
      <c r="DR26" s="527"/>
      <c r="DS26" s="528"/>
      <c r="DT26" s="524"/>
      <c r="DU26" s="524"/>
      <c r="DV26" s="525"/>
      <c r="DW26" s="527"/>
      <c r="DX26" s="562"/>
      <c r="DY26" s="523"/>
      <c r="DZ26" s="528"/>
      <c r="EA26" s="524"/>
      <c r="EB26" s="525"/>
      <c r="EC26" s="527"/>
      <c r="ED26" s="528"/>
      <c r="EE26" s="524"/>
      <c r="EF26" s="524"/>
      <c r="EG26" s="525"/>
      <c r="EH26" s="527"/>
      <c r="EI26" s="528"/>
      <c r="EJ26" s="524"/>
      <c r="EK26" s="524"/>
      <c r="EL26" s="525"/>
      <c r="EM26" s="527"/>
      <c r="EN26" s="528"/>
      <c r="EO26" s="524"/>
      <c r="EP26" s="524"/>
      <c r="EQ26" s="525"/>
      <c r="ER26" s="527"/>
      <c r="ES26" s="528"/>
      <c r="ET26" s="524"/>
      <c r="EU26" s="524"/>
      <c r="EV26" s="525"/>
      <c r="EW26" s="527"/>
      <c r="EX26" s="528"/>
      <c r="EY26" s="524"/>
      <c r="EZ26" s="524"/>
      <c r="FA26" s="525"/>
      <c r="FB26" s="567"/>
      <c r="FC26" s="523"/>
      <c r="FD26" s="524"/>
      <c r="FE26" s="524"/>
      <c r="FF26" s="524"/>
      <c r="FG26" s="525"/>
      <c r="FH26" s="526"/>
      <c r="FI26" s="524"/>
      <c r="FJ26" s="524"/>
      <c r="FK26" s="524"/>
      <c r="FL26" s="527"/>
      <c r="FM26" s="528"/>
      <c r="FN26" s="524"/>
      <c r="FO26" s="524"/>
      <c r="FP26" s="524"/>
      <c r="FQ26" s="525"/>
      <c r="FR26" s="526"/>
      <c r="FS26" s="524"/>
      <c r="FT26" s="524"/>
      <c r="FU26" s="524"/>
      <c r="FV26" s="525"/>
      <c r="FW26" s="526"/>
      <c r="FX26" s="524"/>
      <c r="FY26" s="524"/>
      <c r="FZ26" s="524"/>
      <c r="GA26" s="525"/>
      <c r="GB26" s="526"/>
      <c r="GC26" s="524"/>
      <c r="GD26" s="524"/>
      <c r="GE26" s="524"/>
      <c r="GF26" s="525"/>
      <c r="GG26" s="531"/>
      <c r="GH26" s="608"/>
      <c r="GI26" s="608"/>
      <c r="GJ26" s="608"/>
      <c r="GK26" s="608"/>
    </row>
    <row r="27" spans="1:193" ht="12.75" customHeight="1">
      <c r="A27" s="611"/>
      <c r="B27" s="611"/>
      <c r="C27" s="520"/>
      <c r="D27" s="522"/>
      <c r="E27" s="522"/>
      <c r="F27" s="523"/>
      <c r="G27" s="524"/>
      <c r="H27" s="524"/>
      <c r="I27" s="524"/>
      <c r="J27" s="525"/>
      <c r="K27" s="526"/>
      <c r="L27" s="524"/>
      <c r="M27" s="524"/>
      <c r="N27" s="524"/>
      <c r="O27" s="527"/>
      <c r="P27" s="528"/>
      <c r="Q27" s="524"/>
      <c r="R27" s="524"/>
      <c r="S27" s="524"/>
      <c r="T27" s="525"/>
      <c r="U27" s="526"/>
      <c r="V27" s="524"/>
      <c r="W27" s="524"/>
      <c r="X27" s="524"/>
      <c r="Y27" s="525"/>
      <c r="Z27" s="526"/>
      <c r="AA27" s="524"/>
      <c r="AB27" s="524"/>
      <c r="AC27" s="524"/>
      <c r="AD27" s="525"/>
      <c r="AE27" s="526"/>
      <c r="AF27" s="524"/>
      <c r="AG27" s="524"/>
      <c r="AH27" s="524"/>
      <c r="AI27" s="525"/>
      <c r="AJ27" s="531"/>
      <c r="AK27" s="528"/>
      <c r="AL27" s="524"/>
      <c r="AM27" s="524"/>
      <c r="AN27" s="525"/>
      <c r="AO27" s="527"/>
      <c r="AP27" s="528"/>
      <c r="AQ27" s="524"/>
      <c r="AR27" s="524"/>
      <c r="AS27" s="525"/>
      <c r="AT27" s="527"/>
      <c r="AU27" s="528"/>
      <c r="AV27" s="524"/>
      <c r="AW27" s="524"/>
      <c r="AX27" s="525"/>
      <c r="AY27" s="527"/>
      <c r="AZ27" s="528"/>
      <c r="BA27" s="524"/>
      <c r="BB27" s="524"/>
      <c r="BC27" s="525"/>
      <c r="BD27" s="527"/>
      <c r="BE27" s="528"/>
      <c r="BF27" s="524"/>
      <c r="BG27" s="524"/>
      <c r="BH27" s="525"/>
      <c r="BI27" s="527"/>
      <c r="BJ27" s="528"/>
      <c r="BK27" s="524"/>
      <c r="BL27" s="524"/>
      <c r="BM27" s="525"/>
      <c r="BN27" s="567"/>
      <c r="BO27" s="523"/>
      <c r="BP27" s="524"/>
      <c r="BQ27" s="524"/>
      <c r="BR27" s="524"/>
      <c r="BS27" s="525"/>
      <c r="BT27" s="526"/>
      <c r="BU27" s="524"/>
      <c r="BV27" s="524"/>
      <c r="BW27" s="524"/>
      <c r="BX27" s="527"/>
      <c r="BY27" s="528"/>
      <c r="BZ27" s="524"/>
      <c r="CA27" s="524"/>
      <c r="CB27" s="524"/>
      <c r="CC27" s="525"/>
      <c r="CD27" s="526"/>
      <c r="CE27" s="524"/>
      <c r="CF27" s="524"/>
      <c r="CG27" s="524"/>
      <c r="CH27" s="525"/>
      <c r="CI27" s="526"/>
      <c r="CJ27" s="524"/>
      <c r="CK27" s="524"/>
      <c r="CL27" s="524"/>
      <c r="CM27" s="525"/>
      <c r="CN27" s="526"/>
      <c r="CO27" s="524"/>
      <c r="CP27" s="524"/>
      <c r="CQ27" s="524"/>
      <c r="CR27" s="525"/>
      <c r="CS27" s="531"/>
      <c r="CT27" s="528"/>
      <c r="CU27" s="524"/>
      <c r="CV27" s="524"/>
      <c r="CW27" s="525"/>
      <c r="CX27" s="527"/>
      <c r="CY27" s="528"/>
      <c r="CZ27" s="524"/>
      <c r="DA27" s="524"/>
      <c r="DB27" s="525"/>
      <c r="DC27" s="527"/>
      <c r="DD27" s="528"/>
      <c r="DE27" s="524"/>
      <c r="DF27" s="524"/>
      <c r="DG27" s="525"/>
      <c r="DH27" s="527"/>
      <c r="DI27" s="528"/>
      <c r="DJ27" s="524"/>
      <c r="DK27" s="524"/>
      <c r="DL27" s="525"/>
      <c r="DM27" s="527"/>
      <c r="DN27" s="528"/>
      <c r="DO27" s="524"/>
      <c r="DP27" s="524"/>
      <c r="DQ27" s="525"/>
      <c r="DR27" s="527"/>
      <c r="DS27" s="528"/>
      <c r="DT27" s="524"/>
      <c r="DU27" s="524"/>
      <c r="DV27" s="525"/>
      <c r="DW27" s="527"/>
      <c r="DX27" s="562"/>
      <c r="DY27" s="523"/>
      <c r="DZ27" s="528"/>
      <c r="EA27" s="524"/>
      <c r="EB27" s="525"/>
      <c r="EC27" s="527"/>
      <c r="ED27" s="528"/>
      <c r="EE27" s="524"/>
      <c r="EF27" s="524"/>
      <c r="EG27" s="525"/>
      <c r="EH27" s="527"/>
      <c r="EI27" s="528"/>
      <c r="EJ27" s="524"/>
      <c r="EK27" s="524"/>
      <c r="EL27" s="525"/>
      <c r="EM27" s="527"/>
      <c r="EN27" s="528"/>
      <c r="EO27" s="524"/>
      <c r="EP27" s="524"/>
      <c r="EQ27" s="525"/>
      <c r="ER27" s="527"/>
      <c r="ES27" s="528"/>
      <c r="ET27" s="524"/>
      <c r="EU27" s="524"/>
      <c r="EV27" s="525"/>
      <c r="EW27" s="527"/>
      <c r="EX27" s="528"/>
      <c r="EY27" s="524"/>
      <c r="EZ27" s="524"/>
      <c r="FA27" s="525"/>
      <c r="FB27" s="567"/>
      <c r="FC27" s="523"/>
      <c r="FD27" s="524"/>
      <c r="FE27" s="524"/>
      <c r="FF27" s="524"/>
      <c r="FG27" s="525"/>
      <c r="FH27" s="526"/>
      <c r="FI27" s="524"/>
      <c r="FJ27" s="524"/>
      <c r="FK27" s="524"/>
      <c r="FL27" s="527"/>
      <c r="FM27" s="528"/>
      <c r="FN27" s="524"/>
      <c r="FO27" s="524"/>
      <c r="FP27" s="524"/>
      <c r="FQ27" s="525"/>
      <c r="FR27" s="526"/>
      <c r="FS27" s="524"/>
      <c r="FT27" s="524"/>
      <c r="FU27" s="524"/>
      <c r="FV27" s="525"/>
      <c r="FW27" s="526"/>
      <c r="FX27" s="524"/>
      <c r="FY27" s="524"/>
      <c r="FZ27" s="524"/>
      <c r="GA27" s="525"/>
      <c r="GB27" s="526"/>
      <c r="GC27" s="524"/>
      <c r="GD27" s="524"/>
      <c r="GE27" s="524"/>
      <c r="GF27" s="525"/>
      <c r="GG27" s="531"/>
      <c r="GH27" s="608"/>
      <c r="GI27" s="608"/>
      <c r="GJ27" s="608"/>
      <c r="GK27" s="608"/>
    </row>
    <row r="28" spans="1:193" ht="12.75" customHeight="1">
      <c r="A28" s="611"/>
      <c r="B28" s="611"/>
      <c r="C28" s="520"/>
      <c r="D28" s="522"/>
      <c r="E28" s="522"/>
      <c r="F28" s="523"/>
      <c r="G28" s="524"/>
      <c r="H28" s="524"/>
      <c r="I28" s="524"/>
      <c r="J28" s="525"/>
      <c r="K28" s="526"/>
      <c r="L28" s="524"/>
      <c r="M28" s="524"/>
      <c r="N28" s="524"/>
      <c r="O28" s="527"/>
      <c r="P28" s="528"/>
      <c r="Q28" s="524"/>
      <c r="R28" s="524"/>
      <c r="S28" s="524"/>
      <c r="T28" s="525"/>
      <c r="U28" s="526"/>
      <c r="V28" s="524"/>
      <c r="W28" s="524"/>
      <c r="X28" s="524"/>
      <c r="Y28" s="525"/>
      <c r="Z28" s="526"/>
      <c r="AA28" s="524"/>
      <c r="AB28" s="524"/>
      <c r="AC28" s="524"/>
      <c r="AD28" s="525"/>
      <c r="AE28" s="526"/>
      <c r="AF28" s="524"/>
      <c r="AG28" s="524"/>
      <c r="AH28" s="524"/>
      <c r="AI28" s="525"/>
      <c r="AJ28" s="531"/>
      <c r="AK28" s="528"/>
      <c r="AL28" s="524"/>
      <c r="AM28" s="524"/>
      <c r="AN28" s="525"/>
      <c r="AO28" s="527"/>
      <c r="AP28" s="528"/>
      <c r="AQ28" s="524"/>
      <c r="AR28" s="524"/>
      <c r="AS28" s="525"/>
      <c r="AT28" s="527"/>
      <c r="AU28" s="528"/>
      <c r="AV28" s="524"/>
      <c r="AW28" s="524"/>
      <c r="AX28" s="525"/>
      <c r="AY28" s="527"/>
      <c r="AZ28" s="528"/>
      <c r="BA28" s="524"/>
      <c r="BB28" s="524"/>
      <c r="BC28" s="525"/>
      <c r="BD28" s="527"/>
      <c r="BE28" s="528"/>
      <c r="BF28" s="524"/>
      <c r="BG28" s="524"/>
      <c r="BH28" s="525"/>
      <c r="BI28" s="527"/>
      <c r="BJ28" s="528"/>
      <c r="BK28" s="524"/>
      <c r="BL28" s="524"/>
      <c r="BM28" s="525"/>
      <c r="BN28" s="567"/>
      <c r="BO28" s="523"/>
      <c r="BP28" s="524"/>
      <c r="BQ28" s="524"/>
      <c r="BR28" s="524"/>
      <c r="BS28" s="525"/>
      <c r="BT28" s="526"/>
      <c r="BU28" s="524"/>
      <c r="BV28" s="524"/>
      <c r="BW28" s="524"/>
      <c r="BX28" s="527"/>
      <c r="BY28" s="528"/>
      <c r="BZ28" s="524"/>
      <c r="CA28" s="524"/>
      <c r="CB28" s="524"/>
      <c r="CC28" s="525"/>
      <c r="CD28" s="526"/>
      <c r="CE28" s="524"/>
      <c r="CF28" s="524"/>
      <c r="CG28" s="524"/>
      <c r="CH28" s="525"/>
      <c r="CI28" s="526"/>
      <c r="CJ28" s="524"/>
      <c r="CK28" s="524"/>
      <c r="CL28" s="524"/>
      <c r="CM28" s="525"/>
      <c r="CN28" s="526"/>
      <c r="CO28" s="524"/>
      <c r="CP28" s="524"/>
      <c r="CQ28" s="524"/>
      <c r="CR28" s="525"/>
      <c r="CS28" s="531"/>
      <c r="CT28" s="528"/>
      <c r="CU28" s="524"/>
      <c r="CV28" s="524"/>
      <c r="CW28" s="525"/>
      <c r="CX28" s="527"/>
      <c r="CY28" s="528"/>
      <c r="CZ28" s="524"/>
      <c r="DA28" s="524"/>
      <c r="DB28" s="525"/>
      <c r="DC28" s="527"/>
      <c r="DD28" s="528"/>
      <c r="DE28" s="524"/>
      <c r="DF28" s="524"/>
      <c r="DG28" s="525"/>
      <c r="DH28" s="527"/>
      <c r="DI28" s="528"/>
      <c r="DJ28" s="524"/>
      <c r="DK28" s="524"/>
      <c r="DL28" s="525"/>
      <c r="DM28" s="527"/>
      <c r="DN28" s="528"/>
      <c r="DO28" s="524"/>
      <c r="DP28" s="524"/>
      <c r="DQ28" s="525"/>
      <c r="DR28" s="527"/>
      <c r="DS28" s="528"/>
      <c r="DT28" s="524"/>
      <c r="DU28" s="524"/>
      <c r="DV28" s="525"/>
      <c r="DW28" s="527"/>
      <c r="DX28" s="562"/>
      <c r="DY28" s="523"/>
      <c r="DZ28" s="528"/>
      <c r="EA28" s="524"/>
      <c r="EB28" s="525"/>
      <c r="EC28" s="527"/>
      <c r="ED28" s="528"/>
      <c r="EE28" s="524"/>
      <c r="EF28" s="524"/>
      <c r="EG28" s="525"/>
      <c r="EH28" s="527"/>
      <c r="EI28" s="528"/>
      <c r="EJ28" s="524"/>
      <c r="EK28" s="524"/>
      <c r="EL28" s="525"/>
      <c r="EM28" s="527"/>
      <c r="EN28" s="528"/>
      <c r="EO28" s="524"/>
      <c r="EP28" s="524"/>
      <c r="EQ28" s="525"/>
      <c r="ER28" s="527"/>
      <c r="ES28" s="528"/>
      <c r="ET28" s="524"/>
      <c r="EU28" s="524"/>
      <c r="EV28" s="525"/>
      <c r="EW28" s="527"/>
      <c r="EX28" s="528"/>
      <c r="EY28" s="524"/>
      <c r="EZ28" s="524"/>
      <c r="FA28" s="525"/>
      <c r="FB28" s="567"/>
      <c r="FC28" s="523"/>
      <c r="FD28" s="524"/>
      <c r="FE28" s="524"/>
      <c r="FF28" s="524"/>
      <c r="FG28" s="525"/>
      <c r="FH28" s="526"/>
      <c r="FI28" s="524"/>
      <c r="FJ28" s="524"/>
      <c r="FK28" s="524"/>
      <c r="FL28" s="527"/>
      <c r="FM28" s="528"/>
      <c r="FN28" s="524"/>
      <c r="FO28" s="524"/>
      <c r="FP28" s="524"/>
      <c r="FQ28" s="525"/>
      <c r="FR28" s="526"/>
      <c r="FS28" s="524"/>
      <c r="FT28" s="524"/>
      <c r="FU28" s="524"/>
      <c r="FV28" s="525"/>
      <c r="FW28" s="526"/>
      <c r="FX28" s="524"/>
      <c r="FY28" s="524"/>
      <c r="FZ28" s="524"/>
      <c r="GA28" s="525"/>
      <c r="GB28" s="526"/>
      <c r="GC28" s="524"/>
      <c r="GD28" s="524"/>
      <c r="GE28" s="524"/>
      <c r="GF28" s="525"/>
      <c r="GG28" s="531"/>
      <c r="GH28" s="608"/>
      <c r="GI28" s="608"/>
      <c r="GJ28" s="608"/>
      <c r="GK28" s="608"/>
    </row>
    <row r="29" spans="1:193" ht="12.75" customHeight="1" thickBot="1">
      <c r="A29" s="605"/>
      <c r="B29" s="605"/>
      <c r="C29" s="485"/>
      <c r="D29" s="487"/>
      <c r="E29" s="487"/>
      <c r="F29" s="488"/>
      <c r="G29" s="489"/>
      <c r="H29" s="489"/>
      <c r="I29" s="489"/>
      <c r="J29" s="490"/>
      <c r="K29" s="491"/>
      <c r="L29" s="489"/>
      <c r="M29" s="489"/>
      <c r="N29" s="489"/>
      <c r="O29" s="492"/>
      <c r="P29" s="493"/>
      <c r="Q29" s="489"/>
      <c r="R29" s="489"/>
      <c r="S29" s="489"/>
      <c r="T29" s="490"/>
      <c r="U29" s="491"/>
      <c r="V29" s="489"/>
      <c r="W29" s="489"/>
      <c r="X29" s="489"/>
      <c r="Y29" s="490"/>
      <c r="Z29" s="491"/>
      <c r="AA29" s="489"/>
      <c r="AB29" s="489"/>
      <c r="AC29" s="489"/>
      <c r="AD29" s="490"/>
      <c r="AE29" s="491"/>
      <c r="AF29" s="489"/>
      <c r="AG29" s="489"/>
      <c r="AH29" s="489"/>
      <c r="AI29" s="490"/>
      <c r="AJ29" s="553"/>
      <c r="AK29" s="493"/>
      <c r="AL29" s="489"/>
      <c r="AM29" s="489"/>
      <c r="AN29" s="490"/>
      <c r="AO29" s="548"/>
      <c r="AP29" s="493"/>
      <c r="AQ29" s="489"/>
      <c r="AR29" s="489"/>
      <c r="AS29" s="490"/>
      <c r="AT29" s="548"/>
      <c r="AU29" s="493"/>
      <c r="AV29" s="489"/>
      <c r="AW29" s="489"/>
      <c r="AX29" s="490"/>
      <c r="AY29" s="548"/>
      <c r="AZ29" s="493"/>
      <c r="BA29" s="489"/>
      <c r="BB29" s="489"/>
      <c r="BC29" s="490"/>
      <c r="BD29" s="548"/>
      <c r="BE29" s="493"/>
      <c r="BF29" s="489"/>
      <c r="BG29" s="489"/>
      <c r="BH29" s="490"/>
      <c r="BI29" s="548"/>
      <c r="BJ29" s="493"/>
      <c r="BK29" s="489"/>
      <c r="BL29" s="489"/>
      <c r="BM29" s="490"/>
      <c r="BN29" s="617"/>
      <c r="BO29" s="488"/>
      <c r="BP29" s="489"/>
      <c r="BQ29" s="489"/>
      <c r="BR29" s="489"/>
      <c r="BS29" s="490"/>
      <c r="BT29" s="491"/>
      <c r="BU29" s="489"/>
      <c r="BV29" s="489"/>
      <c r="BW29" s="489"/>
      <c r="BX29" s="492"/>
      <c r="BY29" s="493"/>
      <c r="BZ29" s="489"/>
      <c r="CA29" s="489"/>
      <c r="CB29" s="489"/>
      <c r="CC29" s="490"/>
      <c r="CD29" s="491"/>
      <c r="CE29" s="489"/>
      <c r="CF29" s="489"/>
      <c r="CG29" s="489"/>
      <c r="CH29" s="490"/>
      <c r="CI29" s="491"/>
      <c r="CJ29" s="489"/>
      <c r="CK29" s="489"/>
      <c r="CL29" s="489"/>
      <c r="CM29" s="490"/>
      <c r="CN29" s="491"/>
      <c r="CO29" s="489"/>
      <c r="CP29" s="489"/>
      <c r="CQ29" s="489"/>
      <c r="CR29" s="490"/>
      <c r="CS29" s="553"/>
      <c r="CT29" s="493"/>
      <c r="CU29" s="489"/>
      <c r="CV29" s="489"/>
      <c r="CW29" s="490"/>
      <c r="CX29" s="548"/>
      <c r="CY29" s="493"/>
      <c r="CZ29" s="489"/>
      <c r="DA29" s="489"/>
      <c r="DB29" s="490"/>
      <c r="DC29" s="548"/>
      <c r="DD29" s="493"/>
      <c r="DE29" s="489"/>
      <c r="DF29" s="489"/>
      <c r="DG29" s="490"/>
      <c r="DH29" s="548"/>
      <c r="DI29" s="493"/>
      <c r="DJ29" s="489"/>
      <c r="DK29" s="489"/>
      <c r="DL29" s="490"/>
      <c r="DM29" s="548"/>
      <c r="DN29" s="493"/>
      <c r="DO29" s="489"/>
      <c r="DP29" s="489"/>
      <c r="DQ29" s="490"/>
      <c r="DR29" s="548"/>
      <c r="DS29" s="493"/>
      <c r="DT29" s="489"/>
      <c r="DU29" s="489"/>
      <c r="DV29" s="490"/>
      <c r="DW29" s="548"/>
      <c r="DX29" s="544"/>
      <c r="DY29" s="546"/>
      <c r="DZ29" s="493"/>
      <c r="EA29" s="489"/>
      <c r="EB29" s="490"/>
      <c r="EC29" s="548"/>
      <c r="ED29" s="493"/>
      <c r="EE29" s="489"/>
      <c r="EF29" s="489"/>
      <c r="EG29" s="490"/>
      <c r="EH29" s="548"/>
      <c r="EI29" s="493"/>
      <c r="EJ29" s="489"/>
      <c r="EK29" s="489"/>
      <c r="EL29" s="490"/>
      <c r="EM29" s="548"/>
      <c r="EN29" s="493"/>
      <c r="EO29" s="489"/>
      <c r="EP29" s="489"/>
      <c r="EQ29" s="490"/>
      <c r="ER29" s="548"/>
      <c r="ES29" s="493"/>
      <c r="ET29" s="489"/>
      <c r="EU29" s="489"/>
      <c r="EV29" s="490"/>
      <c r="EW29" s="548"/>
      <c r="EX29" s="493"/>
      <c r="EY29" s="489"/>
      <c r="EZ29" s="489"/>
      <c r="FA29" s="490"/>
      <c r="FB29" s="617"/>
      <c r="FC29" s="488"/>
      <c r="FD29" s="489"/>
      <c r="FE29" s="489"/>
      <c r="FF29" s="489"/>
      <c r="FG29" s="490"/>
      <c r="FH29" s="491"/>
      <c r="FI29" s="489"/>
      <c r="FJ29" s="489"/>
      <c r="FK29" s="489"/>
      <c r="FL29" s="492"/>
      <c r="FM29" s="493"/>
      <c r="FN29" s="489"/>
      <c r="FO29" s="489"/>
      <c r="FP29" s="489"/>
      <c r="FQ29" s="490"/>
      <c r="FR29" s="491"/>
      <c r="FS29" s="489"/>
      <c r="FT29" s="489"/>
      <c r="FU29" s="489"/>
      <c r="FV29" s="490"/>
      <c r="FW29" s="491"/>
      <c r="FX29" s="489"/>
      <c r="FY29" s="489"/>
      <c r="FZ29" s="489"/>
      <c r="GA29" s="490"/>
      <c r="GB29" s="491"/>
      <c r="GC29" s="489"/>
      <c r="GD29" s="489"/>
      <c r="GE29" s="489"/>
      <c r="GF29" s="490"/>
      <c r="GG29" s="553"/>
      <c r="GH29" s="616"/>
      <c r="GI29" s="616"/>
      <c r="GJ29" s="616"/>
      <c r="GK29" s="616"/>
    </row>
    <row r="30" spans="1:193" ht="12.75" customHeight="1" thickBot="1">
      <c r="A30" s="603" t="s">
        <v>350</v>
      </c>
      <c r="B30" s="478" t="s">
        <v>351</v>
      </c>
      <c r="C30" s="478" t="s">
        <v>3408</v>
      </c>
      <c r="D30" s="478" t="s">
        <v>352</v>
      </c>
      <c r="E30" s="478" t="s">
        <v>353</v>
      </c>
      <c r="F30" s="479" t="s">
        <v>361</v>
      </c>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80" t="s">
        <v>362</v>
      </c>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80" t="s">
        <v>363</v>
      </c>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c r="CO30" s="479"/>
      <c r="CP30" s="479"/>
      <c r="CQ30" s="479"/>
      <c r="CR30" s="479"/>
      <c r="CS30" s="484"/>
      <c r="CT30" s="480" t="s">
        <v>364</v>
      </c>
      <c r="CU30" s="479"/>
      <c r="CV30" s="479"/>
      <c r="CW30" s="479"/>
      <c r="CX30" s="479"/>
      <c r="CY30" s="479"/>
      <c r="CZ30" s="479"/>
      <c r="DA30" s="479"/>
      <c r="DB30" s="479"/>
      <c r="DC30" s="479"/>
      <c r="DD30" s="479"/>
      <c r="DE30" s="479"/>
      <c r="DF30" s="479"/>
      <c r="DG30" s="479"/>
      <c r="DH30" s="479"/>
      <c r="DI30" s="479"/>
      <c r="DJ30" s="479"/>
      <c r="DK30" s="479"/>
      <c r="DL30" s="479"/>
      <c r="DM30" s="479"/>
      <c r="DN30" s="479"/>
      <c r="DO30" s="479"/>
      <c r="DP30" s="479"/>
      <c r="DQ30" s="479"/>
      <c r="DR30" s="479"/>
      <c r="DS30" s="479"/>
      <c r="DT30" s="479"/>
      <c r="DU30" s="480"/>
      <c r="DV30" s="479"/>
      <c r="DW30" s="554"/>
      <c r="DX30" s="479" t="s">
        <v>365</v>
      </c>
      <c r="DY30" s="479"/>
      <c r="DZ30" s="479"/>
      <c r="EA30" s="479"/>
      <c r="EB30" s="479"/>
      <c r="EC30" s="479"/>
      <c r="ED30" s="479"/>
      <c r="EE30" s="479"/>
      <c r="EF30" s="479"/>
      <c r="EG30" s="479"/>
      <c r="EH30" s="479"/>
      <c r="EI30" s="479"/>
      <c r="EJ30" s="479"/>
      <c r="EK30" s="479"/>
      <c r="EL30" s="479"/>
      <c r="EM30" s="479"/>
      <c r="EN30" s="479"/>
      <c r="EO30" s="479"/>
      <c r="EP30" s="479"/>
      <c r="EQ30" s="479"/>
      <c r="ER30" s="479"/>
      <c r="ES30" s="479"/>
      <c r="ET30" s="479"/>
      <c r="EU30" s="479"/>
      <c r="EV30" s="479"/>
      <c r="EW30" s="479"/>
      <c r="EX30" s="479"/>
      <c r="EY30" s="484"/>
      <c r="EZ30" s="479"/>
      <c r="FA30" s="479"/>
      <c r="FB30" s="479"/>
      <c r="FC30" s="479" t="s">
        <v>354</v>
      </c>
      <c r="FD30" s="479"/>
      <c r="FE30" s="479"/>
      <c r="FF30" s="479"/>
      <c r="FG30" s="479"/>
      <c r="FH30" s="479"/>
      <c r="FI30" s="479"/>
      <c r="FJ30" s="479"/>
      <c r="FK30" s="479"/>
      <c r="FL30" s="479"/>
      <c r="FM30" s="479"/>
      <c r="FN30" s="479"/>
      <c r="FO30" s="479"/>
      <c r="FP30" s="479"/>
      <c r="FQ30" s="479"/>
      <c r="FR30" s="479"/>
      <c r="FS30" s="479"/>
      <c r="FT30" s="479"/>
      <c r="FU30" s="479"/>
      <c r="FV30" s="479"/>
      <c r="FW30" s="479"/>
      <c r="FX30" s="479"/>
      <c r="FY30" s="479"/>
      <c r="FZ30" s="479"/>
      <c r="GA30" s="479"/>
      <c r="GB30" s="479"/>
      <c r="GC30" s="479"/>
      <c r="GD30" s="1300"/>
      <c r="GE30" s="1301"/>
      <c r="GF30" s="1301"/>
      <c r="GG30" s="1301"/>
      <c r="GH30" s="1302"/>
      <c r="GI30" s="604"/>
      <c r="GJ30" s="604"/>
      <c r="GK30" s="604"/>
    </row>
    <row r="31" spans="1:193" s="562" customFormat="1" ht="12.75" customHeight="1">
      <c r="A31" s="605"/>
      <c r="B31" s="618"/>
      <c r="C31" s="485"/>
      <c r="D31" s="487"/>
      <c r="E31" s="487"/>
      <c r="F31" s="488"/>
      <c r="G31" s="489"/>
      <c r="H31" s="489"/>
      <c r="I31" s="489"/>
      <c r="J31" s="490"/>
      <c r="K31" s="491"/>
      <c r="L31" s="489"/>
      <c r="M31" s="489"/>
      <c r="N31" s="489"/>
      <c r="O31" s="492"/>
      <c r="P31" s="493"/>
      <c r="Q31" s="489"/>
      <c r="R31" s="489"/>
      <c r="S31" s="489"/>
      <c r="T31" s="490"/>
      <c r="U31" s="491"/>
      <c r="V31" s="489"/>
      <c r="W31" s="489"/>
      <c r="X31" s="489"/>
      <c r="Y31" s="490"/>
      <c r="Z31" s="491"/>
      <c r="AA31" s="489"/>
      <c r="AB31" s="489"/>
      <c r="AC31" s="489"/>
      <c r="AD31" s="490"/>
      <c r="AE31" s="491"/>
      <c r="AF31" s="489"/>
      <c r="AG31" s="489"/>
      <c r="AH31" s="489"/>
      <c r="AI31" s="570"/>
      <c r="AJ31" s="488"/>
      <c r="AK31" s="489"/>
      <c r="AL31" s="489"/>
      <c r="AM31" s="489"/>
      <c r="AN31" s="490"/>
      <c r="AO31" s="491"/>
      <c r="AP31" s="489"/>
      <c r="AQ31" s="489"/>
      <c r="AR31" s="489"/>
      <c r="AS31" s="492"/>
      <c r="AT31" s="493"/>
      <c r="AU31" s="489"/>
      <c r="AV31" s="489"/>
      <c r="AW31" s="489"/>
      <c r="AX31" s="490"/>
      <c r="AY31" s="491"/>
      <c r="AZ31" s="489"/>
      <c r="BA31" s="489"/>
      <c r="BB31" s="489"/>
      <c r="BC31" s="490"/>
      <c r="BD31" s="491"/>
      <c r="BE31" s="489"/>
      <c r="BF31" s="489"/>
      <c r="BG31" s="489"/>
      <c r="BH31" s="490"/>
      <c r="BI31" s="491"/>
      <c r="BJ31" s="489"/>
      <c r="BK31" s="489"/>
      <c r="BL31" s="489"/>
      <c r="BM31" s="490"/>
      <c r="BN31" s="506"/>
      <c r="BO31" s="488"/>
      <c r="BP31" s="489"/>
      <c r="BQ31" s="489"/>
      <c r="BR31" s="489"/>
      <c r="BS31" s="490"/>
      <c r="BT31" s="491"/>
      <c r="BU31" s="489"/>
      <c r="BV31" s="489"/>
      <c r="BW31" s="489"/>
      <c r="BX31" s="492"/>
      <c r="BY31" s="493"/>
      <c r="BZ31" s="489"/>
      <c r="CA31" s="489"/>
      <c r="CB31" s="489"/>
      <c r="CC31" s="490"/>
      <c r="CD31" s="491"/>
      <c r="CE31" s="489"/>
      <c r="CF31" s="489"/>
      <c r="CG31" s="489"/>
      <c r="CH31" s="490"/>
      <c r="CI31" s="491"/>
      <c r="CJ31" s="489"/>
      <c r="CK31" s="489"/>
      <c r="CL31" s="489"/>
      <c r="CM31" s="490"/>
      <c r="CN31" s="491"/>
      <c r="CO31" s="489"/>
      <c r="CP31" s="489"/>
      <c r="CQ31" s="489"/>
      <c r="CR31" s="490"/>
      <c r="CS31" s="502"/>
      <c r="CT31" s="493"/>
      <c r="CU31" s="489"/>
      <c r="CV31" s="489"/>
      <c r="CW31" s="490"/>
      <c r="CX31" s="491"/>
      <c r="CY31" s="489"/>
      <c r="CZ31" s="489"/>
      <c r="DA31" s="489"/>
      <c r="DB31" s="492"/>
      <c r="DC31" s="493"/>
      <c r="DD31" s="489"/>
      <c r="DE31" s="489"/>
      <c r="DF31" s="489"/>
      <c r="DG31" s="490"/>
      <c r="DH31" s="491"/>
      <c r="DI31" s="489"/>
      <c r="DJ31" s="489"/>
      <c r="DK31" s="489"/>
      <c r="DL31" s="490"/>
      <c r="DM31" s="491"/>
      <c r="DN31" s="489"/>
      <c r="DO31" s="489"/>
      <c r="DP31" s="489"/>
      <c r="DQ31" s="490"/>
      <c r="DR31" s="491"/>
      <c r="DS31" s="489"/>
      <c r="DT31" s="490"/>
      <c r="DU31" s="559"/>
      <c r="DV31" s="544"/>
      <c r="DW31" s="489"/>
      <c r="DX31" s="493"/>
      <c r="DY31" s="496"/>
      <c r="DZ31" s="493"/>
      <c r="EA31" s="489"/>
      <c r="EB31" s="490"/>
      <c r="EC31" s="495"/>
      <c r="ED31" s="496"/>
      <c r="EE31" s="493"/>
      <c r="EF31" s="489"/>
      <c r="EG31" s="490"/>
      <c r="EH31" s="495"/>
      <c r="EI31" s="496"/>
      <c r="EJ31" s="493"/>
      <c r="EK31" s="489"/>
      <c r="EL31" s="490"/>
      <c r="EM31" s="495"/>
      <c r="EN31" s="496"/>
      <c r="EO31" s="493"/>
      <c r="EP31" s="489"/>
      <c r="EQ31" s="490"/>
      <c r="ER31" s="495"/>
      <c r="ES31" s="496"/>
      <c r="ET31" s="493"/>
      <c r="EU31" s="489"/>
      <c r="EV31" s="490"/>
      <c r="EW31" s="495"/>
      <c r="EX31" s="496"/>
      <c r="EY31" s="504"/>
      <c r="EZ31" s="493"/>
      <c r="FA31" s="490"/>
      <c r="FB31" s="495"/>
      <c r="FC31" s="493"/>
      <c r="FD31" s="496"/>
      <c r="FE31" s="493"/>
      <c r="FF31" s="489"/>
      <c r="FG31" s="490"/>
      <c r="FH31" s="495"/>
      <c r="FI31" s="496"/>
      <c r="FJ31" s="493"/>
      <c r="FK31" s="489"/>
      <c r="FL31" s="490"/>
      <c r="FM31" s="495"/>
      <c r="FN31" s="496"/>
      <c r="FO31" s="493"/>
      <c r="FP31" s="489"/>
      <c r="FQ31" s="490"/>
      <c r="FR31" s="495"/>
      <c r="FS31" s="496"/>
      <c r="FT31" s="493"/>
      <c r="FU31" s="489"/>
      <c r="FV31" s="490"/>
      <c r="FW31" s="495"/>
      <c r="FX31" s="496"/>
      <c r="FY31" s="493"/>
      <c r="FZ31" s="489"/>
      <c r="GA31" s="490"/>
      <c r="GB31" s="495"/>
      <c r="GC31" s="619"/>
      <c r="GD31" s="620"/>
      <c r="GE31" s="621"/>
      <c r="GF31" s="621"/>
      <c r="GG31" s="622"/>
      <c r="GH31" s="608"/>
      <c r="GI31" s="608"/>
      <c r="GJ31" s="608"/>
      <c r="GK31" s="608"/>
    </row>
    <row r="32" spans="1:193" ht="12.75" customHeight="1">
      <c r="A32" s="611"/>
      <c r="B32" s="611"/>
      <c r="C32" s="520"/>
      <c r="D32" s="522"/>
      <c r="E32" s="522"/>
      <c r="F32" s="523"/>
      <c r="G32" s="524"/>
      <c r="H32" s="524"/>
      <c r="I32" s="524"/>
      <c r="J32" s="525"/>
      <c r="K32" s="526"/>
      <c r="L32" s="524"/>
      <c r="M32" s="524"/>
      <c r="N32" s="524"/>
      <c r="O32" s="527"/>
      <c r="P32" s="528"/>
      <c r="Q32" s="524"/>
      <c r="R32" s="524"/>
      <c r="S32" s="524"/>
      <c r="T32" s="525"/>
      <c r="U32" s="526"/>
      <c r="V32" s="524"/>
      <c r="W32" s="524"/>
      <c r="X32" s="524"/>
      <c r="Y32" s="525"/>
      <c r="Z32" s="526"/>
      <c r="AA32" s="524"/>
      <c r="AB32" s="524"/>
      <c r="AC32" s="524"/>
      <c r="AD32" s="525"/>
      <c r="AE32" s="526"/>
      <c r="AF32" s="524"/>
      <c r="AG32" s="524"/>
      <c r="AH32" s="524"/>
      <c r="AI32" s="567"/>
      <c r="AJ32" s="523"/>
      <c r="AK32" s="524"/>
      <c r="AL32" s="524"/>
      <c r="AM32" s="524"/>
      <c r="AN32" s="525"/>
      <c r="AO32" s="526"/>
      <c r="AP32" s="524"/>
      <c r="AQ32" s="524"/>
      <c r="AR32" s="524"/>
      <c r="AS32" s="527"/>
      <c r="AT32" s="528"/>
      <c r="AU32" s="524"/>
      <c r="AV32" s="524"/>
      <c r="AW32" s="524"/>
      <c r="AX32" s="525"/>
      <c r="AY32" s="526"/>
      <c r="AZ32" s="524"/>
      <c r="BA32" s="524"/>
      <c r="BB32" s="524"/>
      <c r="BC32" s="525"/>
      <c r="BD32" s="526"/>
      <c r="BE32" s="524"/>
      <c r="BF32" s="524"/>
      <c r="BG32" s="524"/>
      <c r="BH32" s="525"/>
      <c r="BI32" s="526"/>
      <c r="BJ32" s="524"/>
      <c r="BK32" s="524"/>
      <c r="BL32" s="524"/>
      <c r="BM32" s="525"/>
      <c r="BN32" s="531"/>
      <c r="BO32" s="523"/>
      <c r="BP32" s="524"/>
      <c r="BQ32" s="524"/>
      <c r="BR32" s="524"/>
      <c r="BS32" s="525"/>
      <c r="BT32" s="526"/>
      <c r="BU32" s="524"/>
      <c r="BV32" s="524"/>
      <c r="BW32" s="524"/>
      <c r="BX32" s="527"/>
      <c r="BY32" s="528"/>
      <c r="BZ32" s="524"/>
      <c r="CA32" s="524"/>
      <c r="CB32" s="524"/>
      <c r="CC32" s="525"/>
      <c r="CD32" s="526"/>
      <c r="CE32" s="524"/>
      <c r="CF32" s="524"/>
      <c r="CG32" s="524"/>
      <c r="CH32" s="525"/>
      <c r="CI32" s="526"/>
      <c r="CJ32" s="524"/>
      <c r="CK32" s="524"/>
      <c r="CL32" s="524"/>
      <c r="CM32" s="525"/>
      <c r="CN32" s="526"/>
      <c r="CO32" s="524"/>
      <c r="CP32" s="524"/>
      <c r="CQ32" s="524"/>
      <c r="CR32" s="525"/>
      <c r="CS32" s="531"/>
      <c r="CT32" s="528"/>
      <c r="CU32" s="524"/>
      <c r="CV32" s="524"/>
      <c r="CW32" s="525"/>
      <c r="CX32" s="526"/>
      <c r="CY32" s="524"/>
      <c r="CZ32" s="524"/>
      <c r="DA32" s="524"/>
      <c r="DB32" s="527"/>
      <c r="DC32" s="528"/>
      <c r="DD32" s="524"/>
      <c r="DE32" s="524"/>
      <c r="DF32" s="524"/>
      <c r="DG32" s="525"/>
      <c r="DH32" s="526"/>
      <c r="DI32" s="524"/>
      <c r="DJ32" s="524"/>
      <c r="DK32" s="524"/>
      <c r="DL32" s="525"/>
      <c r="DM32" s="526"/>
      <c r="DN32" s="524"/>
      <c r="DO32" s="524"/>
      <c r="DP32" s="524"/>
      <c r="DQ32" s="525"/>
      <c r="DR32" s="526"/>
      <c r="DS32" s="524"/>
      <c r="DT32" s="525"/>
      <c r="DU32" s="566"/>
      <c r="DV32" s="562"/>
      <c r="DW32" s="524"/>
      <c r="DX32" s="528"/>
      <c r="DY32" s="527"/>
      <c r="DZ32" s="528"/>
      <c r="EA32" s="524"/>
      <c r="EB32" s="525"/>
      <c r="EC32" s="524"/>
      <c r="ED32" s="527"/>
      <c r="EE32" s="528"/>
      <c r="EF32" s="524"/>
      <c r="EG32" s="525"/>
      <c r="EH32" s="524"/>
      <c r="EI32" s="527"/>
      <c r="EJ32" s="528"/>
      <c r="EK32" s="524"/>
      <c r="EL32" s="525"/>
      <c r="EM32" s="524"/>
      <c r="EN32" s="527"/>
      <c r="EO32" s="528"/>
      <c r="EP32" s="524"/>
      <c r="EQ32" s="525"/>
      <c r="ER32" s="524"/>
      <c r="ES32" s="527"/>
      <c r="ET32" s="528"/>
      <c r="EU32" s="524"/>
      <c r="EV32" s="525"/>
      <c r="EW32" s="524"/>
      <c r="EX32" s="527"/>
      <c r="EY32" s="529"/>
      <c r="EZ32" s="528"/>
      <c r="FA32" s="525"/>
      <c r="FB32" s="524"/>
      <c r="FC32" s="528"/>
      <c r="FD32" s="527"/>
      <c r="FE32" s="528"/>
      <c r="FF32" s="524"/>
      <c r="FG32" s="525"/>
      <c r="FH32" s="524"/>
      <c r="FI32" s="527"/>
      <c r="FJ32" s="528"/>
      <c r="FK32" s="524"/>
      <c r="FL32" s="525"/>
      <c r="FM32" s="524"/>
      <c r="FN32" s="527"/>
      <c r="FO32" s="528"/>
      <c r="FP32" s="524"/>
      <c r="FQ32" s="525"/>
      <c r="FR32" s="524"/>
      <c r="FS32" s="527"/>
      <c r="FT32" s="528"/>
      <c r="FU32" s="524"/>
      <c r="FV32" s="525"/>
      <c r="FW32" s="524"/>
      <c r="FX32" s="527"/>
      <c r="FY32" s="528"/>
      <c r="FZ32" s="524"/>
      <c r="GA32" s="525"/>
      <c r="GB32" s="524"/>
      <c r="GC32" s="525"/>
      <c r="GD32" s="623"/>
      <c r="GE32" s="624"/>
      <c r="GF32" s="624"/>
      <c r="GG32" s="625"/>
      <c r="GH32" s="612"/>
      <c r="GI32" s="612"/>
      <c r="GJ32" s="612"/>
      <c r="GK32" s="612"/>
    </row>
    <row r="33" spans="1:193" ht="12.75" customHeight="1">
      <c r="A33" s="611"/>
      <c r="B33" s="611"/>
      <c r="C33" s="520"/>
      <c r="D33" s="522"/>
      <c r="E33" s="522"/>
      <c r="F33" s="523"/>
      <c r="G33" s="524"/>
      <c r="H33" s="524"/>
      <c r="I33" s="524"/>
      <c r="J33" s="525"/>
      <c r="K33" s="526"/>
      <c r="L33" s="524"/>
      <c r="M33" s="524"/>
      <c r="N33" s="524"/>
      <c r="O33" s="527"/>
      <c r="P33" s="528"/>
      <c r="Q33" s="524"/>
      <c r="R33" s="524"/>
      <c r="S33" s="524"/>
      <c r="T33" s="525"/>
      <c r="U33" s="526"/>
      <c r="V33" s="524"/>
      <c r="W33" s="524"/>
      <c r="X33" s="524"/>
      <c r="Y33" s="525"/>
      <c r="Z33" s="526"/>
      <c r="AA33" s="524"/>
      <c r="AB33" s="524"/>
      <c r="AC33" s="524"/>
      <c r="AD33" s="525"/>
      <c r="AE33" s="526"/>
      <c r="AF33" s="524"/>
      <c r="AG33" s="524"/>
      <c r="AH33" s="524"/>
      <c r="AI33" s="567"/>
      <c r="AJ33" s="523"/>
      <c r="AK33" s="524"/>
      <c r="AL33" s="524"/>
      <c r="AM33" s="524"/>
      <c r="AN33" s="525"/>
      <c r="AO33" s="526"/>
      <c r="AP33" s="524"/>
      <c r="AQ33" s="524"/>
      <c r="AR33" s="524"/>
      <c r="AS33" s="527"/>
      <c r="AT33" s="528"/>
      <c r="AU33" s="524"/>
      <c r="AV33" s="524"/>
      <c r="AW33" s="524"/>
      <c r="AX33" s="525"/>
      <c r="AY33" s="526"/>
      <c r="AZ33" s="524"/>
      <c r="BA33" s="524"/>
      <c r="BB33" s="524"/>
      <c r="BC33" s="525"/>
      <c r="BD33" s="526"/>
      <c r="BE33" s="524"/>
      <c r="BF33" s="524"/>
      <c r="BG33" s="524"/>
      <c r="BH33" s="525"/>
      <c r="BI33" s="526"/>
      <c r="BJ33" s="524"/>
      <c r="BK33" s="524"/>
      <c r="BL33" s="524"/>
      <c r="BM33" s="525"/>
      <c r="BN33" s="531"/>
      <c r="BO33" s="523"/>
      <c r="BP33" s="524"/>
      <c r="BQ33" s="524"/>
      <c r="BR33" s="524"/>
      <c r="BS33" s="525"/>
      <c r="BT33" s="526"/>
      <c r="BU33" s="524"/>
      <c r="BV33" s="524"/>
      <c r="BW33" s="524"/>
      <c r="BX33" s="527"/>
      <c r="BY33" s="528"/>
      <c r="BZ33" s="524"/>
      <c r="CA33" s="524"/>
      <c r="CB33" s="524"/>
      <c r="CC33" s="525"/>
      <c r="CD33" s="526"/>
      <c r="CE33" s="524"/>
      <c r="CF33" s="524"/>
      <c r="CG33" s="524"/>
      <c r="CH33" s="525"/>
      <c r="CI33" s="526"/>
      <c r="CJ33" s="524"/>
      <c r="CK33" s="524"/>
      <c r="CL33" s="524"/>
      <c r="CM33" s="525"/>
      <c r="CN33" s="526"/>
      <c r="CO33" s="524"/>
      <c r="CP33" s="524"/>
      <c r="CQ33" s="524"/>
      <c r="CR33" s="525"/>
      <c r="CS33" s="531"/>
      <c r="CT33" s="528"/>
      <c r="CU33" s="524"/>
      <c r="CV33" s="524"/>
      <c r="CW33" s="525"/>
      <c r="CX33" s="526"/>
      <c r="CY33" s="524"/>
      <c r="CZ33" s="524"/>
      <c r="DA33" s="524"/>
      <c r="DB33" s="527"/>
      <c r="DC33" s="528"/>
      <c r="DD33" s="524"/>
      <c r="DE33" s="524"/>
      <c r="DF33" s="524"/>
      <c r="DG33" s="525"/>
      <c r="DH33" s="526"/>
      <c r="DI33" s="524"/>
      <c r="DJ33" s="524"/>
      <c r="DK33" s="524"/>
      <c r="DL33" s="525"/>
      <c r="DM33" s="526"/>
      <c r="DN33" s="524"/>
      <c r="DO33" s="524"/>
      <c r="DP33" s="524"/>
      <c r="DQ33" s="525"/>
      <c r="DR33" s="526"/>
      <c r="DS33" s="524"/>
      <c r="DT33" s="525"/>
      <c r="DU33" s="566"/>
      <c r="DV33" s="562"/>
      <c r="DW33" s="524"/>
      <c r="DX33" s="528"/>
      <c r="DY33" s="527"/>
      <c r="DZ33" s="528"/>
      <c r="EA33" s="524"/>
      <c r="EB33" s="525"/>
      <c r="EC33" s="524"/>
      <c r="ED33" s="527"/>
      <c r="EE33" s="528"/>
      <c r="EF33" s="524"/>
      <c r="EG33" s="525"/>
      <c r="EH33" s="524"/>
      <c r="EI33" s="527"/>
      <c r="EJ33" s="528"/>
      <c r="EK33" s="524"/>
      <c r="EL33" s="525"/>
      <c r="EM33" s="524"/>
      <c r="EN33" s="527"/>
      <c r="EO33" s="528"/>
      <c r="EP33" s="524"/>
      <c r="EQ33" s="525"/>
      <c r="ER33" s="524"/>
      <c r="ES33" s="527"/>
      <c r="ET33" s="528"/>
      <c r="EU33" s="524"/>
      <c r="EV33" s="525"/>
      <c r="EW33" s="524"/>
      <c r="EX33" s="527"/>
      <c r="EY33" s="529"/>
      <c r="EZ33" s="528"/>
      <c r="FA33" s="525"/>
      <c r="FB33" s="524"/>
      <c r="FC33" s="528"/>
      <c r="FD33" s="527"/>
      <c r="FE33" s="528"/>
      <c r="FF33" s="524"/>
      <c r="FG33" s="525"/>
      <c r="FH33" s="524"/>
      <c r="FI33" s="527"/>
      <c r="FJ33" s="528"/>
      <c r="FK33" s="524"/>
      <c r="FL33" s="525"/>
      <c r="FM33" s="524"/>
      <c r="FN33" s="527"/>
      <c r="FO33" s="528"/>
      <c r="FP33" s="524"/>
      <c r="FQ33" s="525"/>
      <c r="FR33" s="524"/>
      <c r="FS33" s="527"/>
      <c r="FT33" s="528"/>
      <c r="FU33" s="524"/>
      <c r="FV33" s="525"/>
      <c r="FW33" s="524"/>
      <c r="FX33" s="527"/>
      <c r="FY33" s="528"/>
      <c r="FZ33" s="524"/>
      <c r="GA33" s="525"/>
      <c r="GB33" s="524"/>
      <c r="GC33" s="525"/>
      <c r="GD33" s="623"/>
      <c r="GE33" s="624"/>
      <c r="GF33" s="624"/>
      <c r="GG33" s="625"/>
      <c r="GH33" s="612"/>
      <c r="GI33" s="612"/>
      <c r="GJ33" s="612"/>
      <c r="GK33" s="612"/>
    </row>
    <row r="34" spans="1:193" ht="12.75" customHeight="1">
      <c r="A34" s="605"/>
      <c r="B34" s="605"/>
      <c r="C34" s="485"/>
      <c r="D34" s="487"/>
      <c r="E34" s="487"/>
      <c r="F34" s="488"/>
      <c r="G34" s="489"/>
      <c r="H34" s="489"/>
      <c r="I34" s="489"/>
      <c r="J34" s="490"/>
      <c r="K34" s="491"/>
      <c r="L34" s="489"/>
      <c r="M34" s="489"/>
      <c r="N34" s="489"/>
      <c r="O34" s="492"/>
      <c r="P34" s="493"/>
      <c r="Q34" s="489"/>
      <c r="R34" s="489"/>
      <c r="S34" s="489"/>
      <c r="T34" s="490"/>
      <c r="U34" s="491"/>
      <c r="V34" s="489"/>
      <c r="W34" s="489"/>
      <c r="X34" s="489"/>
      <c r="Y34" s="490"/>
      <c r="Z34" s="491"/>
      <c r="AA34" s="489"/>
      <c r="AB34" s="489"/>
      <c r="AC34" s="489"/>
      <c r="AD34" s="490"/>
      <c r="AE34" s="491"/>
      <c r="AF34" s="489"/>
      <c r="AG34" s="489"/>
      <c r="AH34" s="489"/>
      <c r="AI34" s="570"/>
      <c r="AJ34" s="488"/>
      <c r="AK34" s="489"/>
      <c r="AL34" s="489"/>
      <c r="AM34" s="489"/>
      <c r="AN34" s="490"/>
      <c r="AO34" s="491"/>
      <c r="AP34" s="489"/>
      <c r="AQ34" s="489"/>
      <c r="AR34" s="489"/>
      <c r="AS34" s="492"/>
      <c r="AT34" s="493"/>
      <c r="AU34" s="489"/>
      <c r="AV34" s="489"/>
      <c r="AW34" s="489"/>
      <c r="AX34" s="490"/>
      <c r="AY34" s="491"/>
      <c r="AZ34" s="489"/>
      <c r="BA34" s="489"/>
      <c r="BB34" s="489"/>
      <c r="BC34" s="490"/>
      <c r="BD34" s="491"/>
      <c r="BE34" s="489"/>
      <c r="BF34" s="489"/>
      <c r="BG34" s="489"/>
      <c r="BH34" s="490"/>
      <c r="BI34" s="491"/>
      <c r="BJ34" s="489"/>
      <c r="BK34" s="489"/>
      <c r="BL34" s="489"/>
      <c r="BM34" s="490"/>
      <c r="BN34" s="506"/>
      <c r="BO34" s="488"/>
      <c r="BP34" s="489"/>
      <c r="BQ34" s="489"/>
      <c r="BR34" s="489"/>
      <c r="BS34" s="490"/>
      <c r="BT34" s="491"/>
      <c r="BU34" s="489"/>
      <c r="BV34" s="489"/>
      <c r="BW34" s="489"/>
      <c r="BX34" s="492"/>
      <c r="BY34" s="493"/>
      <c r="BZ34" s="489"/>
      <c r="CA34" s="489"/>
      <c r="CB34" s="489"/>
      <c r="CC34" s="490"/>
      <c r="CD34" s="491"/>
      <c r="CE34" s="489"/>
      <c r="CF34" s="489"/>
      <c r="CG34" s="489"/>
      <c r="CH34" s="490"/>
      <c r="CI34" s="491"/>
      <c r="CJ34" s="489"/>
      <c r="CK34" s="489"/>
      <c r="CL34" s="489"/>
      <c r="CM34" s="490"/>
      <c r="CN34" s="491"/>
      <c r="CO34" s="489"/>
      <c r="CP34" s="489"/>
      <c r="CQ34" s="489"/>
      <c r="CR34" s="490"/>
      <c r="CS34" s="506"/>
      <c r="CT34" s="493"/>
      <c r="CU34" s="489"/>
      <c r="CV34" s="489"/>
      <c r="CW34" s="490"/>
      <c r="CX34" s="491"/>
      <c r="CY34" s="489"/>
      <c r="CZ34" s="489"/>
      <c r="DA34" s="489"/>
      <c r="DB34" s="492"/>
      <c r="DC34" s="493"/>
      <c r="DD34" s="489"/>
      <c r="DE34" s="489"/>
      <c r="DF34" s="489"/>
      <c r="DG34" s="490"/>
      <c r="DH34" s="491"/>
      <c r="DI34" s="489"/>
      <c r="DJ34" s="489"/>
      <c r="DK34" s="489"/>
      <c r="DL34" s="490"/>
      <c r="DM34" s="491"/>
      <c r="DN34" s="489"/>
      <c r="DO34" s="489"/>
      <c r="DP34" s="489"/>
      <c r="DQ34" s="490"/>
      <c r="DR34" s="491"/>
      <c r="DS34" s="489"/>
      <c r="DT34" s="490"/>
      <c r="DU34" s="559"/>
      <c r="DV34" s="544"/>
      <c r="DW34" s="489"/>
      <c r="DX34" s="493"/>
      <c r="DY34" s="492"/>
      <c r="DZ34" s="493"/>
      <c r="EA34" s="489"/>
      <c r="EB34" s="490"/>
      <c r="EC34" s="489"/>
      <c r="ED34" s="492"/>
      <c r="EE34" s="493"/>
      <c r="EF34" s="489"/>
      <c r="EG34" s="490"/>
      <c r="EH34" s="489"/>
      <c r="EI34" s="492"/>
      <c r="EJ34" s="493"/>
      <c r="EK34" s="489"/>
      <c r="EL34" s="490"/>
      <c r="EM34" s="489"/>
      <c r="EN34" s="492"/>
      <c r="EO34" s="493"/>
      <c r="EP34" s="489"/>
      <c r="EQ34" s="490"/>
      <c r="ER34" s="489"/>
      <c r="ES34" s="492"/>
      <c r="ET34" s="493"/>
      <c r="EU34" s="489"/>
      <c r="EV34" s="490"/>
      <c r="EW34" s="489"/>
      <c r="EX34" s="492"/>
      <c r="EY34" s="504"/>
      <c r="EZ34" s="493"/>
      <c r="FA34" s="490"/>
      <c r="FB34" s="489"/>
      <c r="FC34" s="493"/>
      <c r="FD34" s="492"/>
      <c r="FE34" s="493"/>
      <c r="FF34" s="489"/>
      <c r="FG34" s="490"/>
      <c r="FH34" s="489"/>
      <c r="FI34" s="492"/>
      <c r="FJ34" s="493"/>
      <c r="FK34" s="489"/>
      <c r="FL34" s="490"/>
      <c r="FM34" s="489"/>
      <c r="FN34" s="492"/>
      <c r="FO34" s="493"/>
      <c r="FP34" s="489"/>
      <c r="FQ34" s="490"/>
      <c r="FR34" s="489"/>
      <c r="FS34" s="492"/>
      <c r="FT34" s="493"/>
      <c r="FU34" s="489"/>
      <c r="FV34" s="490"/>
      <c r="FW34" s="489"/>
      <c r="FX34" s="492"/>
      <c r="FY34" s="493"/>
      <c r="FZ34" s="489"/>
      <c r="GA34" s="490"/>
      <c r="GB34" s="489"/>
      <c r="GC34" s="490"/>
      <c r="GD34" s="623"/>
      <c r="GE34" s="624"/>
      <c r="GF34" s="624"/>
      <c r="GG34" s="625"/>
      <c r="GH34" s="608"/>
      <c r="GI34" s="608"/>
      <c r="GJ34" s="608"/>
      <c r="GK34" s="608"/>
    </row>
    <row r="35" spans="1:193" s="519" customFormat="1" ht="12.75" customHeight="1">
      <c r="A35" s="609"/>
      <c r="B35" s="609"/>
      <c r="C35" s="507"/>
      <c r="D35" s="509"/>
      <c r="E35" s="509"/>
      <c r="F35" s="510"/>
      <c r="G35" s="511"/>
      <c r="H35" s="511"/>
      <c r="I35" s="511"/>
      <c r="J35" s="512"/>
      <c r="K35" s="513"/>
      <c r="L35" s="511"/>
      <c r="M35" s="511"/>
      <c r="N35" s="511"/>
      <c r="O35" s="514"/>
      <c r="P35" s="515"/>
      <c r="Q35" s="511"/>
      <c r="R35" s="511"/>
      <c r="S35" s="511"/>
      <c r="T35" s="512"/>
      <c r="U35" s="513"/>
      <c r="V35" s="511"/>
      <c r="W35" s="511"/>
      <c r="X35" s="511"/>
      <c r="Y35" s="512"/>
      <c r="Z35" s="513"/>
      <c r="AA35" s="511"/>
      <c r="AB35" s="511"/>
      <c r="AC35" s="511"/>
      <c r="AD35" s="512"/>
      <c r="AE35" s="513"/>
      <c r="AF35" s="511"/>
      <c r="AG35" s="511"/>
      <c r="AH35" s="511"/>
      <c r="AI35" s="575"/>
      <c r="AJ35" s="510"/>
      <c r="AK35" s="511"/>
      <c r="AL35" s="511"/>
      <c r="AM35" s="511"/>
      <c r="AN35" s="512"/>
      <c r="AO35" s="513"/>
      <c r="AP35" s="511"/>
      <c r="AQ35" s="511"/>
      <c r="AR35" s="511"/>
      <c r="AS35" s="514"/>
      <c r="AT35" s="515"/>
      <c r="AU35" s="511"/>
      <c r="AV35" s="511"/>
      <c r="AW35" s="511"/>
      <c r="AX35" s="512"/>
      <c r="AY35" s="513"/>
      <c r="AZ35" s="511"/>
      <c r="BA35" s="511"/>
      <c r="BB35" s="511"/>
      <c r="BC35" s="512"/>
      <c r="BD35" s="513"/>
      <c r="BE35" s="511"/>
      <c r="BF35" s="511"/>
      <c r="BG35" s="511"/>
      <c r="BH35" s="512"/>
      <c r="BI35" s="513"/>
      <c r="BJ35" s="511"/>
      <c r="BK35" s="511"/>
      <c r="BL35" s="511"/>
      <c r="BM35" s="512"/>
      <c r="BN35" s="518"/>
      <c r="BO35" s="510"/>
      <c r="BP35" s="511"/>
      <c r="BQ35" s="511"/>
      <c r="BR35" s="511"/>
      <c r="BS35" s="512"/>
      <c r="BT35" s="513"/>
      <c r="BU35" s="511"/>
      <c r="BV35" s="511"/>
      <c r="BW35" s="511"/>
      <c r="BX35" s="514"/>
      <c r="BY35" s="515"/>
      <c r="BZ35" s="511"/>
      <c r="CA35" s="511"/>
      <c r="CB35" s="511"/>
      <c r="CC35" s="512"/>
      <c r="CD35" s="513"/>
      <c r="CE35" s="511"/>
      <c r="CF35" s="511"/>
      <c r="CG35" s="511"/>
      <c r="CH35" s="512"/>
      <c r="CI35" s="513"/>
      <c r="CJ35" s="511"/>
      <c r="CK35" s="511"/>
      <c r="CL35" s="511"/>
      <c r="CM35" s="512"/>
      <c r="CN35" s="513"/>
      <c r="CO35" s="511"/>
      <c r="CP35" s="511"/>
      <c r="CQ35" s="511"/>
      <c r="CR35" s="512"/>
      <c r="CS35" s="518"/>
      <c r="CT35" s="515"/>
      <c r="CU35" s="511"/>
      <c r="CV35" s="511"/>
      <c r="CW35" s="512"/>
      <c r="CX35" s="513"/>
      <c r="CY35" s="511"/>
      <c r="CZ35" s="511"/>
      <c r="DA35" s="511"/>
      <c r="DB35" s="514"/>
      <c r="DC35" s="515"/>
      <c r="DD35" s="511"/>
      <c r="DE35" s="511"/>
      <c r="DF35" s="511"/>
      <c r="DG35" s="512"/>
      <c r="DH35" s="513"/>
      <c r="DI35" s="511"/>
      <c r="DJ35" s="511"/>
      <c r="DK35" s="511"/>
      <c r="DL35" s="512"/>
      <c r="DM35" s="513"/>
      <c r="DN35" s="511"/>
      <c r="DO35" s="511"/>
      <c r="DP35" s="511"/>
      <c r="DQ35" s="512"/>
      <c r="DR35" s="513"/>
      <c r="DS35" s="511"/>
      <c r="DT35" s="512"/>
      <c r="DU35" s="574"/>
      <c r="DV35" s="545"/>
      <c r="DW35" s="511"/>
      <c r="DX35" s="515"/>
      <c r="DY35" s="514"/>
      <c r="DZ35" s="515"/>
      <c r="EA35" s="511"/>
      <c r="EB35" s="512"/>
      <c r="EC35" s="511"/>
      <c r="ED35" s="514"/>
      <c r="EE35" s="515"/>
      <c r="EF35" s="511"/>
      <c r="EG35" s="512"/>
      <c r="EH35" s="511"/>
      <c r="EI35" s="514"/>
      <c r="EJ35" s="515"/>
      <c r="EK35" s="511"/>
      <c r="EL35" s="512"/>
      <c r="EM35" s="511"/>
      <c r="EN35" s="514"/>
      <c r="EO35" s="515"/>
      <c r="EP35" s="511"/>
      <c r="EQ35" s="512"/>
      <c r="ER35" s="511"/>
      <c r="ES35" s="514"/>
      <c r="ET35" s="515"/>
      <c r="EU35" s="511"/>
      <c r="EV35" s="512"/>
      <c r="EW35" s="511"/>
      <c r="EX35" s="514"/>
      <c r="EY35" s="516"/>
      <c r="EZ35" s="515"/>
      <c r="FA35" s="512"/>
      <c r="FB35" s="511"/>
      <c r="FC35" s="515"/>
      <c r="FD35" s="514"/>
      <c r="FE35" s="515"/>
      <c r="FF35" s="511"/>
      <c r="FG35" s="512"/>
      <c r="FH35" s="511"/>
      <c r="FI35" s="514"/>
      <c r="FJ35" s="515"/>
      <c r="FK35" s="511"/>
      <c r="FL35" s="512"/>
      <c r="FM35" s="511"/>
      <c r="FN35" s="514"/>
      <c r="FO35" s="515"/>
      <c r="FP35" s="511"/>
      <c r="FQ35" s="512"/>
      <c r="FR35" s="511"/>
      <c r="FS35" s="514"/>
      <c r="FT35" s="515"/>
      <c r="FU35" s="511"/>
      <c r="FV35" s="512"/>
      <c r="FW35" s="511"/>
      <c r="FX35" s="514"/>
      <c r="FY35" s="515"/>
      <c r="FZ35" s="511"/>
      <c r="GA35" s="512"/>
      <c r="GB35" s="511"/>
      <c r="GC35" s="512"/>
      <c r="GD35" s="623"/>
      <c r="GE35" s="624"/>
      <c r="GF35" s="624"/>
      <c r="GG35" s="625"/>
      <c r="GH35" s="610"/>
      <c r="GI35" s="610"/>
      <c r="GJ35" s="610"/>
      <c r="GK35" s="610"/>
    </row>
    <row r="36" spans="1:193" ht="12.75" customHeight="1">
      <c r="A36" s="611"/>
      <c r="B36" s="611"/>
      <c r="C36" s="520"/>
      <c r="D36" s="522"/>
      <c r="E36" s="522"/>
      <c r="F36" s="523"/>
      <c r="G36" s="524"/>
      <c r="H36" s="524"/>
      <c r="I36" s="524"/>
      <c r="J36" s="525"/>
      <c r="K36" s="526"/>
      <c r="L36" s="524"/>
      <c r="M36" s="524"/>
      <c r="N36" s="524"/>
      <c r="O36" s="527"/>
      <c r="P36" s="528"/>
      <c r="Q36" s="524"/>
      <c r="R36" s="524"/>
      <c r="S36" s="524"/>
      <c r="T36" s="525"/>
      <c r="U36" s="526"/>
      <c r="V36" s="524"/>
      <c r="W36" s="524"/>
      <c r="X36" s="524"/>
      <c r="Y36" s="525"/>
      <c r="Z36" s="526"/>
      <c r="AA36" s="524"/>
      <c r="AB36" s="524"/>
      <c r="AC36" s="524"/>
      <c r="AD36" s="525"/>
      <c r="AE36" s="526"/>
      <c r="AF36" s="524"/>
      <c r="AG36" s="524"/>
      <c r="AH36" s="524"/>
      <c r="AI36" s="567"/>
      <c r="AJ36" s="523"/>
      <c r="AK36" s="524"/>
      <c r="AL36" s="524"/>
      <c r="AM36" s="524"/>
      <c r="AN36" s="525"/>
      <c r="AO36" s="526"/>
      <c r="AP36" s="524"/>
      <c r="AQ36" s="524"/>
      <c r="AR36" s="524"/>
      <c r="AS36" s="527"/>
      <c r="AT36" s="528"/>
      <c r="AU36" s="524"/>
      <c r="AV36" s="524"/>
      <c r="AW36" s="524"/>
      <c r="AX36" s="525"/>
      <c r="AY36" s="526"/>
      <c r="AZ36" s="524"/>
      <c r="BA36" s="524"/>
      <c r="BB36" s="524"/>
      <c r="BC36" s="525"/>
      <c r="BD36" s="526"/>
      <c r="BE36" s="524"/>
      <c r="BF36" s="524"/>
      <c r="BG36" s="524"/>
      <c r="BH36" s="525"/>
      <c r="BI36" s="526"/>
      <c r="BJ36" s="524"/>
      <c r="BK36" s="524"/>
      <c r="BL36" s="524"/>
      <c r="BM36" s="525"/>
      <c r="BN36" s="531"/>
      <c r="BO36" s="523"/>
      <c r="BP36" s="524"/>
      <c r="BQ36" s="524"/>
      <c r="BR36" s="524"/>
      <c r="BS36" s="525"/>
      <c r="BT36" s="526"/>
      <c r="BU36" s="524"/>
      <c r="BV36" s="524"/>
      <c r="BW36" s="524"/>
      <c r="BX36" s="527"/>
      <c r="BY36" s="528"/>
      <c r="BZ36" s="524"/>
      <c r="CA36" s="524"/>
      <c r="CB36" s="524"/>
      <c r="CC36" s="525"/>
      <c r="CD36" s="526"/>
      <c r="CE36" s="524"/>
      <c r="CF36" s="524"/>
      <c r="CG36" s="524"/>
      <c r="CH36" s="525"/>
      <c r="CI36" s="526"/>
      <c r="CJ36" s="524"/>
      <c r="CK36" s="524"/>
      <c r="CL36" s="524"/>
      <c r="CM36" s="525"/>
      <c r="CN36" s="526"/>
      <c r="CO36" s="524"/>
      <c r="CP36" s="524"/>
      <c r="CQ36" s="524"/>
      <c r="CR36" s="525"/>
      <c r="CS36" s="531"/>
      <c r="CT36" s="528"/>
      <c r="CU36" s="524"/>
      <c r="CV36" s="524"/>
      <c r="CW36" s="525"/>
      <c r="CX36" s="526"/>
      <c r="CY36" s="524"/>
      <c r="CZ36" s="524"/>
      <c r="DA36" s="524"/>
      <c r="DB36" s="527"/>
      <c r="DC36" s="528"/>
      <c r="DD36" s="524"/>
      <c r="DE36" s="524"/>
      <c r="DF36" s="524"/>
      <c r="DG36" s="525"/>
      <c r="DH36" s="526"/>
      <c r="DI36" s="524"/>
      <c r="DJ36" s="524"/>
      <c r="DK36" s="524"/>
      <c r="DL36" s="525"/>
      <c r="DM36" s="526"/>
      <c r="DN36" s="524"/>
      <c r="DO36" s="524"/>
      <c r="DP36" s="524"/>
      <c r="DQ36" s="525"/>
      <c r="DR36" s="526"/>
      <c r="DS36" s="524"/>
      <c r="DT36" s="525"/>
      <c r="DU36" s="566"/>
      <c r="DV36" s="562"/>
      <c r="DW36" s="524"/>
      <c r="DX36" s="528"/>
      <c r="DY36" s="527"/>
      <c r="DZ36" s="528"/>
      <c r="EA36" s="524"/>
      <c r="EB36" s="525"/>
      <c r="EC36" s="524"/>
      <c r="ED36" s="527"/>
      <c r="EE36" s="528"/>
      <c r="EF36" s="524"/>
      <c r="EG36" s="525"/>
      <c r="EH36" s="524"/>
      <c r="EI36" s="527"/>
      <c r="EJ36" s="528"/>
      <c r="EK36" s="524"/>
      <c r="EL36" s="525"/>
      <c r="EM36" s="524"/>
      <c r="EN36" s="527"/>
      <c r="EO36" s="528"/>
      <c r="EP36" s="524"/>
      <c r="EQ36" s="525"/>
      <c r="ER36" s="524"/>
      <c r="ES36" s="527"/>
      <c r="ET36" s="528"/>
      <c r="EU36" s="524"/>
      <c r="EV36" s="525"/>
      <c r="EW36" s="524"/>
      <c r="EX36" s="527"/>
      <c r="EY36" s="529"/>
      <c r="EZ36" s="528"/>
      <c r="FA36" s="525"/>
      <c r="FB36" s="524"/>
      <c r="FC36" s="528"/>
      <c r="FD36" s="527"/>
      <c r="FE36" s="528"/>
      <c r="FF36" s="524"/>
      <c r="FG36" s="525"/>
      <c r="FH36" s="524"/>
      <c r="FI36" s="527"/>
      <c r="FJ36" s="528"/>
      <c r="FK36" s="524"/>
      <c r="FL36" s="525"/>
      <c r="FM36" s="524"/>
      <c r="FN36" s="527"/>
      <c r="FO36" s="528"/>
      <c r="FP36" s="524"/>
      <c r="FQ36" s="525"/>
      <c r="FR36" s="524"/>
      <c r="FS36" s="527"/>
      <c r="FT36" s="528"/>
      <c r="FU36" s="524"/>
      <c r="FV36" s="525"/>
      <c r="FW36" s="524"/>
      <c r="FX36" s="527"/>
      <c r="FY36" s="528"/>
      <c r="FZ36" s="524"/>
      <c r="GA36" s="525"/>
      <c r="GB36" s="524"/>
      <c r="GC36" s="525"/>
      <c r="GD36" s="623"/>
      <c r="GE36" s="624"/>
      <c r="GF36" s="624"/>
      <c r="GG36" s="625"/>
      <c r="GH36" s="612"/>
      <c r="GI36" s="612"/>
      <c r="GJ36" s="612"/>
      <c r="GK36" s="612"/>
    </row>
    <row r="37" spans="1:193" ht="12.75" customHeight="1">
      <c r="A37" s="605"/>
      <c r="B37" s="605"/>
      <c r="C37" s="485"/>
      <c r="D37" s="487"/>
      <c r="E37" s="487"/>
      <c r="F37" s="488"/>
      <c r="G37" s="489"/>
      <c r="H37" s="489"/>
      <c r="I37" s="489"/>
      <c r="J37" s="490"/>
      <c r="K37" s="491"/>
      <c r="L37" s="489"/>
      <c r="M37" s="489"/>
      <c r="N37" s="489"/>
      <c r="O37" s="492"/>
      <c r="P37" s="493"/>
      <c r="Q37" s="489"/>
      <c r="R37" s="489"/>
      <c r="S37" s="489"/>
      <c r="T37" s="490"/>
      <c r="U37" s="491"/>
      <c r="V37" s="489"/>
      <c r="W37" s="489"/>
      <c r="X37" s="489"/>
      <c r="Y37" s="490"/>
      <c r="Z37" s="491"/>
      <c r="AA37" s="489"/>
      <c r="AB37" s="489"/>
      <c r="AC37" s="489"/>
      <c r="AD37" s="490"/>
      <c r="AE37" s="491"/>
      <c r="AF37" s="489"/>
      <c r="AG37" s="489"/>
      <c r="AH37" s="489"/>
      <c r="AI37" s="570"/>
      <c r="AJ37" s="488"/>
      <c r="AK37" s="489"/>
      <c r="AL37" s="489"/>
      <c r="AM37" s="489"/>
      <c r="AN37" s="490"/>
      <c r="AO37" s="491"/>
      <c r="AP37" s="489"/>
      <c r="AQ37" s="489"/>
      <c r="AR37" s="489"/>
      <c r="AS37" s="492"/>
      <c r="AT37" s="493"/>
      <c r="AU37" s="489"/>
      <c r="AV37" s="489"/>
      <c r="AW37" s="489"/>
      <c r="AX37" s="490"/>
      <c r="AY37" s="491"/>
      <c r="AZ37" s="489"/>
      <c r="BA37" s="489"/>
      <c r="BB37" s="489"/>
      <c r="BC37" s="490"/>
      <c r="BD37" s="491"/>
      <c r="BE37" s="489"/>
      <c r="BF37" s="489"/>
      <c r="BG37" s="489"/>
      <c r="BH37" s="490"/>
      <c r="BI37" s="491"/>
      <c r="BJ37" s="489"/>
      <c r="BK37" s="489"/>
      <c r="BL37" s="489"/>
      <c r="BM37" s="490"/>
      <c r="BN37" s="506"/>
      <c r="BO37" s="488"/>
      <c r="BP37" s="489"/>
      <c r="BQ37" s="489"/>
      <c r="BR37" s="489"/>
      <c r="BS37" s="490"/>
      <c r="BT37" s="491"/>
      <c r="BU37" s="489"/>
      <c r="BV37" s="489"/>
      <c r="BW37" s="489"/>
      <c r="BX37" s="492"/>
      <c r="BY37" s="493"/>
      <c r="BZ37" s="489"/>
      <c r="CA37" s="489"/>
      <c r="CB37" s="489"/>
      <c r="CC37" s="490"/>
      <c r="CD37" s="491"/>
      <c r="CE37" s="489"/>
      <c r="CF37" s="489"/>
      <c r="CG37" s="489"/>
      <c r="CH37" s="490"/>
      <c r="CI37" s="491"/>
      <c r="CJ37" s="489"/>
      <c r="CK37" s="489"/>
      <c r="CL37" s="489"/>
      <c r="CM37" s="490"/>
      <c r="CN37" s="491"/>
      <c r="CO37" s="489"/>
      <c r="CP37" s="489"/>
      <c r="CQ37" s="489"/>
      <c r="CR37" s="490"/>
      <c r="CS37" s="506"/>
      <c r="CT37" s="493"/>
      <c r="CU37" s="489"/>
      <c r="CV37" s="489"/>
      <c r="CW37" s="490"/>
      <c r="CX37" s="491"/>
      <c r="CY37" s="489"/>
      <c r="CZ37" s="489"/>
      <c r="DA37" s="489"/>
      <c r="DB37" s="492"/>
      <c r="DC37" s="493"/>
      <c r="DD37" s="489"/>
      <c r="DE37" s="489"/>
      <c r="DF37" s="489"/>
      <c r="DG37" s="490"/>
      <c r="DH37" s="491"/>
      <c r="DI37" s="489"/>
      <c r="DJ37" s="489"/>
      <c r="DK37" s="489"/>
      <c r="DL37" s="490"/>
      <c r="DM37" s="491"/>
      <c r="DN37" s="489"/>
      <c r="DO37" s="489"/>
      <c r="DP37" s="489"/>
      <c r="DQ37" s="490"/>
      <c r="DR37" s="491"/>
      <c r="DS37" s="489"/>
      <c r="DT37" s="490"/>
      <c r="DU37" s="559"/>
      <c r="DV37" s="544"/>
      <c r="DW37" s="489"/>
      <c r="DX37" s="493"/>
      <c r="DY37" s="492"/>
      <c r="DZ37" s="493"/>
      <c r="EA37" s="489"/>
      <c r="EB37" s="490"/>
      <c r="EC37" s="489"/>
      <c r="ED37" s="492"/>
      <c r="EE37" s="493"/>
      <c r="EF37" s="489"/>
      <c r="EG37" s="490"/>
      <c r="EH37" s="489"/>
      <c r="EI37" s="492"/>
      <c r="EJ37" s="493"/>
      <c r="EK37" s="489"/>
      <c r="EL37" s="490"/>
      <c r="EM37" s="489"/>
      <c r="EN37" s="492"/>
      <c r="EO37" s="493"/>
      <c r="EP37" s="489"/>
      <c r="EQ37" s="490"/>
      <c r="ER37" s="489"/>
      <c r="ES37" s="492"/>
      <c r="ET37" s="493"/>
      <c r="EU37" s="489"/>
      <c r="EV37" s="490"/>
      <c r="EW37" s="489"/>
      <c r="EX37" s="492"/>
      <c r="EY37" s="504"/>
      <c r="EZ37" s="493"/>
      <c r="FA37" s="490"/>
      <c r="FB37" s="489"/>
      <c r="FC37" s="493"/>
      <c r="FD37" s="492"/>
      <c r="FE37" s="493"/>
      <c r="FF37" s="489"/>
      <c r="FG37" s="490"/>
      <c r="FH37" s="489"/>
      <c r="FI37" s="492"/>
      <c r="FJ37" s="493"/>
      <c r="FK37" s="489"/>
      <c r="FL37" s="490"/>
      <c r="FM37" s="489"/>
      <c r="FN37" s="492"/>
      <c r="FO37" s="493"/>
      <c r="FP37" s="489"/>
      <c r="FQ37" s="490"/>
      <c r="FR37" s="489"/>
      <c r="FS37" s="492"/>
      <c r="FT37" s="493"/>
      <c r="FU37" s="489"/>
      <c r="FV37" s="490"/>
      <c r="FW37" s="489"/>
      <c r="FX37" s="492"/>
      <c r="FY37" s="493"/>
      <c r="FZ37" s="489"/>
      <c r="GA37" s="490"/>
      <c r="GB37" s="489"/>
      <c r="GC37" s="490"/>
      <c r="GD37" s="623"/>
      <c r="GE37" s="624"/>
      <c r="GF37" s="624"/>
      <c r="GG37" s="625"/>
      <c r="GH37" s="608"/>
      <c r="GI37" s="608"/>
      <c r="GJ37" s="608"/>
      <c r="GK37" s="608"/>
    </row>
    <row r="38" spans="1:193" ht="12.75" customHeight="1">
      <c r="A38" s="605"/>
      <c r="B38" s="605"/>
      <c r="C38" s="485"/>
      <c r="D38" s="487"/>
      <c r="E38" s="487"/>
      <c r="F38" s="488"/>
      <c r="G38" s="489"/>
      <c r="H38" s="489"/>
      <c r="I38" s="489"/>
      <c r="J38" s="490"/>
      <c r="K38" s="491"/>
      <c r="L38" s="489"/>
      <c r="M38" s="489"/>
      <c r="N38" s="489"/>
      <c r="O38" s="492"/>
      <c r="P38" s="493"/>
      <c r="Q38" s="489"/>
      <c r="R38" s="489"/>
      <c r="S38" s="489"/>
      <c r="T38" s="490"/>
      <c r="U38" s="491"/>
      <c r="V38" s="489"/>
      <c r="W38" s="489"/>
      <c r="X38" s="489"/>
      <c r="Y38" s="490"/>
      <c r="Z38" s="491"/>
      <c r="AA38" s="489"/>
      <c r="AB38" s="489"/>
      <c r="AC38" s="489"/>
      <c r="AD38" s="490"/>
      <c r="AE38" s="491"/>
      <c r="AF38" s="489"/>
      <c r="AG38" s="489"/>
      <c r="AH38" s="489"/>
      <c r="AI38" s="570"/>
      <c r="AJ38" s="488"/>
      <c r="AK38" s="489"/>
      <c r="AL38" s="489"/>
      <c r="AM38" s="489"/>
      <c r="AN38" s="490"/>
      <c r="AO38" s="491"/>
      <c r="AP38" s="489"/>
      <c r="AQ38" s="489"/>
      <c r="AR38" s="489"/>
      <c r="AS38" s="492"/>
      <c r="AT38" s="493"/>
      <c r="AU38" s="489"/>
      <c r="AV38" s="489"/>
      <c r="AW38" s="489"/>
      <c r="AX38" s="490"/>
      <c r="AY38" s="491"/>
      <c r="AZ38" s="489"/>
      <c r="BA38" s="489"/>
      <c r="BB38" s="489"/>
      <c r="BC38" s="490"/>
      <c r="BD38" s="491"/>
      <c r="BE38" s="489"/>
      <c r="BF38" s="489"/>
      <c r="BG38" s="489"/>
      <c r="BH38" s="490"/>
      <c r="BI38" s="491"/>
      <c r="BJ38" s="489"/>
      <c r="BK38" s="489"/>
      <c r="BL38" s="489"/>
      <c r="BM38" s="490"/>
      <c r="BN38" s="506"/>
      <c r="BO38" s="488"/>
      <c r="BP38" s="489"/>
      <c r="BQ38" s="489"/>
      <c r="BR38" s="489"/>
      <c r="BS38" s="490"/>
      <c r="BT38" s="491"/>
      <c r="BU38" s="489"/>
      <c r="BV38" s="489"/>
      <c r="BW38" s="489"/>
      <c r="BX38" s="492"/>
      <c r="BY38" s="493"/>
      <c r="BZ38" s="489"/>
      <c r="CA38" s="489"/>
      <c r="CB38" s="489"/>
      <c r="CC38" s="490"/>
      <c r="CD38" s="491"/>
      <c r="CE38" s="489"/>
      <c r="CF38" s="489"/>
      <c r="CG38" s="489"/>
      <c r="CH38" s="490"/>
      <c r="CI38" s="491"/>
      <c r="CJ38" s="489"/>
      <c r="CK38" s="489"/>
      <c r="CL38" s="489"/>
      <c r="CM38" s="490"/>
      <c r="CN38" s="491"/>
      <c r="CO38" s="489"/>
      <c r="CP38" s="489"/>
      <c r="CQ38" s="489"/>
      <c r="CR38" s="490"/>
      <c r="CS38" s="506"/>
      <c r="CT38" s="493"/>
      <c r="CU38" s="489"/>
      <c r="CV38" s="489"/>
      <c r="CW38" s="490"/>
      <c r="CX38" s="491"/>
      <c r="CY38" s="489"/>
      <c r="CZ38" s="489"/>
      <c r="DA38" s="489"/>
      <c r="DB38" s="492"/>
      <c r="DC38" s="493"/>
      <c r="DD38" s="489"/>
      <c r="DE38" s="489"/>
      <c r="DF38" s="489"/>
      <c r="DG38" s="490"/>
      <c r="DH38" s="491"/>
      <c r="DI38" s="489"/>
      <c r="DJ38" s="489"/>
      <c r="DK38" s="489"/>
      <c r="DL38" s="490"/>
      <c r="DM38" s="491"/>
      <c r="DN38" s="489"/>
      <c r="DO38" s="489"/>
      <c r="DP38" s="489"/>
      <c r="DQ38" s="490"/>
      <c r="DR38" s="491"/>
      <c r="DS38" s="489"/>
      <c r="DT38" s="490"/>
      <c r="DU38" s="559"/>
      <c r="DV38" s="544"/>
      <c r="DW38" s="489"/>
      <c r="DX38" s="493"/>
      <c r="DY38" s="492"/>
      <c r="DZ38" s="493"/>
      <c r="EA38" s="489"/>
      <c r="EB38" s="490"/>
      <c r="EC38" s="489"/>
      <c r="ED38" s="492"/>
      <c r="EE38" s="493"/>
      <c r="EF38" s="489"/>
      <c r="EG38" s="490"/>
      <c r="EH38" s="489"/>
      <c r="EI38" s="492"/>
      <c r="EJ38" s="493"/>
      <c r="EK38" s="489"/>
      <c r="EL38" s="490"/>
      <c r="EM38" s="489"/>
      <c r="EN38" s="492"/>
      <c r="EO38" s="493"/>
      <c r="EP38" s="489"/>
      <c r="EQ38" s="490"/>
      <c r="ER38" s="489"/>
      <c r="ES38" s="492"/>
      <c r="ET38" s="493"/>
      <c r="EU38" s="489"/>
      <c r="EV38" s="490"/>
      <c r="EW38" s="489"/>
      <c r="EX38" s="492"/>
      <c r="EY38" s="504"/>
      <c r="EZ38" s="493"/>
      <c r="FA38" s="490"/>
      <c r="FB38" s="489"/>
      <c r="FC38" s="493"/>
      <c r="FD38" s="492"/>
      <c r="FE38" s="493"/>
      <c r="FF38" s="489"/>
      <c r="FG38" s="490"/>
      <c r="FH38" s="489"/>
      <c r="FI38" s="492"/>
      <c r="FJ38" s="493"/>
      <c r="FK38" s="489"/>
      <c r="FL38" s="490"/>
      <c r="FM38" s="489"/>
      <c r="FN38" s="492"/>
      <c r="FO38" s="493"/>
      <c r="FP38" s="489"/>
      <c r="FQ38" s="490"/>
      <c r="FR38" s="489"/>
      <c r="FS38" s="492"/>
      <c r="FT38" s="493"/>
      <c r="FU38" s="489"/>
      <c r="FV38" s="490"/>
      <c r="FW38" s="489"/>
      <c r="FX38" s="492"/>
      <c r="FY38" s="493"/>
      <c r="FZ38" s="489"/>
      <c r="GA38" s="490"/>
      <c r="GB38" s="489"/>
      <c r="GC38" s="490"/>
      <c r="GD38" s="623"/>
      <c r="GE38" s="624"/>
      <c r="GF38" s="624"/>
      <c r="GG38" s="625"/>
      <c r="GH38" s="608"/>
      <c r="GI38" s="608"/>
      <c r="GJ38" s="608"/>
      <c r="GK38" s="608"/>
    </row>
    <row r="39" spans="1:193" ht="12.75" customHeight="1">
      <c r="A39" s="605"/>
      <c r="B39" s="605"/>
      <c r="C39" s="485"/>
      <c r="D39" s="487"/>
      <c r="E39" s="487"/>
      <c r="F39" s="488"/>
      <c r="G39" s="489"/>
      <c r="H39" s="489"/>
      <c r="I39" s="489"/>
      <c r="J39" s="490"/>
      <c r="K39" s="491"/>
      <c r="L39" s="489"/>
      <c r="M39" s="489"/>
      <c r="N39" s="489"/>
      <c r="O39" s="492"/>
      <c r="P39" s="493"/>
      <c r="Q39" s="489"/>
      <c r="R39" s="489"/>
      <c r="S39" s="489"/>
      <c r="T39" s="490"/>
      <c r="U39" s="491"/>
      <c r="V39" s="489"/>
      <c r="W39" s="489"/>
      <c r="X39" s="489"/>
      <c r="Y39" s="490"/>
      <c r="Z39" s="491"/>
      <c r="AA39" s="489"/>
      <c r="AB39" s="489"/>
      <c r="AC39" s="489"/>
      <c r="AD39" s="490"/>
      <c r="AE39" s="491"/>
      <c r="AF39" s="489"/>
      <c r="AG39" s="489"/>
      <c r="AH39" s="489"/>
      <c r="AI39" s="570"/>
      <c r="AJ39" s="488"/>
      <c r="AK39" s="489"/>
      <c r="AL39" s="489"/>
      <c r="AM39" s="489"/>
      <c r="AN39" s="490"/>
      <c r="AO39" s="491"/>
      <c r="AP39" s="489"/>
      <c r="AQ39" s="489"/>
      <c r="AR39" s="489"/>
      <c r="AS39" s="492"/>
      <c r="AT39" s="493"/>
      <c r="AU39" s="489"/>
      <c r="AV39" s="489"/>
      <c r="AW39" s="489"/>
      <c r="AX39" s="490"/>
      <c r="AY39" s="491"/>
      <c r="AZ39" s="489"/>
      <c r="BA39" s="489"/>
      <c r="BB39" s="489"/>
      <c r="BC39" s="490"/>
      <c r="BD39" s="491"/>
      <c r="BE39" s="489"/>
      <c r="BF39" s="489"/>
      <c r="BG39" s="489"/>
      <c r="BH39" s="490"/>
      <c r="BI39" s="491"/>
      <c r="BJ39" s="489"/>
      <c r="BK39" s="489"/>
      <c r="BL39" s="489"/>
      <c r="BM39" s="490"/>
      <c r="BN39" s="506"/>
      <c r="BO39" s="488"/>
      <c r="BP39" s="489"/>
      <c r="BQ39" s="489"/>
      <c r="BR39" s="489"/>
      <c r="BS39" s="490"/>
      <c r="BT39" s="491"/>
      <c r="BU39" s="489"/>
      <c r="BV39" s="489"/>
      <c r="BW39" s="489"/>
      <c r="BX39" s="492"/>
      <c r="BY39" s="493"/>
      <c r="BZ39" s="489"/>
      <c r="CA39" s="489"/>
      <c r="CB39" s="489"/>
      <c r="CC39" s="490"/>
      <c r="CD39" s="491"/>
      <c r="CE39" s="489"/>
      <c r="CF39" s="489"/>
      <c r="CG39" s="489"/>
      <c r="CH39" s="490"/>
      <c r="CI39" s="491"/>
      <c r="CJ39" s="489"/>
      <c r="CK39" s="489"/>
      <c r="CL39" s="489"/>
      <c r="CM39" s="490"/>
      <c r="CN39" s="491"/>
      <c r="CO39" s="489"/>
      <c r="CP39" s="489"/>
      <c r="CQ39" s="489"/>
      <c r="CR39" s="490"/>
      <c r="CS39" s="506"/>
      <c r="CT39" s="493"/>
      <c r="CU39" s="489"/>
      <c r="CV39" s="489"/>
      <c r="CW39" s="490"/>
      <c r="CX39" s="491"/>
      <c r="CY39" s="489"/>
      <c r="CZ39" s="489"/>
      <c r="DA39" s="489"/>
      <c r="DB39" s="492"/>
      <c r="DC39" s="493"/>
      <c r="DD39" s="489"/>
      <c r="DE39" s="489"/>
      <c r="DF39" s="489"/>
      <c r="DG39" s="490"/>
      <c r="DH39" s="491"/>
      <c r="DI39" s="489"/>
      <c r="DJ39" s="489"/>
      <c r="DK39" s="489"/>
      <c r="DL39" s="490"/>
      <c r="DM39" s="491"/>
      <c r="DN39" s="489"/>
      <c r="DO39" s="489"/>
      <c r="DP39" s="489"/>
      <c r="DQ39" s="490"/>
      <c r="DR39" s="491"/>
      <c r="DS39" s="489"/>
      <c r="DT39" s="490"/>
      <c r="DU39" s="559"/>
      <c r="DV39" s="544"/>
      <c r="DW39" s="489"/>
      <c r="DX39" s="493"/>
      <c r="DY39" s="492"/>
      <c r="DZ39" s="493"/>
      <c r="EA39" s="489"/>
      <c r="EB39" s="490"/>
      <c r="EC39" s="489"/>
      <c r="ED39" s="492"/>
      <c r="EE39" s="493"/>
      <c r="EF39" s="489"/>
      <c r="EG39" s="490"/>
      <c r="EH39" s="489"/>
      <c r="EI39" s="492"/>
      <c r="EJ39" s="493"/>
      <c r="EK39" s="489"/>
      <c r="EL39" s="490"/>
      <c r="EM39" s="489"/>
      <c r="EN39" s="492"/>
      <c r="EO39" s="493"/>
      <c r="EP39" s="489"/>
      <c r="EQ39" s="490"/>
      <c r="ER39" s="489"/>
      <c r="ES39" s="492"/>
      <c r="ET39" s="493"/>
      <c r="EU39" s="489"/>
      <c r="EV39" s="490"/>
      <c r="EW39" s="489"/>
      <c r="EX39" s="492"/>
      <c r="EY39" s="504"/>
      <c r="EZ39" s="493"/>
      <c r="FA39" s="490"/>
      <c r="FB39" s="489"/>
      <c r="FC39" s="493"/>
      <c r="FD39" s="492"/>
      <c r="FE39" s="493"/>
      <c r="FF39" s="489"/>
      <c r="FG39" s="490"/>
      <c r="FH39" s="489"/>
      <c r="FI39" s="492"/>
      <c r="FJ39" s="493"/>
      <c r="FK39" s="489"/>
      <c r="FL39" s="490"/>
      <c r="FM39" s="489"/>
      <c r="FN39" s="492"/>
      <c r="FO39" s="493"/>
      <c r="FP39" s="489"/>
      <c r="FQ39" s="490"/>
      <c r="FR39" s="489"/>
      <c r="FS39" s="492"/>
      <c r="FT39" s="493"/>
      <c r="FU39" s="489"/>
      <c r="FV39" s="490"/>
      <c r="FW39" s="489"/>
      <c r="FX39" s="492"/>
      <c r="FY39" s="493"/>
      <c r="FZ39" s="489"/>
      <c r="GA39" s="490"/>
      <c r="GB39" s="489"/>
      <c r="GC39" s="490"/>
      <c r="GD39" s="623"/>
      <c r="GE39" s="624"/>
      <c r="GF39" s="624"/>
      <c r="GG39" s="625"/>
      <c r="GH39" s="608"/>
      <c r="GI39" s="608"/>
      <c r="GJ39" s="608"/>
      <c r="GK39" s="608"/>
    </row>
    <row r="40" spans="1:193" s="519" customFormat="1" ht="12.75" customHeight="1">
      <c r="A40" s="609"/>
      <c r="B40" s="609"/>
      <c r="C40" s="507"/>
      <c r="D40" s="509"/>
      <c r="E40" s="509"/>
      <c r="F40" s="510"/>
      <c r="G40" s="511"/>
      <c r="H40" s="511"/>
      <c r="I40" s="511"/>
      <c r="J40" s="512"/>
      <c r="K40" s="513"/>
      <c r="L40" s="511"/>
      <c r="M40" s="511"/>
      <c r="N40" s="511"/>
      <c r="O40" s="514"/>
      <c r="P40" s="515"/>
      <c r="Q40" s="511"/>
      <c r="R40" s="511"/>
      <c r="S40" s="511"/>
      <c r="T40" s="512"/>
      <c r="U40" s="513"/>
      <c r="V40" s="511"/>
      <c r="W40" s="511"/>
      <c r="X40" s="511"/>
      <c r="Y40" s="512"/>
      <c r="Z40" s="513"/>
      <c r="AA40" s="511"/>
      <c r="AB40" s="511"/>
      <c r="AC40" s="511"/>
      <c r="AD40" s="512"/>
      <c r="AE40" s="513"/>
      <c r="AF40" s="511"/>
      <c r="AG40" s="511"/>
      <c r="AH40" s="511"/>
      <c r="AI40" s="575"/>
      <c r="AJ40" s="510"/>
      <c r="AK40" s="511"/>
      <c r="AL40" s="511"/>
      <c r="AM40" s="511"/>
      <c r="AN40" s="512"/>
      <c r="AO40" s="513"/>
      <c r="AP40" s="511"/>
      <c r="AQ40" s="511"/>
      <c r="AR40" s="511"/>
      <c r="AS40" s="514"/>
      <c r="AT40" s="515"/>
      <c r="AU40" s="511"/>
      <c r="AV40" s="511"/>
      <c r="AW40" s="511"/>
      <c r="AX40" s="512"/>
      <c r="AY40" s="513"/>
      <c r="AZ40" s="511"/>
      <c r="BA40" s="511"/>
      <c r="BB40" s="511"/>
      <c r="BC40" s="512"/>
      <c r="BD40" s="513"/>
      <c r="BE40" s="511"/>
      <c r="BF40" s="511"/>
      <c r="BG40" s="511"/>
      <c r="BH40" s="512"/>
      <c r="BI40" s="513"/>
      <c r="BJ40" s="511"/>
      <c r="BK40" s="511"/>
      <c r="BL40" s="511"/>
      <c r="BM40" s="512"/>
      <c r="BN40" s="518"/>
      <c r="BO40" s="510"/>
      <c r="BP40" s="511"/>
      <c r="BQ40" s="511"/>
      <c r="BR40" s="511"/>
      <c r="BS40" s="512"/>
      <c r="BT40" s="513"/>
      <c r="BU40" s="511"/>
      <c r="BV40" s="511"/>
      <c r="BW40" s="511"/>
      <c r="BX40" s="514"/>
      <c r="BY40" s="515"/>
      <c r="BZ40" s="511"/>
      <c r="CA40" s="511"/>
      <c r="CB40" s="511"/>
      <c r="CC40" s="512"/>
      <c r="CD40" s="513"/>
      <c r="CE40" s="511"/>
      <c r="CF40" s="511"/>
      <c r="CG40" s="511"/>
      <c r="CH40" s="512"/>
      <c r="CI40" s="513"/>
      <c r="CJ40" s="511"/>
      <c r="CK40" s="511"/>
      <c r="CL40" s="511"/>
      <c r="CM40" s="512"/>
      <c r="CN40" s="513"/>
      <c r="CO40" s="511"/>
      <c r="CP40" s="511"/>
      <c r="CQ40" s="511"/>
      <c r="CR40" s="512"/>
      <c r="CS40" s="518"/>
      <c r="CT40" s="515"/>
      <c r="CU40" s="511"/>
      <c r="CV40" s="511"/>
      <c r="CW40" s="512"/>
      <c r="CX40" s="513"/>
      <c r="CY40" s="511"/>
      <c r="CZ40" s="511"/>
      <c r="DA40" s="511"/>
      <c r="DB40" s="514"/>
      <c r="DC40" s="515"/>
      <c r="DD40" s="511"/>
      <c r="DE40" s="511"/>
      <c r="DF40" s="511"/>
      <c r="DG40" s="512"/>
      <c r="DH40" s="513"/>
      <c r="DI40" s="511"/>
      <c r="DJ40" s="511"/>
      <c r="DK40" s="511"/>
      <c r="DL40" s="512"/>
      <c r="DM40" s="513"/>
      <c r="DN40" s="511"/>
      <c r="DO40" s="511"/>
      <c r="DP40" s="511"/>
      <c r="DQ40" s="512"/>
      <c r="DR40" s="513"/>
      <c r="DS40" s="511"/>
      <c r="DT40" s="512"/>
      <c r="DU40" s="574"/>
      <c r="DV40" s="545"/>
      <c r="DW40" s="511"/>
      <c r="DX40" s="515"/>
      <c r="DY40" s="514"/>
      <c r="DZ40" s="515"/>
      <c r="EA40" s="511"/>
      <c r="EB40" s="512"/>
      <c r="EC40" s="511"/>
      <c r="ED40" s="514"/>
      <c r="EE40" s="515"/>
      <c r="EF40" s="511"/>
      <c r="EG40" s="512"/>
      <c r="EH40" s="511"/>
      <c r="EI40" s="514"/>
      <c r="EJ40" s="515"/>
      <c r="EK40" s="511"/>
      <c r="EL40" s="512"/>
      <c r="EM40" s="511"/>
      <c r="EN40" s="514"/>
      <c r="EO40" s="515"/>
      <c r="EP40" s="511"/>
      <c r="EQ40" s="512"/>
      <c r="ER40" s="511"/>
      <c r="ES40" s="514"/>
      <c r="ET40" s="515"/>
      <c r="EU40" s="511"/>
      <c r="EV40" s="512"/>
      <c r="EW40" s="511"/>
      <c r="EX40" s="514"/>
      <c r="EY40" s="516"/>
      <c r="EZ40" s="515"/>
      <c r="FA40" s="512"/>
      <c r="FB40" s="511"/>
      <c r="FC40" s="515"/>
      <c r="FD40" s="514"/>
      <c r="FE40" s="515"/>
      <c r="FF40" s="511"/>
      <c r="FG40" s="512"/>
      <c r="FH40" s="511"/>
      <c r="FI40" s="514"/>
      <c r="FJ40" s="515"/>
      <c r="FK40" s="511"/>
      <c r="FL40" s="512"/>
      <c r="FM40" s="511"/>
      <c r="FN40" s="514"/>
      <c r="FO40" s="515"/>
      <c r="FP40" s="511"/>
      <c r="FQ40" s="512"/>
      <c r="FR40" s="511"/>
      <c r="FS40" s="514"/>
      <c r="FT40" s="515"/>
      <c r="FU40" s="511"/>
      <c r="FV40" s="512"/>
      <c r="FW40" s="511"/>
      <c r="FX40" s="514"/>
      <c r="FY40" s="515"/>
      <c r="FZ40" s="511"/>
      <c r="GA40" s="512"/>
      <c r="GB40" s="511"/>
      <c r="GC40" s="512"/>
      <c r="GD40" s="623"/>
      <c r="GE40" s="624"/>
      <c r="GF40" s="624"/>
      <c r="GG40" s="625"/>
      <c r="GH40" s="610"/>
      <c r="GI40" s="610"/>
      <c r="GJ40" s="610"/>
      <c r="GK40" s="610"/>
    </row>
    <row r="41" spans="1:193" s="562" customFormat="1" ht="12.75" customHeight="1">
      <c r="A41" s="611"/>
      <c r="B41" s="611"/>
      <c r="C41" s="520"/>
      <c r="D41" s="522"/>
      <c r="E41" s="522"/>
      <c r="F41" s="523"/>
      <c r="G41" s="524"/>
      <c r="H41" s="524"/>
      <c r="I41" s="524"/>
      <c r="J41" s="525"/>
      <c r="K41" s="526"/>
      <c r="L41" s="524"/>
      <c r="M41" s="524"/>
      <c r="N41" s="524"/>
      <c r="O41" s="527"/>
      <c r="P41" s="528"/>
      <c r="Q41" s="524"/>
      <c r="R41" s="524"/>
      <c r="S41" s="524"/>
      <c r="T41" s="525"/>
      <c r="U41" s="526"/>
      <c r="V41" s="524"/>
      <c r="W41" s="524"/>
      <c r="X41" s="524"/>
      <c r="Y41" s="525"/>
      <c r="Z41" s="526"/>
      <c r="AA41" s="524"/>
      <c r="AB41" s="524"/>
      <c r="AC41" s="524"/>
      <c r="AD41" s="525"/>
      <c r="AE41" s="526"/>
      <c r="AF41" s="524"/>
      <c r="AG41" s="524"/>
      <c r="AH41" s="524"/>
      <c r="AI41" s="567"/>
      <c r="AJ41" s="523"/>
      <c r="AK41" s="524"/>
      <c r="AL41" s="524"/>
      <c r="AM41" s="524"/>
      <c r="AN41" s="525"/>
      <c r="AO41" s="526"/>
      <c r="AP41" s="524"/>
      <c r="AQ41" s="524"/>
      <c r="AR41" s="524"/>
      <c r="AS41" s="527"/>
      <c r="AT41" s="528"/>
      <c r="AU41" s="524"/>
      <c r="AV41" s="524"/>
      <c r="AW41" s="524"/>
      <c r="AX41" s="525"/>
      <c r="AY41" s="526"/>
      <c r="AZ41" s="524"/>
      <c r="BA41" s="524"/>
      <c r="BB41" s="524"/>
      <c r="BC41" s="525"/>
      <c r="BD41" s="526"/>
      <c r="BE41" s="524"/>
      <c r="BF41" s="524"/>
      <c r="BG41" s="524"/>
      <c r="BH41" s="525"/>
      <c r="BI41" s="526"/>
      <c r="BJ41" s="524"/>
      <c r="BK41" s="524"/>
      <c r="BL41" s="524"/>
      <c r="BM41" s="525"/>
      <c r="BN41" s="531"/>
      <c r="BO41" s="523"/>
      <c r="BP41" s="524"/>
      <c r="BQ41" s="524"/>
      <c r="BR41" s="524"/>
      <c r="BS41" s="525"/>
      <c r="BT41" s="526"/>
      <c r="BU41" s="524"/>
      <c r="BV41" s="524"/>
      <c r="BW41" s="524"/>
      <c r="BX41" s="527"/>
      <c r="BY41" s="528"/>
      <c r="BZ41" s="524"/>
      <c r="CA41" s="524"/>
      <c r="CB41" s="524"/>
      <c r="CC41" s="525"/>
      <c r="CD41" s="526"/>
      <c r="CE41" s="524"/>
      <c r="CF41" s="524"/>
      <c r="CG41" s="524"/>
      <c r="CH41" s="525"/>
      <c r="CI41" s="526"/>
      <c r="CJ41" s="524"/>
      <c r="CK41" s="524"/>
      <c r="CL41" s="524"/>
      <c r="CM41" s="525"/>
      <c r="CN41" s="526"/>
      <c r="CO41" s="524"/>
      <c r="CP41" s="524"/>
      <c r="CQ41" s="524"/>
      <c r="CR41" s="525"/>
      <c r="CS41" s="531"/>
      <c r="CT41" s="528"/>
      <c r="CU41" s="524"/>
      <c r="CV41" s="524"/>
      <c r="CW41" s="525"/>
      <c r="CX41" s="526"/>
      <c r="CY41" s="524"/>
      <c r="CZ41" s="524"/>
      <c r="DA41" s="524"/>
      <c r="DB41" s="527"/>
      <c r="DC41" s="528"/>
      <c r="DD41" s="524"/>
      <c r="DE41" s="524"/>
      <c r="DF41" s="524"/>
      <c r="DG41" s="525"/>
      <c r="DH41" s="526"/>
      <c r="DI41" s="524"/>
      <c r="DJ41" s="524"/>
      <c r="DK41" s="524"/>
      <c r="DL41" s="525"/>
      <c r="DM41" s="526"/>
      <c r="DN41" s="524"/>
      <c r="DO41" s="524"/>
      <c r="DP41" s="524"/>
      <c r="DQ41" s="525"/>
      <c r="DR41" s="526"/>
      <c r="DS41" s="524"/>
      <c r="DT41" s="525"/>
      <c r="DU41" s="566"/>
      <c r="DW41" s="524"/>
      <c r="DX41" s="528"/>
      <c r="DY41" s="527"/>
      <c r="DZ41" s="528"/>
      <c r="EA41" s="524"/>
      <c r="EB41" s="525"/>
      <c r="EC41" s="524"/>
      <c r="ED41" s="527"/>
      <c r="EE41" s="528"/>
      <c r="EF41" s="524"/>
      <c r="EG41" s="525"/>
      <c r="EH41" s="524"/>
      <c r="EI41" s="527"/>
      <c r="EJ41" s="528"/>
      <c r="EK41" s="524"/>
      <c r="EL41" s="525"/>
      <c r="EM41" s="524"/>
      <c r="EN41" s="527"/>
      <c r="EO41" s="528"/>
      <c r="EP41" s="524"/>
      <c r="EQ41" s="525"/>
      <c r="ER41" s="524"/>
      <c r="ES41" s="527"/>
      <c r="ET41" s="528"/>
      <c r="EU41" s="524"/>
      <c r="EV41" s="525"/>
      <c r="EW41" s="524"/>
      <c r="EX41" s="527"/>
      <c r="EY41" s="529"/>
      <c r="EZ41" s="528"/>
      <c r="FA41" s="525"/>
      <c r="FB41" s="524"/>
      <c r="FC41" s="528"/>
      <c r="FD41" s="527"/>
      <c r="FE41" s="528"/>
      <c r="FF41" s="524"/>
      <c r="FG41" s="525"/>
      <c r="FH41" s="524"/>
      <c r="FI41" s="527"/>
      <c r="FJ41" s="528"/>
      <c r="FK41" s="524"/>
      <c r="FL41" s="525"/>
      <c r="FM41" s="524"/>
      <c r="FN41" s="527"/>
      <c r="FO41" s="528"/>
      <c r="FP41" s="524"/>
      <c r="FQ41" s="525"/>
      <c r="FR41" s="524"/>
      <c r="FS41" s="527"/>
      <c r="FT41" s="528"/>
      <c r="FU41" s="524"/>
      <c r="FV41" s="525"/>
      <c r="FW41" s="524"/>
      <c r="FX41" s="527"/>
      <c r="FY41" s="528"/>
      <c r="FZ41" s="524"/>
      <c r="GA41" s="525"/>
      <c r="GB41" s="524"/>
      <c r="GC41" s="525"/>
      <c r="GD41" s="623"/>
      <c r="GE41" s="624"/>
      <c r="GF41" s="624"/>
      <c r="GG41" s="625"/>
      <c r="GH41" s="612"/>
      <c r="GI41" s="612"/>
      <c r="GJ41" s="612"/>
      <c r="GK41" s="612"/>
    </row>
    <row r="42" spans="1:193" ht="12.75" customHeight="1">
      <c r="A42" s="611"/>
      <c r="B42" s="611"/>
      <c r="C42" s="520"/>
      <c r="D42" s="522"/>
      <c r="E42" s="522"/>
      <c r="F42" s="523"/>
      <c r="G42" s="524"/>
      <c r="H42" s="524"/>
      <c r="I42" s="524"/>
      <c r="J42" s="525"/>
      <c r="K42" s="526"/>
      <c r="L42" s="524"/>
      <c r="M42" s="524"/>
      <c r="N42" s="524"/>
      <c r="O42" s="527"/>
      <c r="P42" s="528"/>
      <c r="Q42" s="524"/>
      <c r="R42" s="524"/>
      <c r="S42" s="524"/>
      <c r="T42" s="525"/>
      <c r="U42" s="526"/>
      <c r="V42" s="524"/>
      <c r="W42" s="524"/>
      <c r="X42" s="524"/>
      <c r="Y42" s="525"/>
      <c r="Z42" s="526"/>
      <c r="AA42" s="524"/>
      <c r="AB42" s="524"/>
      <c r="AC42" s="524"/>
      <c r="AD42" s="525"/>
      <c r="AE42" s="526"/>
      <c r="AF42" s="524"/>
      <c r="AG42" s="524"/>
      <c r="AH42" s="524"/>
      <c r="AI42" s="567"/>
      <c r="AJ42" s="523"/>
      <c r="AK42" s="524"/>
      <c r="AL42" s="524"/>
      <c r="AM42" s="524"/>
      <c r="AN42" s="525"/>
      <c r="AO42" s="526"/>
      <c r="AP42" s="524"/>
      <c r="AQ42" s="524"/>
      <c r="AR42" s="524"/>
      <c r="AS42" s="527"/>
      <c r="AT42" s="528"/>
      <c r="AU42" s="524"/>
      <c r="AV42" s="524"/>
      <c r="AW42" s="524"/>
      <c r="AX42" s="525"/>
      <c r="AY42" s="526"/>
      <c r="AZ42" s="524"/>
      <c r="BA42" s="524"/>
      <c r="BB42" s="524"/>
      <c r="BC42" s="525"/>
      <c r="BD42" s="526"/>
      <c r="BE42" s="524"/>
      <c r="BF42" s="524"/>
      <c r="BG42" s="524"/>
      <c r="BH42" s="525"/>
      <c r="BI42" s="526"/>
      <c r="BJ42" s="524"/>
      <c r="BK42" s="524"/>
      <c r="BL42" s="524"/>
      <c r="BM42" s="525"/>
      <c r="BN42" s="531"/>
      <c r="BO42" s="523"/>
      <c r="BP42" s="524"/>
      <c r="BQ42" s="524"/>
      <c r="BR42" s="524"/>
      <c r="BS42" s="525"/>
      <c r="BT42" s="526"/>
      <c r="BU42" s="524"/>
      <c r="BV42" s="524"/>
      <c r="BW42" s="524"/>
      <c r="BX42" s="527"/>
      <c r="BY42" s="528"/>
      <c r="BZ42" s="524"/>
      <c r="CA42" s="524"/>
      <c r="CB42" s="524"/>
      <c r="CC42" s="525"/>
      <c r="CD42" s="526"/>
      <c r="CE42" s="524"/>
      <c r="CF42" s="524"/>
      <c r="CG42" s="524"/>
      <c r="CH42" s="525"/>
      <c r="CI42" s="526"/>
      <c r="CJ42" s="524"/>
      <c r="CK42" s="524"/>
      <c r="CL42" s="524"/>
      <c r="CM42" s="525"/>
      <c r="CN42" s="526"/>
      <c r="CO42" s="524"/>
      <c r="CP42" s="524"/>
      <c r="CQ42" s="524"/>
      <c r="CR42" s="525"/>
      <c r="CS42" s="531"/>
      <c r="CT42" s="528"/>
      <c r="CU42" s="524"/>
      <c r="CV42" s="524"/>
      <c r="CW42" s="525"/>
      <c r="CX42" s="526"/>
      <c r="CY42" s="524"/>
      <c r="CZ42" s="524"/>
      <c r="DA42" s="524"/>
      <c r="DB42" s="527"/>
      <c r="DC42" s="528"/>
      <c r="DD42" s="524"/>
      <c r="DE42" s="524"/>
      <c r="DF42" s="524"/>
      <c r="DG42" s="525"/>
      <c r="DH42" s="526"/>
      <c r="DI42" s="524"/>
      <c r="DJ42" s="524"/>
      <c r="DK42" s="524"/>
      <c r="DL42" s="525"/>
      <c r="DM42" s="526"/>
      <c r="DN42" s="524"/>
      <c r="DO42" s="524"/>
      <c r="DP42" s="524"/>
      <c r="DQ42" s="525"/>
      <c r="DR42" s="526"/>
      <c r="DS42" s="524"/>
      <c r="DT42" s="525"/>
      <c r="DU42" s="566"/>
      <c r="DV42" s="562"/>
      <c r="DW42" s="524"/>
      <c r="DX42" s="528"/>
      <c r="DY42" s="527"/>
      <c r="DZ42" s="528"/>
      <c r="EA42" s="524"/>
      <c r="EB42" s="525"/>
      <c r="EC42" s="524"/>
      <c r="ED42" s="527"/>
      <c r="EE42" s="528"/>
      <c r="EF42" s="524"/>
      <c r="EG42" s="525"/>
      <c r="EH42" s="524"/>
      <c r="EI42" s="527"/>
      <c r="EJ42" s="528"/>
      <c r="EK42" s="524"/>
      <c r="EL42" s="525"/>
      <c r="EM42" s="524"/>
      <c r="EN42" s="527"/>
      <c r="EO42" s="528"/>
      <c r="EP42" s="524"/>
      <c r="EQ42" s="525"/>
      <c r="ER42" s="524"/>
      <c r="ES42" s="527"/>
      <c r="ET42" s="528"/>
      <c r="EU42" s="524"/>
      <c r="EV42" s="525"/>
      <c r="EW42" s="524"/>
      <c r="EX42" s="527"/>
      <c r="EY42" s="529"/>
      <c r="EZ42" s="528"/>
      <c r="FA42" s="525"/>
      <c r="FB42" s="524"/>
      <c r="FC42" s="528"/>
      <c r="FD42" s="527"/>
      <c r="FE42" s="528"/>
      <c r="FF42" s="524"/>
      <c r="FG42" s="525"/>
      <c r="FH42" s="524"/>
      <c r="FI42" s="527"/>
      <c r="FJ42" s="528"/>
      <c r="FK42" s="524"/>
      <c r="FL42" s="525"/>
      <c r="FM42" s="524"/>
      <c r="FN42" s="527"/>
      <c r="FO42" s="528"/>
      <c r="FP42" s="524"/>
      <c r="FQ42" s="525"/>
      <c r="FR42" s="524"/>
      <c r="FS42" s="527"/>
      <c r="FT42" s="528"/>
      <c r="FU42" s="524"/>
      <c r="FV42" s="525"/>
      <c r="FW42" s="524"/>
      <c r="FX42" s="527"/>
      <c r="FY42" s="528"/>
      <c r="FZ42" s="524"/>
      <c r="GA42" s="525"/>
      <c r="GB42" s="524"/>
      <c r="GC42" s="525"/>
      <c r="GD42" s="623"/>
      <c r="GE42" s="624"/>
      <c r="GF42" s="624"/>
      <c r="GG42" s="625"/>
      <c r="GH42" s="612"/>
      <c r="GI42" s="612"/>
      <c r="GJ42" s="612"/>
      <c r="GK42" s="612"/>
    </row>
    <row r="43" spans="1:193" ht="12.75" customHeight="1">
      <c r="A43" s="605"/>
      <c r="B43" s="605"/>
      <c r="C43" s="485"/>
      <c r="D43" s="487"/>
      <c r="E43" s="487"/>
      <c r="F43" s="488"/>
      <c r="G43" s="489"/>
      <c r="H43" s="489"/>
      <c r="I43" s="489"/>
      <c r="J43" s="490"/>
      <c r="K43" s="491"/>
      <c r="L43" s="489"/>
      <c r="M43" s="489"/>
      <c r="N43" s="489"/>
      <c r="O43" s="492"/>
      <c r="P43" s="493"/>
      <c r="Q43" s="489"/>
      <c r="R43" s="489"/>
      <c r="S43" s="489"/>
      <c r="T43" s="490"/>
      <c r="U43" s="491"/>
      <c r="V43" s="489"/>
      <c r="W43" s="489"/>
      <c r="X43" s="489"/>
      <c r="Y43" s="490"/>
      <c r="Z43" s="491"/>
      <c r="AA43" s="489"/>
      <c r="AB43" s="489"/>
      <c r="AC43" s="489"/>
      <c r="AD43" s="490"/>
      <c r="AE43" s="491"/>
      <c r="AF43" s="489"/>
      <c r="AG43" s="489"/>
      <c r="AH43" s="489"/>
      <c r="AI43" s="570"/>
      <c r="AJ43" s="488"/>
      <c r="AK43" s="489"/>
      <c r="AL43" s="489"/>
      <c r="AM43" s="489"/>
      <c r="AN43" s="490"/>
      <c r="AO43" s="491"/>
      <c r="AP43" s="489"/>
      <c r="AQ43" s="489"/>
      <c r="AR43" s="489"/>
      <c r="AS43" s="492"/>
      <c r="AT43" s="493"/>
      <c r="AU43" s="489"/>
      <c r="AV43" s="489"/>
      <c r="AW43" s="489"/>
      <c r="AX43" s="490"/>
      <c r="AY43" s="491"/>
      <c r="AZ43" s="489"/>
      <c r="BA43" s="489"/>
      <c r="BB43" s="489"/>
      <c r="BC43" s="490"/>
      <c r="BD43" s="491"/>
      <c r="BE43" s="489"/>
      <c r="BF43" s="489"/>
      <c r="BG43" s="489"/>
      <c r="BH43" s="490"/>
      <c r="BI43" s="491"/>
      <c r="BJ43" s="489"/>
      <c r="BK43" s="489"/>
      <c r="BL43" s="489"/>
      <c r="BM43" s="490"/>
      <c r="BN43" s="506"/>
      <c r="BO43" s="488"/>
      <c r="BP43" s="489"/>
      <c r="BQ43" s="489"/>
      <c r="BR43" s="489"/>
      <c r="BS43" s="490"/>
      <c r="BT43" s="491"/>
      <c r="BU43" s="489"/>
      <c r="BV43" s="489"/>
      <c r="BW43" s="489"/>
      <c r="BX43" s="492"/>
      <c r="BY43" s="493"/>
      <c r="BZ43" s="489"/>
      <c r="CA43" s="489"/>
      <c r="CB43" s="489"/>
      <c r="CC43" s="490"/>
      <c r="CD43" s="491"/>
      <c r="CE43" s="489"/>
      <c r="CF43" s="489"/>
      <c r="CG43" s="489"/>
      <c r="CH43" s="490"/>
      <c r="CI43" s="491"/>
      <c r="CJ43" s="489"/>
      <c r="CK43" s="489"/>
      <c r="CL43" s="489"/>
      <c r="CM43" s="490"/>
      <c r="CN43" s="491"/>
      <c r="CO43" s="489"/>
      <c r="CP43" s="489"/>
      <c r="CQ43" s="489"/>
      <c r="CR43" s="490"/>
      <c r="CS43" s="506"/>
      <c r="CT43" s="493"/>
      <c r="CU43" s="489"/>
      <c r="CV43" s="489"/>
      <c r="CW43" s="490"/>
      <c r="CX43" s="491"/>
      <c r="CY43" s="489"/>
      <c r="CZ43" s="489"/>
      <c r="DA43" s="489"/>
      <c r="DB43" s="492"/>
      <c r="DC43" s="493"/>
      <c r="DD43" s="489"/>
      <c r="DE43" s="489"/>
      <c r="DF43" s="489"/>
      <c r="DG43" s="490"/>
      <c r="DH43" s="491"/>
      <c r="DI43" s="489"/>
      <c r="DJ43" s="489"/>
      <c r="DK43" s="489"/>
      <c r="DL43" s="490"/>
      <c r="DM43" s="491"/>
      <c r="DN43" s="489"/>
      <c r="DO43" s="489"/>
      <c r="DP43" s="489"/>
      <c r="DQ43" s="490"/>
      <c r="DR43" s="491"/>
      <c r="DS43" s="489"/>
      <c r="DT43" s="490"/>
      <c r="DU43" s="559"/>
      <c r="DV43" s="544"/>
      <c r="DW43" s="489"/>
      <c r="DX43" s="493"/>
      <c r="DY43" s="492"/>
      <c r="DZ43" s="493"/>
      <c r="EA43" s="489"/>
      <c r="EB43" s="490"/>
      <c r="EC43" s="489"/>
      <c r="ED43" s="492"/>
      <c r="EE43" s="493"/>
      <c r="EF43" s="489"/>
      <c r="EG43" s="490"/>
      <c r="EH43" s="489"/>
      <c r="EI43" s="492"/>
      <c r="EJ43" s="493"/>
      <c r="EK43" s="489"/>
      <c r="EL43" s="490"/>
      <c r="EM43" s="489"/>
      <c r="EN43" s="492"/>
      <c r="EO43" s="493"/>
      <c r="EP43" s="489"/>
      <c r="EQ43" s="490"/>
      <c r="ER43" s="489"/>
      <c r="ES43" s="492"/>
      <c r="ET43" s="493"/>
      <c r="EU43" s="489"/>
      <c r="EV43" s="490"/>
      <c r="EW43" s="489"/>
      <c r="EX43" s="492"/>
      <c r="EY43" s="504"/>
      <c r="EZ43" s="493"/>
      <c r="FA43" s="490"/>
      <c r="FB43" s="489"/>
      <c r="FC43" s="493"/>
      <c r="FD43" s="492"/>
      <c r="FE43" s="493"/>
      <c r="FF43" s="489"/>
      <c r="FG43" s="490"/>
      <c r="FH43" s="489"/>
      <c r="FI43" s="492"/>
      <c r="FJ43" s="493"/>
      <c r="FK43" s="489"/>
      <c r="FL43" s="490"/>
      <c r="FM43" s="489"/>
      <c r="FN43" s="492"/>
      <c r="FO43" s="493"/>
      <c r="FP43" s="489"/>
      <c r="FQ43" s="490"/>
      <c r="FR43" s="489"/>
      <c r="FS43" s="492"/>
      <c r="FT43" s="493"/>
      <c r="FU43" s="489"/>
      <c r="FV43" s="490"/>
      <c r="FW43" s="489"/>
      <c r="FX43" s="492"/>
      <c r="FY43" s="493"/>
      <c r="FZ43" s="489"/>
      <c r="GA43" s="490"/>
      <c r="GB43" s="489"/>
      <c r="GC43" s="490"/>
      <c r="GD43" s="623"/>
      <c r="GE43" s="624"/>
      <c r="GF43" s="624"/>
      <c r="GG43" s="625"/>
      <c r="GH43" s="608"/>
      <c r="GI43" s="608"/>
      <c r="GJ43" s="608"/>
      <c r="GK43" s="608"/>
    </row>
    <row r="44" spans="1:193" ht="12.75" customHeight="1">
      <c r="A44" s="605"/>
      <c r="B44" s="605"/>
      <c r="C44" s="485"/>
      <c r="D44" s="487"/>
      <c r="E44" s="487"/>
      <c r="F44" s="488"/>
      <c r="G44" s="489"/>
      <c r="H44" s="489"/>
      <c r="I44" s="489"/>
      <c r="J44" s="490"/>
      <c r="K44" s="491"/>
      <c r="L44" s="489"/>
      <c r="M44" s="489"/>
      <c r="N44" s="489"/>
      <c r="O44" s="492"/>
      <c r="P44" s="493"/>
      <c r="Q44" s="489"/>
      <c r="R44" s="489"/>
      <c r="S44" s="489"/>
      <c r="T44" s="490"/>
      <c r="U44" s="491"/>
      <c r="V44" s="489"/>
      <c r="W44" s="489"/>
      <c r="X44" s="489"/>
      <c r="Y44" s="490"/>
      <c r="Z44" s="491"/>
      <c r="AA44" s="489"/>
      <c r="AB44" s="489"/>
      <c r="AC44" s="489"/>
      <c r="AD44" s="490"/>
      <c r="AE44" s="491"/>
      <c r="AF44" s="489"/>
      <c r="AG44" s="489"/>
      <c r="AH44" s="489"/>
      <c r="AI44" s="570"/>
      <c r="AJ44" s="488"/>
      <c r="AK44" s="489"/>
      <c r="AL44" s="489"/>
      <c r="AM44" s="489"/>
      <c r="AN44" s="490"/>
      <c r="AO44" s="491"/>
      <c r="AP44" s="489"/>
      <c r="AQ44" s="489"/>
      <c r="AR44" s="489"/>
      <c r="AS44" s="492"/>
      <c r="AT44" s="493"/>
      <c r="AU44" s="489"/>
      <c r="AV44" s="489"/>
      <c r="AW44" s="489"/>
      <c r="AX44" s="490"/>
      <c r="AY44" s="491"/>
      <c r="AZ44" s="489"/>
      <c r="BA44" s="489"/>
      <c r="BB44" s="489"/>
      <c r="BC44" s="490"/>
      <c r="BD44" s="491"/>
      <c r="BE44" s="489"/>
      <c r="BF44" s="489"/>
      <c r="BG44" s="489"/>
      <c r="BH44" s="490"/>
      <c r="BI44" s="491"/>
      <c r="BJ44" s="489"/>
      <c r="BK44" s="489"/>
      <c r="BL44" s="489"/>
      <c r="BM44" s="490"/>
      <c r="BN44" s="506"/>
      <c r="BO44" s="488"/>
      <c r="BP44" s="489"/>
      <c r="BQ44" s="489"/>
      <c r="BR44" s="489"/>
      <c r="BS44" s="490"/>
      <c r="BT44" s="491"/>
      <c r="BU44" s="489"/>
      <c r="BV44" s="489"/>
      <c r="BW44" s="489"/>
      <c r="BX44" s="492"/>
      <c r="BY44" s="493"/>
      <c r="BZ44" s="489"/>
      <c r="CA44" s="489"/>
      <c r="CB44" s="489"/>
      <c r="CC44" s="490"/>
      <c r="CD44" s="491"/>
      <c r="CE44" s="489"/>
      <c r="CF44" s="489"/>
      <c r="CG44" s="489"/>
      <c r="CH44" s="490"/>
      <c r="CI44" s="491"/>
      <c r="CJ44" s="489"/>
      <c r="CK44" s="489"/>
      <c r="CL44" s="489"/>
      <c r="CM44" s="490"/>
      <c r="CN44" s="491"/>
      <c r="CO44" s="489"/>
      <c r="CP44" s="489"/>
      <c r="CQ44" s="489"/>
      <c r="CR44" s="490"/>
      <c r="CS44" s="506"/>
      <c r="CT44" s="493"/>
      <c r="CU44" s="489"/>
      <c r="CV44" s="489"/>
      <c r="CW44" s="490"/>
      <c r="CX44" s="491"/>
      <c r="CY44" s="489"/>
      <c r="CZ44" s="489"/>
      <c r="DA44" s="489"/>
      <c r="DB44" s="492"/>
      <c r="DC44" s="493"/>
      <c r="DD44" s="489"/>
      <c r="DE44" s="489"/>
      <c r="DF44" s="489"/>
      <c r="DG44" s="490"/>
      <c r="DH44" s="491"/>
      <c r="DI44" s="489"/>
      <c r="DJ44" s="489"/>
      <c r="DK44" s="489"/>
      <c r="DL44" s="490"/>
      <c r="DM44" s="491"/>
      <c r="DN44" s="489"/>
      <c r="DO44" s="489"/>
      <c r="DP44" s="489"/>
      <c r="DQ44" s="490"/>
      <c r="DR44" s="491"/>
      <c r="DS44" s="489"/>
      <c r="DT44" s="490"/>
      <c r="DU44" s="559"/>
      <c r="DV44" s="544"/>
      <c r="DW44" s="489"/>
      <c r="DX44" s="493"/>
      <c r="DY44" s="492"/>
      <c r="DZ44" s="493"/>
      <c r="EA44" s="489"/>
      <c r="EB44" s="490"/>
      <c r="EC44" s="489"/>
      <c r="ED44" s="492"/>
      <c r="EE44" s="493"/>
      <c r="EF44" s="489"/>
      <c r="EG44" s="490"/>
      <c r="EH44" s="489"/>
      <c r="EI44" s="492"/>
      <c r="EJ44" s="493"/>
      <c r="EK44" s="489"/>
      <c r="EL44" s="490"/>
      <c r="EM44" s="489"/>
      <c r="EN44" s="492"/>
      <c r="EO44" s="493"/>
      <c r="EP44" s="489"/>
      <c r="EQ44" s="490"/>
      <c r="ER44" s="489"/>
      <c r="ES44" s="492"/>
      <c r="ET44" s="493"/>
      <c r="EU44" s="489"/>
      <c r="EV44" s="490"/>
      <c r="EW44" s="489"/>
      <c r="EX44" s="492"/>
      <c r="EY44" s="504"/>
      <c r="EZ44" s="493"/>
      <c r="FA44" s="490"/>
      <c r="FB44" s="489"/>
      <c r="FC44" s="493"/>
      <c r="FD44" s="492"/>
      <c r="FE44" s="493"/>
      <c r="FF44" s="489"/>
      <c r="FG44" s="490"/>
      <c r="FH44" s="489"/>
      <c r="FI44" s="492"/>
      <c r="FJ44" s="493"/>
      <c r="FK44" s="489"/>
      <c r="FL44" s="490"/>
      <c r="FM44" s="489"/>
      <c r="FN44" s="492"/>
      <c r="FO44" s="493"/>
      <c r="FP44" s="489"/>
      <c r="FQ44" s="490"/>
      <c r="FR44" s="489"/>
      <c r="FS44" s="492"/>
      <c r="FT44" s="493"/>
      <c r="FU44" s="489"/>
      <c r="FV44" s="490"/>
      <c r="FW44" s="489"/>
      <c r="FX44" s="492"/>
      <c r="FY44" s="493"/>
      <c r="FZ44" s="489"/>
      <c r="GA44" s="490"/>
      <c r="GB44" s="489"/>
      <c r="GC44" s="490"/>
      <c r="GD44" s="623"/>
      <c r="GE44" s="624"/>
      <c r="GF44" s="624"/>
      <c r="GG44" s="625"/>
      <c r="GH44" s="608"/>
      <c r="GI44" s="608"/>
      <c r="GJ44" s="608"/>
      <c r="GK44" s="608"/>
    </row>
    <row r="45" spans="1:193" s="519" customFormat="1" ht="12.75" customHeight="1">
      <c r="A45" s="609"/>
      <c r="B45" s="609"/>
      <c r="C45" s="507"/>
      <c r="D45" s="509"/>
      <c r="E45" s="509"/>
      <c r="F45" s="510"/>
      <c r="G45" s="511"/>
      <c r="H45" s="511"/>
      <c r="I45" s="511"/>
      <c r="J45" s="512"/>
      <c r="K45" s="513"/>
      <c r="L45" s="511"/>
      <c r="M45" s="511"/>
      <c r="N45" s="511"/>
      <c r="O45" s="514"/>
      <c r="P45" s="515"/>
      <c r="Q45" s="511"/>
      <c r="R45" s="511"/>
      <c r="S45" s="511"/>
      <c r="T45" s="512"/>
      <c r="U45" s="513"/>
      <c r="V45" s="511"/>
      <c r="W45" s="511"/>
      <c r="X45" s="511"/>
      <c r="Y45" s="512"/>
      <c r="Z45" s="513"/>
      <c r="AA45" s="511"/>
      <c r="AB45" s="511"/>
      <c r="AC45" s="511"/>
      <c r="AD45" s="512"/>
      <c r="AE45" s="513"/>
      <c r="AF45" s="511"/>
      <c r="AG45" s="511"/>
      <c r="AH45" s="511"/>
      <c r="AI45" s="575"/>
      <c r="AJ45" s="510"/>
      <c r="AK45" s="511"/>
      <c r="AL45" s="511"/>
      <c r="AM45" s="511"/>
      <c r="AN45" s="512"/>
      <c r="AO45" s="513"/>
      <c r="AP45" s="511"/>
      <c r="AQ45" s="511"/>
      <c r="AR45" s="511"/>
      <c r="AS45" s="514"/>
      <c r="AT45" s="515"/>
      <c r="AU45" s="511"/>
      <c r="AV45" s="511"/>
      <c r="AW45" s="511"/>
      <c r="AX45" s="512"/>
      <c r="AY45" s="513"/>
      <c r="AZ45" s="511"/>
      <c r="BA45" s="511"/>
      <c r="BB45" s="511"/>
      <c r="BC45" s="512"/>
      <c r="BD45" s="513"/>
      <c r="BE45" s="511"/>
      <c r="BF45" s="511"/>
      <c r="BG45" s="511"/>
      <c r="BH45" s="512"/>
      <c r="BI45" s="513"/>
      <c r="BJ45" s="511"/>
      <c r="BK45" s="511"/>
      <c r="BL45" s="511"/>
      <c r="BM45" s="512"/>
      <c r="BN45" s="518"/>
      <c r="BO45" s="510"/>
      <c r="BP45" s="511"/>
      <c r="BQ45" s="511"/>
      <c r="BR45" s="511"/>
      <c r="BS45" s="512"/>
      <c r="BT45" s="513"/>
      <c r="BU45" s="511"/>
      <c r="BV45" s="511"/>
      <c r="BW45" s="511"/>
      <c r="BX45" s="514"/>
      <c r="BY45" s="515"/>
      <c r="BZ45" s="511"/>
      <c r="CA45" s="511"/>
      <c r="CB45" s="511"/>
      <c r="CC45" s="512"/>
      <c r="CD45" s="513"/>
      <c r="CE45" s="511"/>
      <c r="CF45" s="511"/>
      <c r="CG45" s="511"/>
      <c r="CH45" s="512"/>
      <c r="CI45" s="513"/>
      <c r="CJ45" s="511"/>
      <c r="CK45" s="511"/>
      <c r="CL45" s="511"/>
      <c r="CM45" s="512"/>
      <c r="CN45" s="513"/>
      <c r="CO45" s="511"/>
      <c r="CP45" s="511"/>
      <c r="CQ45" s="511"/>
      <c r="CR45" s="512"/>
      <c r="CS45" s="518"/>
      <c r="CT45" s="515"/>
      <c r="CU45" s="511"/>
      <c r="CV45" s="511"/>
      <c r="CW45" s="512"/>
      <c r="CX45" s="513"/>
      <c r="CY45" s="511"/>
      <c r="CZ45" s="511"/>
      <c r="DA45" s="511"/>
      <c r="DB45" s="514"/>
      <c r="DC45" s="515"/>
      <c r="DD45" s="511"/>
      <c r="DE45" s="511"/>
      <c r="DF45" s="511"/>
      <c r="DG45" s="512"/>
      <c r="DH45" s="513"/>
      <c r="DI45" s="511"/>
      <c r="DJ45" s="511"/>
      <c r="DK45" s="511"/>
      <c r="DL45" s="512"/>
      <c r="DM45" s="513"/>
      <c r="DN45" s="511"/>
      <c r="DO45" s="511"/>
      <c r="DP45" s="511"/>
      <c r="DQ45" s="512"/>
      <c r="DR45" s="513"/>
      <c r="DS45" s="511"/>
      <c r="DT45" s="512"/>
      <c r="DU45" s="574"/>
      <c r="DV45" s="545"/>
      <c r="DW45" s="511"/>
      <c r="DX45" s="515"/>
      <c r="DY45" s="514"/>
      <c r="DZ45" s="515"/>
      <c r="EA45" s="511"/>
      <c r="EB45" s="512"/>
      <c r="EC45" s="511"/>
      <c r="ED45" s="514"/>
      <c r="EE45" s="515"/>
      <c r="EF45" s="511"/>
      <c r="EG45" s="512"/>
      <c r="EH45" s="511"/>
      <c r="EI45" s="514"/>
      <c r="EJ45" s="515"/>
      <c r="EK45" s="511"/>
      <c r="EL45" s="512"/>
      <c r="EM45" s="511"/>
      <c r="EN45" s="514"/>
      <c r="EO45" s="515"/>
      <c r="EP45" s="511"/>
      <c r="EQ45" s="512"/>
      <c r="ER45" s="511"/>
      <c r="ES45" s="514"/>
      <c r="ET45" s="515"/>
      <c r="EU45" s="511"/>
      <c r="EV45" s="512"/>
      <c r="EW45" s="511"/>
      <c r="EX45" s="514"/>
      <c r="EY45" s="516"/>
      <c r="EZ45" s="515"/>
      <c r="FA45" s="512"/>
      <c r="FB45" s="511"/>
      <c r="FC45" s="515"/>
      <c r="FD45" s="514"/>
      <c r="FE45" s="515"/>
      <c r="FF45" s="511"/>
      <c r="FG45" s="512"/>
      <c r="FH45" s="511"/>
      <c r="FI45" s="514"/>
      <c r="FJ45" s="515"/>
      <c r="FK45" s="511"/>
      <c r="FL45" s="512"/>
      <c r="FM45" s="511"/>
      <c r="FN45" s="514"/>
      <c r="FO45" s="515"/>
      <c r="FP45" s="511"/>
      <c r="FQ45" s="512"/>
      <c r="FR45" s="511"/>
      <c r="FS45" s="514"/>
      <c r="FT45" s="515"/>
      <c r="FU45" s="511"/>
      <c r="FV45" s="512"/>
      <c r="FW45" s="511"/>
      <c r="FX45" s="514"/>
      <c r="FY45" s="515"/>
      <c r="FZ45" s="511"/>
      <c r="GA45" s="512"/>
      <c r="GB45" s="511"/>
      <c r="GC45" s="512"/>
      <c r="GD45" s="623"/>
      <c r="GE45" s="624"/>
      <c r="GF45" s="624"/>
      <c r="GG45" s="625"/>
      <c r="GH45" s="610"/>
      <c r="GI45" s="610"/>
      <c r="GJ45" s="610"/>
      <c r="GK45" s="610"/>
    </row>
    <row r="46" spans="1:193" ht="12.75" customHeight="1">
      <c r="A46" s="611"/>
      <c r="B46" s="611"/>
      <c r="C46" s="520"/>
      <c r="D46" s="522"/>
      <c r="E46" s="522"/>
      <c r="F46" s="523"/>
      <c r="G46" s="524"/>
      <c r="H46" s="524"/>
      <c r="I46" s="524"/>
      <c r="J46" s="525"/>
      <c r="K46" s="526"/>
      <c r="L46" s="524"/>
      <c r="M46" s="524"/>
      <c r="N46" s="524"/>
      <c r="O46" s="527"/>
      <c r="P46" s="528"/>
      <c r="Q46" s="524"/>
      <c r="R46" s="524"/>
      <c r="S46" s="524"/>
      <c r="T46" s="525"/>
      <c r="U46" s="526"/>
      <c r="V46" s="524"/>
      <c r="W46" s="524"/>
      <c r="X46" s="524"/>
      <c r="Y46" s="525"/>
      <c r="Z46" s="526"/>
      <c r="AA46" s="524"/>
      <c r="AB46" s="524"/>
      <c r="AC46" s="524"/>
      <c r="AD46" s="525"/>
      <c r="AE46" s="526"/>
      <c r="AF46" s="524"/>
      <c r="AG46" s="524"/>
      <c r="AH46" s="524"/>
      <c r="AI46" s="567"/>
      <c r="AJ46" s="523"/>
      <c r="AK46" s="524"/>
      <c r="AL46" s="524"/>
      <c r="AM46" s="524"/>
      <c r="AN46" s="525"/>
      <c r="AO46" s="526"/>
      <c r="AP46" s="524"/>
      <c r="AQ46" s="524"/>
      <c r="AR46" s="524"/>
      <c r="AS46" s="527"/>
      <c r="AT46" s="528"/>
      <c r="AU46" s="524"/>
      <c r="AV46" s="524"/>
      <c r="AW46" s="524"/>
      <c r="AX46" s="525"/>
      <c r="AY46" s="526"/>
      <c r="AZ46" s="524"/>
      <c r="BA46" s="524"/>
      <c r="BB46" s="524"/>
      <c r="BC46" s="525"/>
      <c r="BD46" s="526"/>
      <c r="BE46" s="524"/>
      <c r="BF46" s="524"/>
      <c r="BG46" s="524"/>
      <c r="BH46" s="525"/>
      <c r="BI46" s="526"/>
      <c r="BJ46" s="524"/>
      <c r="BK46" s="524"/>
      <c r="BL46" s="524"/>
      <c r="BM46" s="525"/>
      <c r="BN46" s="531"/>
      <c r="BO46" s="523"/>
      <c r="BP46" s="524"/>
      <c r="BQ46" s="524"/>
      <c r="BR46" s="524"/>
      <c r="BS46" s="525"/>
      <c r="BT46" s="526"/>
      <c r="BU46" s="524"/>
      <c r="BV46" s="524"/>
      <c r="BW46" s="524"/>
      <c r="BX46" s="527"/>
      <c r="BY46" s="528"/>
      <c r="BZ46" s="524"/>
      <c r="CA46" s="524"/>
      <c r="CB46" s="524"/>
      <c r="CC46" s="525"/>
      <c r="CD46" s="526"/>
      <c r="CE46" s="524"/>
      <c r="CF46" s="524"/>
      <c r="CG46" s="524"/>
      <c r="CH46" s="525"/>
      <c r="CI46" s="526"/>
      <c r="CJ46" s="524"/>
      <c r="CK46" s="524"/>
      <c r="CL46" s="524"/>
      <c r="CM46" s="525"/>
      <c r="CN46" s="526"/>
      <c r="CO46" s="524"/>
      <c r="CP46" s="524"/>
      <c r="CQ46" s="524"/>
      <c r="CR46" s="525"/>
      <c r="CS46" s="531"/>
      <c r="CT46" s="528"/>
      <c r="CU46" s="524"/>
      <c r="CV46" s="524"/>
      <c r="CW46" s="525"/>
      <c r="CX46" s="526"/>
      <c r="CY46" s="524"/>
      <c r="CZ46" s="524"/>
      <c r="DA46" s="524"/>
      <c r="DB46" s="527"/>
      <c r="DC46" s="528"/>
      <c r="DD46" s="524"/>
      <c r="DE46" s="524"/>
      <c r="DF46" s="524"/>
      <c r="DG46" s="525"/>
      <c r="DH46" s="526"/>
      <c r="DI46" s="524"/>
      <c r="DJ46" s="524"/>
      <c r="DK46" s="524"/>
      <c r="DL46" s="525"/>
      <c r="DM46" s="526"/>
      <c r="DN46" s="524"/>
      <c r="DO46" s="524"/>
      <c r="DP46" s="524"/>
      <c r="DQ46" s="525"/>
      <c r="DR46" s="526"/>
      <c r="DS46" s="524"/>
      <c r="DT46" s="525"/>
      <c r="DU46" s="566"/>
      <c r="DV46" s="562"/>
      <c r="DW46" s="524"/>
      <c r="DX46" s="528"/>
      <c r="DY46" s="527"/>
      <c r="DZ46" s="528"/>
      <c r="EA46" s="524"/>
      <c r="EB46" s="525"/>
      <c r="EC46" s="524"/>
      <c r="ED46" s="527"/>
      <c r="EE46" s="528"/>
      <c r="EF46" s="524"/>
      <c r="EG46" s="525"/>
      <c r="EH46" s="524"/>
      <c r="EI46" s="527"/>
      <c r="EJ46" s="528"/>
      <c r="EK46" s="524"/>
      <c r="EL46" s="525"/>
      <c r="EM46" s="524"/>
      <c r="EN46" s="527"/>
      <c r="EO46" s="528"/>
      <c r="EP46" s="524"/>
      <c r="EQ46" s="525"/>
      <c r="ER46" s="524"/>
      <c r="ES46" s="527"/>
      <c r="ET46" s="528"/>
      <c r="EU46" s="524"/>
      <c r="EV46" s="525"/>
      <c r="EW46" s="524"/>
      <c r="EX46" s="527"/>
      <c r="EY46" s="529"/>
      <c r="EZ46" s="528"/>
      <c r="FA46" s="525"/>
      <c r="FB46" s="524"/>
      <c r="FC46" s="528"/>
      <c r="FD46" s="527"/>
      <c r="FE46" s="528"/>
      <c r="FF46" s="524"/>
      <c r="FG46" s="525"/>
      <c r="FH46" s="524"/>
      <c r="FI46" s="527"/>
      <c r="FJ46" s="528"/>
      <c r="FK46" s="524"/>
      <c r="FL46" s="525"/>
      <c r="FM46" s="524"/>
      <c r="FN46" s="527"/>
      <c r="FO46" s="528"/>
      <c r="FP46" s="524"/>
      <c r="FQ46" s="525"/>
      <c r="FR46" s="524"/>
      <c r="FS46" s="527"/>
      <c r="FT46" s="528"/>
      <c r="FU46" s="524"/>
      <c r="FV46" s="525"/>
      <c r="FW46" s="524"/>
      <c r="FX46" s="527"/>
      <c r="FY46" s="528"/>
      <c r="FZ46" s="524"/>
      <c r="GA46" s="525"/>
      <c r="GB46" s="524"/>
      <c r="GC46" s="525"/>
      <c r="GD46" s="623"/>
      <c r="GE46" s="624"/>
      <c r="GF46" s="624"/>
      <c r="GG46" s="625"/>
      <c r="GH46" s="612"/>
      <c r="GI46" s="612"/>
      <c r="GJ46" s="612"/>
      <c r="GK46" s="612"/>
    </row>
    <row r="47" spans="1:193" ht="12.75" customHeight="1">
      <c r="A47" s="605"/>
      <c r="B47" s="605"/>
      <c r="C47" s="485"/>
      <c r="D47" s="487"/>
      <c r="E47" s="487"/>
      <c r="F47" s="488"/>
      <c r="G47" s="489"/>
      <c r="H47" s="489"/>
      <c r="I47" s="489"/>
      <c r="J47" s="490"/>
      <c r="K47" s="491"/>
      <c r="L47" s="489"/>
      <c r="M47" s="489"/>
      <c r="N47" s="489"/>
      <c r="O47" s="492"/>
      <c r="P47" s="493"/>
      <c r="Q47" s="489"/>
      <c r="R47" s="489"/>
      <c r="S47" s="489"/>
      <c r="T47" s="490"/>
      <c r="U47" s="491"/>
      <c r="V47" s="489"/>
      <c r="W47" s="489"/>
      <c r="X47" s="489"/>
      <c r="Y47" s="490"/>
      <c r="Z47" s="491"/>
      <c r="AA47" s="489"/>
      <c r="AB47" s="489"/>
      <c r="AC47" s="489"/>
      <c r="AD47" s="490"/>
      <c r="AE47" s="491"/>
      <c r="AF47" s="489"/>
      <c r="AG47" s="489"/>
      <c r="AH47" s="489"/>
      <c r="AI47" s="570"/>
      <c r="AJ47" s="488"/>
      <c r="AK47" s="489"/>
      <c r="AL47" s="489"/>
      <c r="AM47" s="489"/>
      <c r="AN47" s="490"/>
      <c r="AO47" s="491"/>
      <c r="AP47" s="489"/>
      <c r="AQ47" s="489"/>
      <c r="AR47" s="489"/>
      <c r="AS47" s="492"/>
      <c r="AT47" s="493"/>
      <c r="AU47" s="489"/>
      <c r="AV47" s="489"/>
      <c r="AW47" s="489"/>
      <c r="AX47" s="490"/>
      <c r="AY47" s="491"/>
      <c r="AZ47" s="489"/>
      <c r="BA47" s="489"/>
      <c r="BB47" s="489"/>
      <c r="BC47" s="490"/>
      <c r="BD47" s="491"/>
      <c r="BE47" s="489"/>
      <c r="BF47" s="489"/>
      <c r="BG47" s="489"/>
      <c r="BH47" s="490"/>
      <c r="BI47" s="491"/>
      <c r="BJ47" s="489"/>
      <c r="BK47" s="489"/>
      <c r="BL47" s="489"/>
      <c r="BM47" s="490"/>
      <c r="BN47" s="506"/>
      <c r="BO47" s="488"/>
      <c r="BP47" s="489"/>
      <c r="BQ47" s="489"/>
      <c r="BR47" s="489"/>
      <c r="BS47" s="490"/>
      <c r="BT47" s="491"/>
      <c r="BU47" s="489"/>
      <c r="BV47" s="489"/>
      <c r="BW47" s="489"/>
      <c r="BX47" s="492"/>
      <c r="BY47" s="493"/>
      <c r="BZ47" s="489"/>
      <c r="CA47" s="489"/>
      <c r="CB47" s="489"/>
      <c r="CC47" s="490"/>
      <c r="CD47" s="491"/>
      <c r="CE47" s="489"/>
      <c r="CF47" s="489"/>
      <c r="CG47" s="489"/>
      <c r="CH47" s="490"/>
      <c r="CI47" s="491"/>
      <c r="CJ47" s="489"/>
      <c r="CK47" s="489"/>
      <c r="CL47" s="489"/>
      <c r="CM47" s="490"/>
      <c r="CN47" s="491"/>
      <c r="CO47" s="489"/>
      <c r="CP47" s="489"/>
      <c r="CQ47" s="489"/>
      <c r="CR47" s="490"/>
      <c r="CS47" s="506"/>
      <c r="CT47" s="493"/>
      <c r="CU47" s="489"/>
      <c r="CV47" s="489"/>
      <c r="CW47" s="490"/>
      <c r="CX47" s="491"/>
      <c r="CY47" s="489"/>
      <c r="CZ47" s="489"/>
      <c r="DA47" s="489"/>
      <c r="DB47" s="492"/>
      <c r="DC47" s="493"/>
      <c r="DD47" s="489"/>
      <c r="DE47" s="489"/>
      <c r="DF47" s="489"/>
      <c r="DG47" s="490"/>
      <c r="DH47" s="491"/>
      <c r="DI47" s="489"/>
      <c r="DJ47" s="489"/>
      <c r="DK47" s="489"/>
      <c r="DL47" s="490"/>
      <c r="DM47" s="491"/>
      <c r="DN47" s="489"/>
      <c r="DO47" s="489"/>
      <c r="DP47" s="489"/>
      <c r="DQ47" s="490"/>
      <c r="DR47" s="491"/>
      <c r="DS47" s="489"/>
      <c r="DT47" s="490"/>
      <c r="DU47" s="559"/>
      <c r="DV47" s="544"/>
      <c r="DW47" s="489"/>
      <c r="DX47" s="493"/>
      <c r="DY47" s="492"/>
      <c r="DZ47" s="493"/>
      <c r="EA47" s="489"/>
      <c r="EB47" s="490"/>
      <c r="EC47" s="489"/>
      <c r="ED47" s="492"/>
      <c r="EE47" s="493"/>
      <c r="EF47" s="489"/>
      <c r="EG47" s="490"/>
      <c r="EH47" s="489"/>
      <c r="EI47" s="492"/>
      <c r="EJ47" s="493"/>
      <c r="EK47" s="489"/>
      <c r="EL47" s="490"/>
      <c r="EM47" s="489"/>
      <c r="EN47" s="492"/>
      <c r="EO47" s="493"/>
      <c r="EP47" s="489"/>
      <c r="EQ47" s="490"/>
      <c r="ER47" s="489"/>
      <c r="ES47" s="492"/>
      <c r="ET47" s="493"/>
      <c r="EU47" s="489"/>
      <c r="EV47" s="490"/>
      <c r="EW47" s="489"/>
      <c r="EX47" s="492"/>
      <c r="EY47" s="504"/>
      <c r="EZ47" s="493"/>
      <c r="FA47" s="490"/>
      <c r="FB47" s="489"/>
      <c r="FC47" s="493"/>
      <c r="FD47" s="492"/>
      <c r="FE47" s="493"/>
      <c r="FF47" s="489"/>
      <c r="FG47" s="490"/>
      <c r="FH47" s="489"/>
      <c r="FI47" s="492"/>
      <c r="FJ47" s="493"/>
      <c r="FK47" s="489"/>
      <c r="FL47" s="490"/>
      <c r="FM47" s="489"/>
      <c r="FN47" s="492"/>
      <c r="FO47" s="493"/>
      <c r="FP47" s="489"/>
      <c r="FQ47" s="490"/>
      <c r="FR47" s="489"/>
      <c r="FS47" s="492"/>
      <c r="FT47" s="493"/>
      <c r="FU47" s="489"/>
      <c r="FV47" s="490"/>
      <c r="FW47" s="489"/>
      <c r="FX47" s="492"/>
      <c r="FY47" s="493"/>
      <c r="FZ47" s="489"/>
      <c r="GA47" s="490"/>
      <c r="GB47" s="489"/>
      <c r="GC47" s="490"/>
      <c r="GD47" s="623"/>
      <c r="GE47" s="624"/>
      <c r="GF47" s="624"/>
      <c r="GG47" s="625"/>
      <c r="GH47" s="608"/>
      <c r="GI47" s="608"/>
      <c r="GJ47" s="608"/>
      <c r="GK47" s="608"/>
    </row>
    <row r="48" spans="1:193" ht="12.75" customHeight="1">
      <c r="A48" s="605"/>
      <c r="B48" s="605"/>
      <c r="C48" s="485"/>
      <c r="D48" s="487"/>
      <c r="E48" s="487"/>
      <c r="F48" s="488"/>
      <c r="G48" s="489"/>
      <c r="H48" s="489"/>
      <c r="I48" s="489"/>
      <c r="J48" s="490"/>
      <c r="K48" s="491"/>
      <c r="L48" s="489"/>
      <c r="M48" s="489"/>
      <c r="N48" s="489"/>
      <c r="O48" s="492"/>
      <c r="P48" s="493"/>
      <c r="Q48" s="489"/>
      <c r="R48" s="489"/>
      <c r="S48" s="489"/>
      <c r="T48" s="490"/>
      <c r="U48" s="491"/>
      <c r="V48" s="489"/>
      <c r="W48" s="489"/>
      <c r="X48" s="489"/>
      <c r="Y48" s="490"/>
      <c r="Z48" s="491"/>
      <c r="AA48" s="489"/>
      <c r="AB48" s="489"/>
      <c r="AC48" s="489"/>
      <c r="AD48" s="490"/>
      <c r="AE48" s="491"/>
      <c r="AF48" s="489"/>
      <c r="AG48" s="489"/>
      <c r="AH48" s="489"/>
      <c r="AI48" s="570"/>
      <c r="AJ48" s="488"/>
      <c r="AK48" s="489"/>
      <c r="AL48" s="489"/>
      <c r="AM48" s="489"/>
      <c r="AN48" s="490"/>
      <c r="AO48" s="491"/>
      <c r="AP48" s="489"/>
      <c r="AQ48" s="489"/>
      <c r="AR48" s="489"/>
      <c r="AS48" s="492"/>
      <c r="AT48" s="493"/>
      <c r="AU48" s="489"/>
      <c r="AV48" s="489"/>
      <c r="AW48" s="489"/>
      <c r="AX48" s="490"/>
      <c r="AY48" s="491"/>
      <c r="AZ48" s="489"/>
      <c r="BA48" s="489"/>
      <c r="BB48" s="489"/>
      <c r="BC48" s="490"/>
      <c r="BD48" s="491"/>
      <c r="BE48" s="489"/>
      <c r="BF48" s="489"/>
      <c r="BG48" s="489"/>
      <c r="BH48" s="490"/>
      <c r="BI48" s="491"/>
      <c r="BJ48" s="489"/>
      <c r="BK48" s="489"/>
      <c r="BL48" s="489"/>
      <c r="BM48" s="490"/>
      <c r="BN48" s="506"/>
      <c r="BO48" s="488"/>
      <c r="BP48" s="489"/>
      <c r="BQ48" s="489"/>
      <c r="BR48" s="489"/>
      <c r="BS48" s="490"/>
      <c r="BT48" s="491"/>
      <c r="BU48" s="489"/>
      <c r="BV48" s="489"/>
      <c r="BW48" s="489"/>
      <c r="BX48" s="492"/>
      <c r="BY48" s="493"/>
      <c r="BZ48" s="489"/>
      <c r="CA48" s="489"/>
      <c r="CB48" s="489"/>
      <c r="CC48" s="490"/>
      <c r="CD48" s="491"/>
      <c r="CE48" s="489"/>
      <c r="CF48" s="489"/>
      <c r="CG48" s="489"/>
      <c r="CH48" s="490"/>
      <c r="CI48" s="491"/>
      <c r="CJ48" s="489"/>
      <c r="CK48" s="489"/>
      <c r="CL48" s="489"/>
      <c r="CM48" s="490"/>
      <c r="CN48" s="491"/>
      <c r="CO48" s="489"/>
      <c r="CP48" s="489"/>
      <c r="CQ48" s="489"/>
      <c r="CR48" s="490"/>
      <c r="CS48" s="506"/>
      <c r="CT48" s="493"/>
      <c r="CU48" s="489"/>
      <c r="CV48" s="489"/>
      <c r="CW48" s="490"/>
      <c r="CX48" s="491"/>
      <c r="CY48" s="489"/>
      <c r="CZ48" s="489"/>
      <c r="DA48" s="489"/>
      <c r="DB48" s="492"/>
      <c r="DC48" s="493"/>
      <c r="DD48" s="489"/>
      <c r="DE48" s="489"/>
      <c r="DF48" s="489"/>
      <c r="DG48" s="490"/>
      <c r="DH48" s="491"/>
      <c r="DI48" s="489"/>
      <c r="DJ48" s="489"/>
      <c r="DK48" s="489"/>
      <c r="DL48" s="490"/>
      <c r="DM48" s="491"/>
      <c r="DN48" s="489"/>
      <c r="DO48" s="489"/>
      <c r="DP48" s="489"/>
      <c r="DQ48" s="490"/>
      <c r="DR48" s="491"/>
      <c r="DS48" s="489"/>
      <c r="DT48" s="490"/>
      <c r="DU48" s="559"/>
      <c r="DV48" s="544"/>
      <c r="DW48" s="489"/>
      <c r="DX48" s="493"/>
      <c r="DY48" s="492"/>
      <c r="DZ48" s="493"/>
      <c r="EA48" s="489"/>
      <c r="EB48" s="490"/>
      <c r="EC48" s="489"/>
      <c r="ED48" s="492"/>
      <c r="EE48" s="493"/>
      <c r="EF48" s="489"/>
      <c r="EG48" s="490"/>
      <c r="EH48" s="489"/>
      <c r="EI48" s="492"/>
      <c r="EJ48" s="493"/>
      <c r="EK48" s="489"/>
      <c r="EL48" s="490"/>
      <c r="EM48" s="489"/>
      <c r="EN48" s="492"/>
      <c r="EO48" s="493"/>
      <c r="EP48" s="489"/>
      <c r="EQ48" s="490"/>
      <c r="ER48" s="489"/>
      <c r="ES48" s="492"/>
      <c r="ET48" s="493"/>
      <c r="EU48" s="489"/>
      <c r="EV48" s="490"/>
      <c r="EW48" s="489"/>
      <c r="EX48" s="492"/>
      <c r="EY48" s="504"/>
      <c r="EZ48" s="493"/>
      <c r="FA48" s="490"/>
      <c r="FB48" s="489"/>
      <c r="FC48" s="493"/>
      <c r="FD48" s="492"/>
      <c r="FE48" s="493"/>
      <c r="FF48" s="489"/>
      <c r="FG48" s="490"/>
      <c r="FH48" s="489"/>
      <c r="FI48" s="492"/>
      <c r="FJ48" s="493"/>
      <c r="FK48" s="489"/>
      <c r="FL48" s="490"/>
      <c r="FM48" s="489"/>
      <c r="FN48" s="492"/>
      <c r="FO48" s="493"/>
      <c r="FP48" s="489"/>
      <c r="FQ48" s="490"/>
      <c r="FR48" s="489"/>
      <c r="FS48" s="492"/>
      <c r="FT48" s="493"/>
      <c r="FU48" s="489"/>
      <c r="FV48" s="490"/>
      <c r="FW48" s="489"/>
      <c r="FX48" s="492"/>
      <c r="FY48" s="493"/>
      <c r="FZ48" s="489"/>
      <c r="GA48" s="490"/>
      <c r="GB48" s="489"/>
      <c r="GC48" s="490"/>
      <c r="GD48" s="623"/>
      <c r="GE48" s="624"/>
      <c r="GF48" s="624"/>
      <c r="GG48" s="625"/>
      <c r="GH48" s="608"/>
      <c r="GI48" s="608"/>
      <c r="GJ48" s="608"/>
      <c r="GK48" s="608"/>
    </row>
    <row r="49" spans="1:193" ht="12.75" customHeight="1">
      <c r="A49" s="605"/>
      <c r="B49" s="605"/>
      <c r="C49" s="485"/>
      <c r="D49" s="487"/>
      <c r="E49" s="487"/>
      <c r="F49" s="488"/>
      <c r="G49" s="489"/>
      <c r="H49" s="489"/>
      <c r="I49" s="489"/>
      <c r="J49" s="490"/>
      <c r="K49" s="491"/>
      <c r="L49" s="489"/>
      <c r="M49" s="489"/>
      <c r="N49" s="489"/>
      <c r="O49" s="492"/>
      <c r="P49" s="493"/>
      <c r="Q49" s="489"/>
      <c r="R49" s="489"/>
      <c r="S49" s="489"/>
      <c r="T49" s="490"/>
      <c r="U49" s="491"/>
      <c r="V49" s="489"/>
      <c r="W49" s="489"/>
      <c r="X49" s="489"/>
      <c r="Y49" s="490"/>
      <c r="Z49" s="491"/>
      <c r="AA49" s="489"/>
      <c r="AB49" s="489"/>
      <c r="AC49" s="489"/>
      <c r="AD49" s="490"/>
      <c r="AE49" s="491"/>
      <c r="AF49" s="489"/>
      <c r="AG49" s="489"/>
      <c r="AH49" s="489"/>
      <c r="AI49" s="570"/>
      <c r="AJ49" s="488"/>
      <c r="AK49" s="489"/>
      <c r="AL49" s="489"/>
      <c r="AM49" s="489"/>
      <c r="AN49" s="490"/>
      <c r="AO49" s="491"/>
      <c r="AP49" s="489"/>
      <c r="AQ49" s="489"/>
      <c r="AR49" s="489"/>
      <c r="AS49" s="492"/>
      <c r="AT49" s="493"/>
      <c r="AU49" s="489"/>
      <c r="AV49" s="489"/>
      <c r="AW49" s="489"/>
      <c r="AX49" s="490"/>
      <c r="AY49" s="491"/>
      <c r="AZ49" s="489"/>
      <c r="BA49" s="489"/>
      <c r="BB49" s="489"/>
      <c r="BC49" s="490"/>
      <c r="BD49" s="491"/>
      <c r="BE49" s="489"/>
      <c r="BF49" s="489"/>
      <c r="BG49" s="489"/>
      <c r="BH49" s="490"/>
      <c r="BI49" s="491"/>
      <c r="BJ49" s="489"/>
      <c r="BK49" s="489"/>
      <c r="BL49" s="489"/>
      <c r="BM49" s="490"/>
      <c r="BN49" s="506"/>
      <c r="BO49" s="488"/>
      <c r="BP49" s="489"/>
      <c r="BQ49" s="489"/>
      <c r="BR49" s="489"/>
      <c r="BS49" s="490"/>
      <c r="BT49" s="491"/>
      <c r="BU49" s="489"/>
      <c r="BV49" s="489"/>
      <c r="BW49" s="489"/>
      <c r="BX49" s="492"/>
      <c r="BY49" s="493"/>
      <c r="BZ49" s="489"/>
      <c r="CA49" s="489"/>
      <c r="CB49" s="489"/>
      <c r="CC49" s="490"/>
      <c r="CD49" s="491"/>
      <c r="CE49" s="489"/>
      <c r="CF49" s="489"/>
      <c r="CG49" s="489"/>
      <c r="CH49" s="490"/>
      <c r="CI49" s="491"/>
      <c r="CJ49" s="489"/>
      <c r="CK49" s="489"/>
      <c r="CL49" s="489"/>
      <c r="CM49" s="490"/>
      <c r="CN49" s="491"/>
      <c r="CO49" s="489"/>
      <c r="CP49" s="489"/>
      <c r="CQ49" s="489"/>
      <c r="CR49" s="490"/>
      <c r="CS49" s="506"/>
      <c r="CT49" s="493"/>
      <c r="CU49" s="489"/>
      <c r="CV49" s="489"/>
      <c r="CW49" s="490"/>
      <c r="CX49" s="491"/>
      <c r="CY49" s="489"/>
      <c r="CZ49" s="489"/>
      <c r="DA49" s="489"/>
      <c r="DB49" s="492"/>
      <c r="DC49" s="493"/>
      <c r="DD49" s="489"/>
      <c r="DE49" s="489"/>
      <c r="DF49" s="489"/>
      <c r="DG49" s="490"/>
      <c r="DH49" s="491"/>
      <c r="DI49" s="489"/>
      <c r="DJ49" s="489"/>
      <c r="DK49" s="489"/>
      <c r="DL49" s="490"/>
      <c r="DM49" s="491"/>
      <c r="DN49" s="489"/>
      <c r="DO49" s="489"/>
      <c r="DP49" s="489"/>
      <c r="DQ49" s="490"/>
      <c r="DR49" s="491"/>
      <c r="DS49" s="489"/>
      <c r="DT49" s="490"/>
      <c r="DU49" s="559"/>
      <c r="DV49" s="544"/>
      <c r="DW49" s="489"/>
      <c r="DX49" s="493"/>
      <c r="DY49" s="492"/>
      <c r="DZ49" s="493"/>
      <c r="EA49" s="489"/>
      <c r="EB49" s="490"/>
      <c r="EC49" s="489"/>
      <c r="ED49" s="492"/>
      <c r="EE49" s="493"/>
      <c r="EF49" s="489"/>
      <c r="EG49" s="490"/>
      <c r="EH49" s="489"/>
      <c r="EI49" s="492"/>
      <c r="EJ49" s="493"/>
      <c r="EK49" s="489"/>
      <c r="EL49" s="490"/>
      <c r="EM49" s="489"/>
      <c r="EN49" s="492"/>
      <c r="EO49" s="493"/>
      <c r="EP49" s="489"/>
      <c r="EQ49" s="490"/>
      <c r="ER49" s="489"/>
      <c r="ES49" s="492"/>
      <c r="ET49" s="493"/>
      <c r="EU49" s="489"/>
      <c r="EV49" s="490"/>
      <c r="EW49" s="489"/>
      <c r="EX49" s="492"/>
      <c r="EY49" s="504"/>
      <c r="EZ49" s="493"/>
      <c r="FA49" s="490"/>
      <c r="FB49" s="489"/>
      <c r="FC49" s="493"/>
      <c r="FD49" s="492"/>
      <c r="FE49" s="493"/>
      <c r="FF49" s="489"/>
      <c r="FG49" s="490"/>
      <c r="FH49" s="489"/>
      <c r="FI49" s="492"/>
      <c r="FJ49" s="493"/>
      <c r="FK49" s="489"/>
      <c r="FL49" s="490"/>
      <c r="FM49" s="489"/>
      <c r="FN49" s="492"/>
      <c r="FO49" s="493"/>
      <c r="FP49" s="489"/>
      <c r="FQ49" s="490"/>
      <c r="FR49" s="489"/>
      <c r="FS49" s="492"/>
      <c r="FT49" s="493"/>
      <c r="FU49" s="489"/>
      <c r="FV49" s="490"/>
      <c r="FW49" s="489"/>
      <c r="FX49" s="492"/>
      <c r="FY49" s="493"/>
      <c r="FZ49" s="489"/>
      <c r="GA49" s="490"/>
      <c r="GB49" s="489"/>
      <c r="GC49" s="490"/>
      <c r="GD49" s="623"/>
      <c r="GE49" s="624"/>
      <c r="GF49" s="624"/>
      <c r="GG49" s="625"/>
      <c r="GH49" s="608"/>
      <c r="GI49" s="608"/>
      <c r="GJ49" s="608"/>
      <c r="GK49" s="608"/>
    </row>
    <row r="50" spans="1:193" s="519" customFormat="1" ht="12.75" customHeight="1">
      <c r="A50" s="609"/>
      <c r="B50" s="609"/>
      <c r="C50" s="507"/>
      <c r="D50" s="509"/>
      <c r="E50" s="509"/>
      <c r="F50" s="510"/>
      <c r="G50" s="511"/>
      <c r="H50" s="511"/>
      <c r="I50" s="511"/>
      <c r="J50" s="512"/>
      <c r="K50" s="513"/>
      <c r="L50" s="511"/>
      <c r="M50" s="511"/>
      <c r="N50" s="511"/>
      <c r="O50" s="514"/>
      <c r="P50" s="515"/>
      <c r="Q50" s="511"/>
      <c r="R50" s="511"/>
      <c r="S50" s="511"/>
      <c r="T50" s="512"/>
      <c r="U50" s="513"/>
      <c r="V50" s="511"/>
      <c r="W50" s="511"/>
      <c r="X50" s="511"/>
      <c r="Y50" s="512"/>
      <c r="Z50" s="513"/>
      <c r="AA50" s="511"/>
      <c r="AB50" s="511"/>
      <c r="AC50" s="511"/>
      <c r="AD50" s="512"/>
      <c r="AE50" s="513"/>
      <c r="AF50" s="511"/>
      <c r="AG50" s="511"/>
      <c r="AH50" s="511"/>
      <c r="AI50" s="575"/>
      <c r="AJ50" s="510"/>
      <c r="AK50" s="511"/>
      <c r="AL50" s="511"/>
      <c r="AM50" s="511"/>
      <c r="AN50" s="512"/>
      <c r="AO50" s="513"/>
      <c r="AP50" s="511"/>
      <c r="AQ50" s="511"/>
      <c r="AR50" s="511"/>
      <c r="AS50" s="514"/>
      <c r="AT50" s="515"/>
      <c r="AU50" s="511"/>
      <c r="AV50" s="511"/>
      <c r="AW50" s="511"/>
      <c r="AX50" s="512"/>
      <c r="AY50" s="513"/>
      <c r="AZ50" s="511"/>
      <c r="BA50" s="511"/>
      <c r="BB50" s="511"/>
      <c r="BC50" s="512"/>
      <c r="BD50" s="513"/>
      <c r="BE50" s="511"/>
      <c r="BF50" s="511"/>
      <c r="BG50" s="511"/>
      <c r="BH50" s="512"/>
      <c r="BI50" s="513"/>
      <c r="BJ50" s="511"/>
      <c r="BK50" s="511"/>
      <c r="BL50" s="511"/>
      <c r="BM50" s="512"/>
      <c r="BN50" s="518"/>
      <c r="BO50" s="510"/>
      <c r="BP50" s="511"/>
      <c r="BQ50" s="511"/>
      <c r="BR50" s="511"/>
      <c r="BS50" s="512"/>
      <c r="BT50" s="513"/>
      <c r="BU50" s="511"/>
      <c r="BV50" s="511"/>
      <c r="BW50" s="511"/>
      <c r="BX50" s="514"/>
      <c r="BY50" s="515"/>
      <c r="BZ50" s="511"/>
      <c r="CA50" s="511"/>
      <c r="CB50" s="511"/>
      <c r="CC50" s="512"/>
      <c r="CD50" s="513"/>
      <c r="CE50" s="511"/>
      <c r="CF50" s="511"/>
      <c r="CG50" s="511"/>
      <c r="CH50" s="512"/>
      <c r="CI50" s="513"/>
      <c r="CJ50" s="511"/>
      <c r="CK50" s="511"/>
      <c r="CL50" s="511"/>
      <c r="CM50" s="512"/>
      <c r="CN50" s="513"/>
      <c r="CO50" s="511"/>
      <c r="CP50" s="511"/>
      <c r="CQ50" s="511"/>
      <c r="CR50" s="512"/>
      <c r="CS50" s="518"/>
      <c r="CT50" s="515"/>
      <c r="CU50" s="511"/>
      <c r="CV50" s="511"/>
      <c r="CW50" s="512"/>
      <c r="CX50" s="513"/>
      <c r="CY50" s="511"/>
      <c r="CZ50" s="511"/>
      <c r="DA50" s="511"/>
      <c r="DB50" s="514"/>
      <c r="DC50" s="515"/>
      <c r="DD50" s="511"/>
      <c r="DE50" s="511"/>
      <c r="DF50" s="511"/>
      <c r="DG50" s="512"/>
      <c r="DH50" s="513"/>
      <c r="DI50" s="511"/>
      <c r="DJ50" s="511"/>
      <c r="DK50" s="511"/>
      <c r="DL50" s="512"/>
      <c r="DM50" s="513"/>
      <c r="DN50" s="511"/>
      <c r="DO50" s="511"/>
      <c r="DP50" s="511"/>
      <c r="DQ50" s="512"/>
      <c r="DR50" s="513"/>
      <c r="DS50" s="511"/>
      <c r="DT50" s="512"/>
      <c r="DU50" s="574"/>
      <c r="DV50" s="545"/>
      <c r="DW50" s="511"/>
      <c r="DX50" s="515"/>
      <c r="DY50" s="514"/>
      <c r="DZ50" s="515"/>
      <c r="EA50" s="511"/>
      <c r="EB50" s="512"/>
      <c r="EC50" s="511"/>
      <c r="ED50" s="514"/>
      <c r="EE50" s="515"/>
      <c r="EF50" s="511"/>
      <c r="EG50" s="512"/>
      <c r="EH50" s="511"/>
      <c r="EI50" s="514"/>
      <c r="EJ50" s="515"/>
      <c r="EK50" s="511"/>
      <c r="EL50" s="512"/>
      <c r="EM50" s="511"/>
      <c r="EN50" s="514"/>
      <c r="EO50" s="515"/>
      <c r="EP50" s="511"/>
      <c r="EQ50" s="512"/>
      <c r="ER50" s="511"/>
      <c r="ES50" s="514"/>
      <c r="ET50" s="515"/>
      <c r="EU50" s="511"/>
      <c r="EV50" s="512"/>
      <c r="EW50" s="511"/>
      <c r="EX50" s="514"/>
      <c r="EY50" s="516"/>
      <c r="EZ50" s="515"/>
      <c r="FA50" s="512"/>
      <c r="FB50" s="511"/>
      <c r="FC50" s="515"/>
      <c r="FD50" s="514"/>
      <c r="FE50" s="515"/>
      <c r="FF50" s="511"/>
      <c r="FG50" s="512"/>
      <c r="FH50" s="511"/>
      <c r="FI50" s="514"/>
      <c r="FJ50" s="515"/>
      <c r="FK50" s="511"/>
      <c r="FL50" s="512"/>
      <c r="FM50" s="511"/>
      <c r="FN50" s="514"/>
      <c r="FO50" s="515"/>
      <c r="FP50" s="511"/>
      <c r="FQ50" s="512"/>
      <c r="FR50" s="511"/>
      <c r="FS50" s="514"/>
      <c r="FT50" s="515"/>
      <c r="FU50" s="511"/>
      <c r="FV50" s="512"/>
      <c r="FW50" s="511"/>
      <c r="FX50" s="514"/>
      <c r="FY50" s="515"/>
      <c r="FZ50" s="511"/>
      <c r="GA50" s="512"/>
      <c r="GB50" s="511"/>
      <c r="GC50" s="512"/>
      <c r="GD50" s="623"/>
      <c r="GE50" s="624"/>
      <c r="GF50" s="624"/>
      <c r="GG50" s="625"/>
      <c r="GH50" s="610"/>
      <c r="GI50" s="610"/>
      <c r="GJ50" s="610"/>
      <c r="GK50" s="610"/>
    </row>
    <row r="51" spans="1:193" ht="12.75" customHeight="1">
      <c r="A51" s="626"/>
      <c r="B51" s="626"/>
      <c r="C51" s="576"/>
      <c r="D51" s="578"/>
      <c r="E51" s="578"/>
      <c r="F51" s="579"/>
      <c r="G51" s="563"/>
      <c r="H51" s="563"/>
      <c r="I51" s="563"/>
      <c r="J51" s="580"/>
      <c r="K51" s="581"/>
      <c r="L51" s="563"/>
      <c r="M51" s="563"/>
      <c r="N51" s="563"/>
      <c r="O51" s="564"/>
      <c r="P51" s="582"/>
      <c r="Q51" s="563"/>
      <c r="R51" s="563"/>
      <c r="S51" s="563"/>
      <c r="T51" s="580"/>
      <c r="U51" s="581"/>
      <c r="V51" s="563"/>
      <c r="W51" s="563"/>
      <c r="X51" s="563"/>
      <c r="Y51" s="580"/>
      <c r="Z51" s="581"/>
      <c r="AA51" s="563"/>
      <c r="AB51" s="563"/>
      <c r="AC51" s="563"/>
      <c r="AD51" s="580"/>
      <c r="AE51" s="581"/>
      <c r="AF51" s="563"/>
      <c r="AG51" s="563"/>
      <c r="AH51" s="563"/>
      <c r="AI51" s="584"/>
      <c r="AJ51" s="579"/>
      <c r="AK51" s="563"/>
      <c r="AL51" s="563"/>
      <c r="AM51" s="563"/>
      <c r="AN51" s="580"/>
      <c r="AO51" s="581"/>
      <c r="AP51" s="563"/>
      <c r="AQ51" s="563"/>
      <c r="AR51" s="563"/>
      <c r="AS51" s="564"/>
      <c r="AT51" s="582"/>
      <c r="AU51" s="563"/>
      <c r="AV51" s="563"/>
      <c r="AW51" s="563"/>
      <c r="AX51" s="580"/>
      <c r="AY51" s="581"/>
      <c r="AZ51" s="563"/>
      <c r="BA51" s="563"/>
      <c r="BB51" s="563"/>
      <c r="BC51" s="580"/>
      <c r="BD51" s="581"/>
      <c r="BE51" s="563"/>
      <c r="BF51" s="563"/>
      <c r="BG51" s="563"/>
      <c r="BH51" s="580"/>
      <c r="BI51" s="581"/>
      <c r="BJ51" s="563"/>
      <c r="BK51" s="563"/>
      <c r="BL51" s="563"/>
      <c r="BM51" s="580"/>
      <c r="BN51" s="565"/>
      <c r="BO51" s="579"/>
      <c r="BP51" s="563"/>
      <c r="BQ51" s="563"/>
      <c r="BR51" s="563"/>
      <c r="BS51" s="580"/>
      <c r="BT51" s="581"/>
      <c r="BU51" s="563"/>
      <c r="BV51" s="563"/>
      <c r="BW51" s="563"/>
      <c r="BX51" s="564"/>
      <c r="BY51" s="582"/>
      <c r="BZ51" s="563"/>
      <c r="CA51" s="563"/>
      <c r="CB51" s="563"/>
      <c r="CC51" s="580"/>
      <c r="CD51" s="581"/>
      <c r="CE51" s="563"/>
      <c r="CF51" s="563"/>
      <c r="CG51" s="563"/>
      <c r="CH51" s="580"/>
      <c r="CI51" s="581"/>
      <c r="CJ51" s="563"/>
      <c r="CK51" s="563"/>
      <c r="CL51" s="563"/>
      <c r="CM51" s="580"/>
      <c r="CN51" s="581"/>
      <c r="CO51" s="563"/>
      <c r="CP51" s="563"/>
      <c r="CQ51" s="563"/>
      <c r="CR51" s="580"/>
      <c r="CS51" s="565"/>
      <c r="CT51" s="582"/>
      <c r="CU51" s="563"/>
      <c r="CV51" s="563"/>
      <c r="CW51" s="580"/>
      <c r="CX51" s="581"/>
      <c r="CY51" s="563"/>
      <c r="CZ51" s="563"/>
      <c r="DA51" s="563"/>
      <c r="DB51" s="564"/>
      <c r="DC51" s="582"/>
      <c r="DD51" s="563"/>
      <c r="DE51" s="563"/>
      <c r="DF51" s="563"/>
      <c r="DG51" s="580"/>
      <c r="DH51" s="581"/>
      <c r="DI51" s="563"/>
      <c r="DJ51" s="563"/>
      <c r="DK51" s="563"/>
      <c r="DL51" s="580"/>
      <c r="DM51" s="581"/>
      <c r="DN51" s="563"/>
      <c r="DO51" s="563"/>
      <c r="DP51" s="563"/>
      <c r="DQ51" s="580"/>
      <c r="DR51" s="581"/>
      <c r="DS51" s="563"/>
      <c r="DT51" s="580"/>
      <c r="DU51" s="583"/>
      <c r="DV51" s="263"/>
      <c r="DW51" s="563"/>
      <c r="DX51" s="582"/>
      <c r="DY51" s="564"/>
      <c r="DZ51" s="582"/>
      <c r="EA51" s="563"/>
      <c r="EB51" s="580"/>
      <c r="EC51" s="563"/>
      <c r="ED51" s="564"/>
      <c r="EE51" s="582"/>
      <c r="EF51" s="563"/>
      <c r="EG51" s="580"/>
      <c r="EH51" s="563"/>
      <c r="EI51" s="564"/>
      <c r="EJ51" s="582"/>
      <c r="EK51" s="563"/>
      <c r="EL51" s="580"/>
      <c r="EM51" s="563"/>
      <c r="EN51" s="564"/>
      <c r="EO51" s="582"/>
      <c r="EP51" s="563"/>
      <c r="EQ51" s="580"/>
      <c r="ER51" s="563"/>
      <c r="ES51" s="564"/>
      <c r="ET51" s="582"/>
      <c r="EU51" s="563"/>
      <c r="EV51" s="580"/>
      <c r="EW51" s="563"/>
      <c r="EX51" s="564"/>
      <c r="EY51" s="627"/>
      <c r="EZ51" s="582"/>
      <c r="FA51" s="580"/>
      <c r="FB51" s="563"/>
      <c r="FC51" s="582"/>
      <c r="FD51" s="564"/>
      <c r="FE51" s="582"/>
      <c r="FF51" s="563"/>
      <c r="FG51" s="580"/>
      <c r="FH51" s="563"/>
      <c r="FI51" s="564"/>
      <c r="FJ51" s="582"/>
      <c r="FK51" s="563"/>
      <c r="FL51" s="580"/>
      <c r="FM51" s="563"/>
      <c r="FN51" s="564"/>
      <c r="FO51" s="582"/>
      <c r="FP51" s="563"/>
      <c r="FQ51" s="580"/>
      <c r="FR51" s="563"/>
      <c r="FS51" s="564"/>
      <c r="FT51" s="582"/>
      <c r="FU51" s="563"/>
      <c r="FV51" s="580"/>
      <c r="FW51" s="563"/>
      <c r="FX51" s="564"/>
      <c r="FY51" s="582"/>
      <c r="FZ51" s="563"/>
      <c r="GA51" s="580"/>
      <c r="GB51" s="563"/>
      <c r="GC51" s="580"/>
      <c r="GD51" s="623"/>
      <c r="GE51" s="624"/>
      <c r="GF51" s="624"/>
      <c r="GG51" s="625"/>
      <c r="GH51" s="628"/>
      <c r="GI51" s="628"/>
      <c r="GJ51" s="628"/>
      <c r="GK51" s="628"/>
    </row>
    <row r="52" spans="1:193" s="544" customFormat="1" ht="12.75" customHeight="1">
      <c r="A52" s="605"/>
      <c r="B52" s="605"/>
      <c r="C52" s="485"/>
      <c r="D52" s="487"/>
      <c r="E52" s="487"/>
      <c r="F52" s="488"/>
      <c r="G52" s="489"/>
      <c r="H52" s="489"/>
      <c r="I52" s="489"/>
      <c r="J52" s="490"/>
      <c r="K52" s="491"/>
      <c r="L52" s="489"/>
      <c r="M52" s="489"/>
      <c r="N52" s="489"/>
      <c r="O52" s="492"/>
      <c r="P52" s="493"/>
      <c r="Q52" s="489"/>
      <c r="R52" s="489"/>
      <c r="S52" s="489"/>
      <c r="T52" s="490"/>
      <c r="U52" s="491"/>
      <c r="V52" s="489"/>
      <c r="W52" s="489"/>
      <c r="X52" s="489"/>
      <c r="Y52" s="490"/>
      <c r="Z52" s="491"/>
      <c r="AA52" s="489"/>
      <c r="AB52" s="489"/>
      <c r="AC52" s="489"/>
      <c r="AD52" s="490"/>
      <c r="AE52" s="491"/>
      <c r="AF52" s="489"/>
      <c r="AG52" s="489"/>
      <c r="AH52" s="489"/>
      <c r="AI52" s="570"/>
      <c r="AJ52" s="488"/>
      <c r="AK52" s="489"/>
      <c r="AL52" s="489"/>
      <c r="AM52" s="489"/>
      <c r="AN52" s="490"/>
      <c r="AO52" s="491"/>
      <c r="AP52" s="489"/>
      <c r="AQ52" s="489"/>
      <c r="AR52" s="489"/>
      <c r="AS52" s="492"/>
      <c r="AT52" s="493"/>
      <c r="AU52" s="489"/>
      <c r="AV52" s="489"/>
      <c r="AW52" s="489"/>
      <c r="AX52" s="490"/>
      <c r="AY52" s="491"/>
      <c r="AZ52" s="489"/>
      <c r="BA52" s="489"/>
      <c r="BB52" s="489"/>
      <c r="BC52" s="490"/>
      <c r="BD52" s="491"/>
      <c r="BE52" s="489"/>
      <c r="BF52" s="489"/>
      <c r="BG52" s="489"/>
      <c r="BH52" s="490"/>
      <c r="BI52" s="491"/>
      <c r="BJ52" s="489"/>
      <c r="BK52" s="489"/>
      <c r="BL52" s="489"/>
      <c r="BM52" s="490"/>
      <c r="BN52" s="506"/>
      <c r="BO52" s="488"/>
      <c r="BP52" s="489"/>
      <c r="BQ52" s="489"/>
      <c r="BR52" s="489"/>
      <c r="BS52" s="490"/>
      <c r="BT52" s="491"/>
      <c r="BU52" s="489"/>
      <c r="BV52" s="489"/>
      <c r="BW52" s="489"/>
      <c r="BX52" s="492"/>
      <c r="BY52" s="493"/>
      <c r="BZ52" s="489"/>
      <c r="CA52" s="489"/>
      <c r="CB52" s="489"/>
      <c r="CC52" s="490"/>
      <c r="CD52" s="491"/>
      <c r="CE52" s="489"/>
      <c r="CF52" s="489"/>
      <c r="CG52" s="489"/>
      <c r="CH52" s="490"/>
      <c r="CI52" s="491"/>
      <c r="CJ52" s="489"/>
      <c r="CK52" s="489"/>
      <c r="CL52" s="489"/>
      <c r="CM52" s="490"/>
      <c r="CN52" s="491"/>
      <c r="CO52" s="489"/>
      <c r="CP52" s="489"/>
      <c r="CQ52" s="489"/>
      <c r="CR52" s="490"/>
      <c r="CS52" s="506"/>
      <c r="CT52" s="493"/>
      <c r="CU52" s="489"/>
      <c r="CV52" s="489"/>
      <c r="CW52" s="490"/>
      <c r="CX52" s="491"/>
      <c r="CY52" s="489"/>
      <c r="CZ52" s="489"/>
      <c r="DA52" s="489"/>
      <c r="DB52" s="492"/>
      <c r="DC52" s="493"/>
      <c r="DD52" s="489"/>
      <c r="DE52" s="489"/>
      <c r="DF52" s="489"/>
      <c r="DG52" s="490"/>
      <c r="DH52" s="491"/>
      <c r="DI52" s="489"/>
      <c r="DJ52" s="489"/>
      <c r="DK52" s="489"/>
      <c r="DL52" s="490"/>
      <c r="DM52" s="491"/>
      <c r="DN52" s="489"/>
      <c r="DO52" s="489"/>
      <c r="DP52" s="489"/>
      <c r="DQ52" s="490"/>
      <c r="DR52" s="491"/>
      <c r="DS52" s="489"/>
      <c r="DT52" s="490"/>
      <c r="DU52" s="559"/>
      <c r="DW52" s="489"/>
      <c r="DX52" s="493"/>
      <c r="DY52" s="492"/>
      <c r="DZ52" s="493"/>
      <c r="EA52" s="489"/>
      <c r="EB52" s="490"/>
      <c r="EC52" s="489"/>
      <c r="ED52" s="492"/>
      <c r="EE52" s="493"/>
      <c r="EF52" s="489"/>
      <c r="EG52" s="490"/>
      <c r="EH52" s="489"/>
      <c r="EI52" s="492"/>
      <c r="EJ52" s="493"/>
      <c r="EK52" s="489"/>
      <c r="EL52" s="490"/>
      <c r="EM52" s="489"/>
      <c r="EN52" s="492"/>
      <c r="EO52" s="493"/>
      <c r="EP52" s="489"/>
      <c r="EQ52" s="490"/>
      <c r="ER52" s="489"/>
      <c r="ES52" s="492"/>
      <c r="ET52" s="493"/>
      <c r="EU52" s="489"/>
      <c r="EV52" s="490"/>
      <c r="EW52" s="489"/>
      <c r="EX52" s="492"/>
      <c r="EY52" s="504"/>
      <c r="EZ52" s="493"/>
      <c r="FA52" s="490"/>
      <c r="FB52" s="489"/>
      <c r="FC52" s="493"/>
      <c r="FD52" s="492"/>
      <c r="FE52" s="493"/>
      <c r="FF52" s="489"/>
      <c r="FG52" s="490"/>
      <c r="FH52" s="489"/>
      <c r="FI52" s="492"/>
      <c r="FJ52" s="493"/>
      <c r="FK52" s="489"/>
      <c r="FL52" s="490"/>
      <c r="FM52" s="489"/>
      <c r="FN52" s="492"/>
      <c r="FO52" s="493"/>
      <c r="FP52" s="489"/>
      <c r="FQ52" s="490"/>
      <c r="FR52" s="489"/>
      <c r="FS52" s="492"/>
      <c r="FT52" s="493"/>
      <c r="FU52" s="489"/>
      <c r="FV52" s="490"/>
      <c r="FW52" s="489"/>
      <c r="FX52" s="492"/>
      <c r="FY52" s="493"/>
      <c r="FZ52" s="489"/>
      <c r="GA52" s="490"/>
      <c r="GB52" s="489"/>
      <c r="GC52" s="490"/>
      <c r="GD52" s="623"/>
      <c r="GE52" s="624"/>
      <c r="GF52" s="624"/>
      <c r="GG52" s="625"/>
      <c r="GH52" s="608"/>
      <c r="GI52" s="608"/>
      <c r="GJ52" s="608"/>
      <c r="GK52" s="608"/>
    </row>
    <row r="53" spans="1:193" s="544" customFormat="1" ht="12.75" customHeight="1">
      <c r="A53" s="605"/>
      <c r="B53" s="605"/>
      <c r="C53" s="485"/>
      <c r="D53" s="487"/>
      <c r="E53" s="487"/>
      <c r="F53" s="488"/>
      <c r="G53" s="489"/>
      <c r="H53" s="489"/>
      <c r="I53" s="489"/>
      <c r="J53" s="490"/>
      <c r="K53" s="491"/>
      <c r="L53" s="489"/>
      <c r="M53" s="489"/>
      <c r="N53" s="489"/>
      <c r="O53" s="492"/>
      <c r="P53" s="493"/>
      <c r="Q53" s="489"/>
      <c r="R53" s="489"/>
      <c r="S53" s="489"/>
      <c r="T53" s="490"/>
      <c r="U53" s="491"/>
      <c r="V53" s="489"/>
      <c r="W53" s="489"/>
      <c r="X53" s="489"/>
      <c r="Y53" s="490"/>
      <c r="Z53" s="491"/>
      <c r="AA53" s="489"/>
      <c r="AB53" s="489"/>
      <c r="AC53" s="489"/>
      <c r="AD53" s="490"/>
      <c r="AE53" s="491"/>
      <c r="AF53" s="489"/>
      <c r="AG53" s="489"/>
      <c r="AH53" s="489"/>
      <c r="AI53" s="570"/>
      <c r="AJ53" s="488"/>
      <c r="AK53" s="489"/>
      <c r="AL53" s="489"/>
      <c r="AM53" s="489"/>
      <c r="AN53" s="490"/>
      <c r="AO53" s="491"/>
      <c r="AP53" s="489"/>
      <c r="AQ53" s="489"/>
      <c r="AR53" s="489"/>
      <c r="AS53" s="492"/>
      <c r="AT53" s="493"/>
      <c r="AU53" s="489"/>
      <c r="AV53" s="489"/>
      <c r="AW53" s="489"/>
      <c r="AX53" s="490"/>
      <c r="AY53" s="491"/>
      <c r="AZ53" s="489"/>
      <c r="BA53" s="489"/>
      <c r="BB53" s="489"/>
      <c r="BC53" s="490"/>
      <c r="BD53" s="491"/>
      <c r="BE53" s="489"/>
      <c r="BF53" s="489"/>
      <c r="BG53" s="489"/>
      <c r="BH53" s="490"/>
      <c r="BI53" s="491"/>
      <c r="BJ53" s="489"/>
      <c r="BK53" s="489"/>
      <c r="BL53" s="489"/>
      <c r="BM53" s="490"/>
      <c r="BN53" s="506"/>
      <c r="BO53" s="488"/>
      <c r="BP53" s="489"/>
      <c r="BQ53" s="489"/>
      <c r="BR53" s="489"/>
      <c r="BS53" s="490"/>
      <c r="BT53" s="491"/>
      <c r="BU53" s="489"/>
      <c r="BV53" s="489"/>
      <c r="BW53" s="489"/>
      <c r="BX53" s="492"/>
      <c r="BY53" s="493"/>
      <c r="BZ53" s="489"/>
      <c r="CA53" s="489"/>
      <c r="CB53" s="489"/>
      <c r="CC53" s="490"/>
      <c r="CD53" s="491"/>
      <c r="CE53" s="489"/>
      <c r="CF53" s="489"/>
      <c r="CG53" s="489"/>
      <c r="CH53" s="490"/>
      <c r="CI53" s="491"/>
      <c r="CJ53" s="489"/>
      <c r="CK53" s="489"/>
      <c r="CL53" s="489"/>
      <c r="CM53" s="490"/>
      <c r="CN53" s="491"/>
      <c r="CO53" s="489"/>
      <c r="CP53" s="489"/>
      <c r="CQ53" s="489"/>
      <c r="CR53" s="490"/>
      <c r="CS53" s="506"/>
      <c r="CT53" s="493"/>
      <c r="CU53" s="489"/>
      <c r="CV53" s="489"/>
      <c r="CW53" s="490"/>
      <c r="CX53" s="491"/>
      <c r="CY53" s="489"/>
      <c r="CZ53" s="489"/>
      <c r="DA53" s="489"/>
      <c r="DB53" s="492"/>
      <c r="DC53" s="493"/>
      <c r="DD53" s="489"/>
      <c r="DE53" s="489"/>
      <c r="DF53" s="489"/>
      <c r="DG53" s="490"/>
      <c r="DH53" s="491"/>
      <c r="DI53" s="489"/>
      <c r="DJ53" s="489"/>
      <c r="DK53" s="489"/>
      <c r="DL53" s="490"/>
      <c r="DM53" s="491"/>
      <c r="DN53" s="489"/>
      <c r="DO53" s="489"/>
      <c r="DP53" s="489"/>
      <c r="DQ53" s="490"/>
      <c r="DR53" s="491"/>
      <c r="DS53" s="489"/>
      <c r="DT53" s="490"/>
      <c r="DU53" s="559"/>
      <c r="DW53" s="489"/>
      <c r="DX53" s="493"/>
      <c r="DY53" s="492"/>
      <c r="DZ53" s="493"/>
      <c r="EA53" s="489"/>
      <c r="EB53" s="490"/>
      <c r="EC53" s="489"/>
      <c r="ED53" s="492"/>
      <c r="EE53" s="493"/>
      <c r="EF53" s="489"/>
      <c r="EG53" s="490"/>
      <c r="EH53" s="489"/>
      <c r="EI53" s="492"/>
      <c r="EJ53" s="493"/>
      <c r="EK53" s="489"/>
      <c r="EL53" s="490"/>
      <c r="EM53" s="489"/>
      <c r="EN53" s="492"/>
      <c r="EO53" s="493"/>
      <c r="EP53" s="489"/>
      <c r="EQ53" s="490"/>
      <c r="ER53" s="489"/>
      <c r="ES53" s="492"/>
      <c r="ET53" s="493"/>
      <c r="EU53" s="489"/>
      <c r="EV53" s="490"/>
      <c r="EW53" s="489"/>
      <c r="EX53" s="492"/>
      <c r="EY53" s="504"/>
      <c r="EZ53" s="493"/>
      <c r="FA53" s="490"/>
      <c r="FB53" s="489"/>
      <c r="FC53" s="493"/>
      <c r="FD53" s="492"/>
      <c r="FE53" s="493"/>
      <c r="FF53" s="489"/>
      <c r="FG53" s="490"/>
      <c r="FH53" s="489"/>
      <c r="FI53" s="492"/>
      <c r="FJ53" s="493"/>
      <c r="FK53" s="489"/>
      <c r="FL53" s="490"/>
      <c r="FM53" s="489"/>
      <c r="FN53" s="492"/>
      <c r="FO53" s="493"/>
      <c r="FP53" s="489"/>
      <c r="FQ53" s="490"/>
      <c r="FR53" s="489"/>
      <c r="FS53" s="492"/>
      <c r="FT53" s="493"/>
      <c r="FU53" s="489"/>
      <c r="FV53" s="490"/>
      <c r="FW53" s="489"/>
      <c r="FX53" s="492"/>
      <c r="FY53" s="493"/>
      <c r="FZ53" s="489"/>
      <c r="GA53" s="490"/>
      <c r="GB53" s="489"/>
      <c r="GC53" s="490"/>
      <c r="GD53" s="623"/>
      <c r="GE53" s="624"/>
      <c r="GF53" s="624"/>
      <c r="GG53" s="625"/>
      <c r="GH53" s="608"/>
      <c r="GI53" s="608"/>
      <c r="GJ53" s="608"/>
      <c r="GK53" s="608"/>
    </row>
    <row r="54" spans="1:193" s="544" customFormat="1" ht="12.75" customHeight="1">
      <c r="A54" s="605"/>
      <c r="B54" s="605"/>
      <c r="C54" s="485"/>
      <c r="D54" s="487"/>
      <c r="E54" s="487"/>
      <c r="F54" s="488"/>
      <c r="G54" s="489"/>
      <c r="H54" s="489"/>
      <c r="I54" s="489"/>
      <c r="J54" s="490"/>
      <c r="K54" s="491"/>
      <c r="L54" s="489"/>
      <c r="M54" s="489"/>
      <c r="N54" s="489"/>
      <c r="O54" s="492"/>
      <c r="P54" s="493"/>
      <c r="Q54" s="489"/>
      <c r="R54" s="489"/>
      <c r="S54" s="489"/>
      <c r="T54" s="490"/>
      <c r="U54" s="491"/>
      <c r="V54" s="489"/>
      <c r="W54" s="489"/>
      <c r="X54" s="489"/>
      <c r="Y54" s="490"/>
      <c r="Z54" s="491"/>
      <c r="AA54" s="489"/>
      <c r="AB54" s="489"/>
      <c r="AC54" s="489"/>
      <c r="AD54" s="490"/>
      <c r="AE54" s="491"/>
      <c r="AF54" s="489"/>
      <c r="AG54" s="489"/>
      <c r="AH54" s="489"/>
      <c r="AI54" s="570"/>
      <c r="AJ54" s="488"/>
      <c r="AK54" s="489"/>
      <c r="AL54" s="489"/>
      <c r="AM54" s="489"/>
      <c r="AN54" s="490"/>
      <c r="AO54" s="491"/>
      <c r="AP54" s="489"/>
      <c r="AQ54" s="489"/>
      <c r="AR54" s="489"/>
      <c r="AS54" s="492"/>
      <c r="AT54" s="493"/>
      <c r="AU54" s="489"/>
      <c r="AV54" s="489"/>
      <c r="AW54" s="489"/>
      <c r="AX54" s="490"/>
      <c r="AY54" s="491"/>
      <c r="AZ54" s="489"/>
      <c r="BA54" s="489"/>
      <c r="BB54" s="489"/>
      <c r="BC54" s="490"/>
      <c r="BD54" s="491"/>
      <c r="BE54" s="489"/>
      <c r="BF54" s="489"/>
      <c r="BG54" s="489"/>
      <c r="BH54" s="490"/>
      <c r="BI54" s="491"/>
      <c r="BJ54" s="489"/>
      <c r="BK54" s="489"/>
      <c r="BL54" s="489"/>
      <c r="BM54" s="490"/>
      <c r="BN54" s="506"/>
      <c r="BO54" s="488"/>
      <c r="BP54" s="489"/>
      <c r="BQ54" s="489"/>
      <c r="BR54" s="489"/>
      <c r="BS54" s="490"/>
      <c r="BT54" s="491"/>
      <c r="BU54" s="489"/>
      <c r="BV54" s="489"/>
      <c r="BW54" s="489"/>
      <c r="BX54" s="492"/>
      <c r="BY54" s="493"/>
      <c r="BZ54" s="489"/>
      <c r="CA54" s="489"/>
      <c r="CB54" s="489"/>
      <c r="CC54" s="490"/>
      <c r="CD54" s="491"/>
      <c r="CE54" s="489"/>
      <c r="CF54" s="489"/>
      <c r="CG54" s="489"/>
      <c r="CH54" s="490"/>
      <c r="CI54" s="491"/>
      <c r="CJ54" s="489"/>
      <c r="CK54" s="489"/>
      <c r="CL54" s="489"/>
      <c r="CM54" s="490"/>
      <c r="CN54" s="491"/>
      <c r="CO54" s="489"/>
      <c r="CP54" s="489"/>
      <c r="CQ54" s="489"/>
      <c r="CR54" s="490"/>
      <c r="CS54" s="506"/>
      <c r="CT54" s="493"/>
      <c r="CU54" s="489"/>
      <c r="CV54" s="489"/>
      <c r="CW54" s="490"/>
      <c r="CX54" s="491"/>
      <c r="CY54" s="489"/>
      <c r="CZ54" s="489"/>
      <c r="DA54" s="489"/>
      <c r="DB54" s="492"/>
      <c r="DC54" s="493"/>
      <c r="DD54" s="489"/>
      <c r="DE54" s="489"/>
      <c r="DF54" s="489"/>
      <c r="DG54" s="490"/>
      <c r="DH54" s="491"/>
      <c r="DI54" s="489"/>
      <c r="DJ54" s="489"/>
      <c r="DK54" s="489"/>
      <c r="DL54" s="490"/>
      <c r="DM54" s="491"/>
      <c r="DN54" s="489"/>
      <c r="DO54" s="489"/>
      <c r="DP54" s="489"/>
      <c r="DQ54" s="490"/>
      <c r="DR54" s="491"/>
      <c r="DS54" s="489"/>
      <c r="DT54" s="490"/>
      <c r="DU54" s="559"/>
      <c r="DW54" s="489"/>
      <c r="DX54" s="493"/>
      <c r="DY54" s="492"/>
      <c r="DZ54" s="493"/>
      <c r="EA54" s="489"/>
      <c r="EB54" s="490"/>
      <c r="EC54" s="489"/>
      <c r="ED54" s="492"/>
      <c r="EE54" s="493"/>
      <c r="EF54" s="489"/>
      <c r="EG54" s="490"/>
      <c r="EH54" s="489"/>
      <c r="EI54" s="492"/>
      <c r="EJ54" s="493"/>
      <c r="EK54" s="489"/>
      <c r="EL54" s="490"/>
      <c r="EM54" s="489"/>
      <c r="EN54" s="492"/>
      <c r="EO54" s="493"/>
      <c r="EP54" s="489"/>
      <c r="EQ54" s="490"/>
      <c r="ER54" s="489"/>
      <c r="ES54" s="492"/>
      <c r="ET54" s="493"/>
      <c r="EU54" s="489"/>
      <c r="EV54" s="490"/>
      <c r="EW54" s="489"/>
      <c r="EX54" s="492"/>
      <c r="EY54" s="504"/>
      <c r="EZ54" s="493"/>
      <c r="FA54" s="490"/>
      <c r="FB54" s="489"/>
      <c r="FC54" s="493"/>
      <c r="FD54" s="492"/>
      <c r="FE54" s="493"/>
      <c r="FF54" s="489"/>
      <c r="FG54" s="490"/>
      <c r="FH54" s="489"/>
      <c r="FI54" s="492"/>
      <c r="FJ54" s="493"/>
      <c r="FK54" s="489"/>
      <c r="FL54" s="490"/>
      <c r="FM54" s="489"/>
      <c r="FN54" s="492"/>
      <c r="FO54" s="493"/>
      <c r="FP54" s="489"/>
      <c r="FQ54" s="490"/>
      <c r="FR54" s="489"/>
      <c r="FS54" s="492"/>
      <c r="FT54" s="493"/>
      <c r="FU54" s="489"/>
      <c r="FV54" s="490"/>
      <c r="FW54" s="489"/>
      <c r="FX54" s="492"/>
      <c r="FY54" s="493"/>
      <c r="FZ54" s="489"/>
      <c r="GA54" s="490"/>
      <c r="GB54" s="489"/>
      <c r="GC54" s="490"/>
      <c r="GD54" s="623"/>
      <c r="GE54" s="624"/>
      <c r="GF54" s="624"/>
      <c r="GG54" s="625"/>
      <c r="GH54" s="608"/>
      <c r="GI54" s="608"/>
      <c r="GJ54" s="608"/>
      <c r="GK54" s="608"/>
    </row>
    <row r="55" spans="1:193" ht="12.75" customHeight="1" thickBot="1">
      <c r="A55" s="626"/>
      <c r="B55" s="626"/>
      <c r="C55" s="576"/>
      <c r="D55" s="578"/>
      <c r="E55" s="578"/>
      <c r="F55" s="579"/>
      <c r="G55" s="563"/>
      <c r="H55" s="563"/>
      <c r="I55" s="563"/>
      <c r="J55" s="580"/>
      <c r="K55" s="581"/>
      <c r="L55" s="563"/>
      <c r="M55" s="563"/>
      <c r="N55" s="563"/>
      <c r="O55" s="564"/>
      <c r="P55" s="582"/>
      <c r="Q55" s="563"/>
      <c r="R55" s="563"/>
      <c r="S55" s="563"/>
      <c r="T55" s="580"/>
      <c r="U55" s="581"/>
      <c r="V55" s="563"/>
      <c r="W55" s="563"/>
      <c r="X55" s="563"/>
      <c r="Y55" s="580"/>
      <c r="Z55" s="581"/>
      <c r="AA55" s="563"/>
      <c r="AB55" s="563"/>
      <c r="AC55" s="563"/>
      <c r="AD55" s="580"/>
      <c r="AE55" s="581"/>
      <c r="AF55" s="563"/>
      <c r="AG55" s="563"/>
      <c r="AH55" s="563"/>
      <c r="AI55" s="584"/>
      <c r="AJ55" s="579"/>
      <c r="AK55" s="563"/>
      <c r="AL55" s="563"/>
      <c r="AM55" s="563"/>
      <c r="AN55" s="580"/>
      <c r="AO55" s="581"/>
      <c r="AP55" s="563"/>
      <c r="AQ55" s="563"/>
      <c r="AR55" s="563"/>
      <c r="AS55" s="564"/>
      <c r="AT55" s="582"/>
      <c r="AU55" s="563"/>
      <c r="AV55" s="563"/>
      <c r="AW55" s="563"/>
      <c r="AX55" s="580"/>
      <c r="AY55" s="581"/>
      <c r="AZ55" s="563"/>
      <c r="BA55" s="563"/>
      <c r="BB55" s="563"/>
      <c r="BC55" s="580"/>
      <c r="BD55" s="581"/>
      <c r="BE55" s="563"/>
      <c r="BF55" s="563"/>
      <c r="BG55" s="563"/>
      <c r="BH55" s="580"/>
      <c r="BI55" s="581"/>
      <c r="BJ55" s="563"/>
      <c r="BK55" s="563"/>
      <c r="BL55" s="563"/>
      <c r="BM55" s="580"/>
      <c r="BN55" s="565"/>
      <c r="BO55" s="579"/>
      <c r="BP55" s="563"/>
      <c r="BQ55" s="563"/>
      <c r="BR55" s="563"/>
      <c r="BS55" s="580"/>
      <c r="BT55" s="581"/>
      <c r="BU55" s="563"/>
      <c r="BV55" s="563"/>
      <c r="BW55" s="563"/>
      <c r="BX55" s="564"/>
      <c r="BY55" s="582"/>
      <c r="BZ55" s="563"/>
      <c r="CA55" s="563"/>
      <c r="CB55" s="563"/>
      <c r="CC55" s="580"/>
      <c r="CD55" s="581"/>
      <c r="CE55" s="563"/>
      <c r="CF55" s="563"/>
      <c r="CG55" s="563"/>
      <c r="CH55" s="580"/>
      <c r="CI55" s="581"/>
      <c r="CJ55" s="563"/>
      <c r="CK55" s="563"/>
      <c r="CL55" s="563"/>
      <c r="CM55" s="580"/>
      <c r="CN55" s="581"/>
      <c r="CO55" s="563"/>
      <c r="CP55" s="563"/>
      <c r="CQ55" s="563"/>
      <c r="CR55" s="580"/>
      <c r="CS55" s="586"/>
      <c r="CT55" s="582"/>
      <c r="CU55" s="563"/>
      <c r="CV55" s="563"/>
      <c r="CW55" s="580"/>
      <c r="CX55" s="581"/>
      <c r="CY55" s="563"/>
      <c r="CZ55" s="563"/>
      <c r="DA55" s="563"/>
      <c r="DB55" s="564"/>
      <c r="DC55" s="582"/>
      <c r="DD55" s="563"/>
      <c r="DE55" s="563"/>
      <c r="DF55" s="563"/>
      <c r="DG55" s="580"/>
      <c r="DH55" s="581"/>
      <c r="DI55" s="563"/>
      <c r="DJ55" s="563"/>
      <c r="DK55" s="563"/>
      <c r="DL55" s="580"/>
      <c r="DM55" s="581"/>
      <c r="DN55" s="563"/>
      <c r="DO55" s="563"/>
      <c r="DP55" s="563"/>
      <c r="DQ55" s="580"/>
      <c r="DR55" s="581"/>
      <c r="DS55" s="563"/>
      <c r="DT55" s="580"/>
      <c r="DU55" s="590"/>
      <c r="DV55" s="263"/>
      <c r="DW55" s="589"/>
      <c r="DX55" s="582"/>
      <c r="DY55" s="587"/>
      <c r="DZ55" s="582"/>
      <c r="EA55" s="563"/>
      <c r="EB55" s="580"/>
      <c r="EC55" s="589"/>
      <c r="ED55" s="587"/>
      <c r="EE55" s="582"/>
      <c r="EF55" s="563"/>
      <c r="EG55" s="580"/>
      <c r="EH55" s="589"/>
      <c r="EI55" s="587"/>
      <c r="EJ55" s="582"/>
      <c r="EK55" s="563"/>
      <c r="EL55" s="580"/>
      <c r="EM55" s="589"/>
      <c r="EN55" s="587"/>
      <c r="EO55" s="582"/>
      <c r="EP55" s="563"/>
      <c r="EQ55" s="580"/>
      <c r="ER55" s="589"/>
      <c r="ES55" s="587"/>
      <c r="ET55" s="582"/>
      <c r="EU55" s="563"/>
      <c r="EV55" s="580"/>
      <c r="EW55" s="589"/>
      <c r="EX55" s="587"/>
      <c r="EY55" s="629"/>
      <c r="EZ55" s="582"/>
      <c r="FA55" s="580"/>
      <c r="FB55" s="589"/>
      <c r="FC55" s="582"/>
      <c r="FD55" s="587"/>
      <c r="FE55" s="582"/>
      <c r="FF55" s="563"/>
      <c r="FG55" s="580"/>
      <c r="FH55" s="589"/>
      <c r="FI55" s="587"/>
      <c r="FJ55" s="582"/>
      <c r="FK55" s="563"/>
      <c r="FL55" s="580"/>
      <c r="FM55" s="589"/>
      <c r="FN55" s="587"/>
      <c r="FO55" s="582"/>
      <c r="FP55" s="563"/>
      <c r="FQ55" s="580"/>
      <c r="FR55" s="589"/>
      <c r="FS55" s="587"/>
      <c r="FT55" s="582"/>
      <c r="FU55" s="563"/>
      <c r="FV55" s="580"/>
      <c r="FW55" s="589"/>
      <c r="FX55" s="587"/>
      <c r="FY55" s="582"/>
      <c r="FZ55" s="563"/>
      <c r="GA55" s="580"/>
      <c r="GB55" s="589"/>
      <c r="GC55" s="630"/>
      <c r="GD55" s="631"/>
      <c r="GE55" s="632"/>
      <c r="GF55" s="632"/>
      <c r="GG55" s="633"/>
      <c r="GH55" s="628"/>
      <c r="GI55" s="628"/>
      <c r="GJ55" s="628"/>
      <c r="GK55" s="628"/>
    </row>
    <row r="56" spans="1:193" ht="12.75" customHeight="1">
      <c r="A56" s="634" t="s">
        <v>366</v>
      </c>
      <c r="B56" s="596"/>
      <c r="C56" s="597"/>
      <c r="D56" s="597"/>
      <c r="E56" s="597"/>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8"/>
      <c r="BL56" s="598"/>
      <c r="BM56" s="598"/>
      <c r="BN56" s="598"/>
      <c r="BO56" s="598"/>
      <c r="BP56" s="598"/>
      <c r="BQ56" s="598"/>
      <c r="BR56" s="598"/>
      <c r="BS56" s="598"/>
      <c r="BT56" s="598"/>
      <c r="BU56" s="598"/>
      <c r="BV56" s="598"/>
      <c r="BW56" s="598"/>
      <c r="BX56" s="598"/>
      <c r="BY56" s="598"/>
      <c r="BZ56" s="598"/>
      <c r="CA56" s="598"/>
      <c r="CB56" s="598"/>
      <c r="CC56" s="598"/>
      <c r="CD56" s="598"/>
      <c r="CE56" s="598"/>
      <c r="CF56" s="598"/>
      <c r="CG56" s="598"/>
      <c r="CH56" s="598"/>
      <c r="CI56" s="598"/>
      <c r="CJ56" s="598"/>
      <c r="CK56" s="598"/>
      <c r="CL56" s="598"/>
      <c r="CM56" s="598"/>
      <c r="CN56" s="598"/>
      <c r="CO56" s="598"/>
      <c r="CP56" s="598"/>
      <c r="CQ56" s="598"/>
      <c r="CR56" s="598"/>
      <c r="CS56" s="598"/>
      <c r="CT56" s="598"/>
      <c r="CU56" s="598"/>
      <c r="CV56" s="598"/>
      <c r="CW56" s="598"/>
      <c r="CX56" s="598"/>
      <c r="CY56" s="598"/>
      <c r="CZ56" s="598"/>
      <c r="DA56" s="598"/>
      <c r="DB56" s="598"/>
      <c r="DC56" s="598"/>
      <c r="DD56" s="598"/>
      <c r="DE56" s="598"/>
      <c r="DF56" s="598"/>
      <c r="DG56" s="598"/>
      <c r="DH56" s="598"/>
      <c r="DI56" s="598"/>
      <c r="DJ56" s="598"/>
      <c r="DK56" s="598"/>
      <c r="DL56" s="598"/>
      <c r="DM56" s="598"/>
      <c r="DN56" s="598"/>
      <c r="DO56" s="598"/>
      <c r="DP56" s="598"/>
      <c r="DQ56" s="598"/>
      <c r="DR56" s="598"/>
      <c r="DS56" s="598"/>
      <c r="DT56" s="598"/>
      <c r="DU56" s="598"/>
      <c r="DV56" s="598"/>
      <c r="DW56" s="598"/>
      <c r="DX56" s="598"/>
      <c r="DY56" s="598"/>
      <c r="DZ56" s="598"/>
      <c r="EA56" s="598"/>
      <c r="EB56" s="598"/>
      <c r="EC56" s="598"/>
      <c r="ED56" s="598"/>
      <c r="EE56" s="598"/>
      <c r="EF56" s="598"/>
      <c r="EG56" s="598"/>
      <c r="EH56" s="598"/>
      <c r="EI56" s="598"/>
      <c r="EJ56" s="598"/>
      <c r="EK56" s="598"/>
      <c r="EL56" s="598"/>
      <c r="EM56" s="598"/>
      <c r="EN56" s="598"/>
      <c r="EO56" s="598"/>
      <c r="EP56" s="598"/>
      <c r="EQ56" s="598"/>
      <c r="ER56" s="598"/>
      <c r="ES56" s="598"/>
      <c r="ET56" s="598"/>
      <c r="EU56" s="598"/>
      <c r="EV56" s="598"/>
      <c r="EW56" s="598"/>
      <c r="EX56" s="598"/>
      <c r="EY56" s="598"/>
      <c r="EZ56" s="598"/>
      <c r="FA56" s="598"/>
      <c r="FB56" s="598"/>
      <c r="FC56" s="598"/>
      <c r="FD56" s="598"/>
      <c r="FE56" s="598"/>
      <c r="FF56" s="598"/>
      <c r="FG56" s="598"/>
      <c r="FH56" s="598"/>
      <c r="FI56" s="598"/>
      <c r="FJ56" s="598"/>
      <c r="FK56" s="598"/>
      <c r="FL56" s="598"/>
      <c r="FM56" s="598"/>
      <c r="FN56" s="598"/>
      <c r="FO56" s="598"/>
      <c r="FP56" s="598"/>
      <c r="FQ56" s="598"/>
      <c r="FR56" s="598"/>
      <c r="FS56" s="598"/>
      <c r="FT56" s="598"/>
      <c r="FU56" s="598"/>
      <c r="FV56" s="598"/>
      <c r="FW56" s="598"/>
      <c r="FX56" s="598"/>
      <c r="FY56" s="598"/>
      <c r="FZ56" s="598"/>
      <c r="GA56" s="598"/>
      <c r="GB56" s="598"/>
      <c r="GC56" s="598"/>
      <c r="GD56" s="598"/>
      <c r="GE56" s="598"/>
      <c r="GF56" s="598"/>
      <c r="GG56" s="598"/>
      <c r="GH56" s="598"/>
      <c r="GI56" s="598"/>
      <c r="GJ56" s="598"/>
      <c r="GK56" s="498"/>
    </row>
    <row r="57" spans="1:193" ht="12.75" customHeight="1">
      <c r="A57" s="635"/>
      <c r="B57" s="562"/>
      <c r="C57" s="599"/>
      <c r="D57" s="599"/>
      <c r="E57" s="599"/>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c r="CT57" s="544"/>
      <c r="CU57" s="544"/>
      <c r="CV57" s="544"/>
      <c r="CW57" s="544"/>
      <c r="CX57" s="544"/>
      <c r="CY57" s="544"/>
      <c r="CZ57" s="544"/>
      <c r="DA57" s="544"/>
      <c r="DB57" s="544"/>
      <c r="DC57" s="544"/>
      <c r="DD57" s="544"/>
      <c r="DE57" s="544"/>
      <c r="DF57" s="544"/>
      <c r="DG57" s="544"/>
      <c r="DH57" s="544"/>
      <c r="DI57" s="544"/>
      <c r="DJ57" s="544"/>
      <c r="DK57" s="544"/>
      <c r="DL57" s="544"/>
      <c r="DM57" s="544"/>
      <c r="DN57" s="544"/>
      <c r="DO57" s="544"/>
      <c r="DP57" s="544"/>
      <c r="DQ57" s="544"/>
      <c r="DR57" s="544"/>
      <c r="DS57" s="544"/>
      <c r="DT57" s="544"/>
      <c r="DU57" s="544"/>
      <c r="DV57" s="544"/>
      <c r="DW57" s="544"/>
      <c r="DX57" s="544"/>
      <c r="DY57" s="544"/>
      <c r="DZ57" s="544"/>
      <c r="EA57" s="544"/>
      <c r="EB57" s="544"/>
      <c r="EC57" s="544"/>
      <c r="ED57" s="544"/>
      <c r="EE57" s="544"/>
      <c r="EF57" s="544"/>
      <c r="EG57" s="544"/>
      <c r="EH57" s="544"/>
      <c r="EI57" s="544"/>
      <c r="EJ57" s="544"/>
      <c r="EK57" s="544"/>
      <c r="EL57" s="544"/>
      <c r="EM57" s="544"/>
      <c r="EN57" s="544"/>
      <c r="EO57" s="544"/>
      <c r="EP57" s="544"/>
      <c r="EQ57" s="544"/>
      <c r="ER57" s="544"/>
      <c r="ES57" s="544"/>
      <c r="ET57" s="544"/>
      <c r="EU57" s="544"/>
      <c r="EV57" s="544"/>
      <c r="EW57" s="544"/>
      <c r="EX57" s="544"/>
      <c r="EY57" s="544"/>
      <c r="EZ57" s="544"/>
      <c r="FA57" s="544"/>
      <c r="FB57" s="544"/>
      <c r="FC57" s="544"/>
      <c r="FD57" s="544"/>
      <c r="FE57" s="544"/>
      <c r="FF57" s="544"/>
      <c r="FG57" s="544"/>
      <c r="FH57" s="544"/>
      <c r="FI57" s="544"/>
      <c r="FJ57" s="544"/>
      <c r="FK57" s="544"/>
      <c r="FL57" s="544"/>
      <c r="FM57" s="544"/>
      <c r="FN57" s="544"/>
      <c r="FO57" s="544"/>
      <c r="FP57" s="544"/>
      <c r="FQ57" s="544"/>
      <c r="FR57" s="544"/>
      <c r="FS57" s="544"/>
      <c r="FT57" s="544"/>
      <c r="FU57" s="544"/>
      <c r="FV57" s="544"/>
      <c r="FW57" s="544"/>
      <c r="FX57" s="544"/>
      <c r="FY57" s="544"/>
      <c r="FZ57" s="544"/>
      <c r="GA57" s="544"/>
      <c r="GB57" s="544"/>
      <c r="GC57" s="544"/>
      <c r="GD57" s="544"/>
      <c r="GE57" s="544"/>
      <c r="GF57" s="544"/>
      <c r="GG57" s="544"/>
      <c r="GH57" s="544"/>
      <c r="GI57" s="544"/>
      <c r="GJ57" s="544"/>
      <c r="GK57" s="504"/>
    </row>
    <row r="58" spans="1:193" ht="12.75" customHeight="1">
      <c r="A58" s="568"/>
      <c r="B58" s="544"/>
      <c r="C58" s="599"/>
      <c r="D58" s="599"/>
      <c r="E58" s="599"/>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4"/>
      <c r="BX58" s="544"/>
      <c r="BY58" s="544"/>
      <c r="BZ58" s="544"/>
      <c r="CA58" s="544"/>
      <c r="CB58" s="544"/>
      <c r="CC58" s="544"/>
      <c r="CD58" s="544"/>
      <c r="CE58" s="544"/>
      <c r="CF58" s="544"/>
      <c r="CG58" s="544"/>
      <c r="CH58" s="544"/>
      <c r="CI58" s="544"/>
      <c r="CJ58" s="544"/>
      <c r="CK58" s="544"/>
      <c r="CL58" s="544"/>
      <c r="CM58" s="544"/>
      <c r="CN58" s="544"/>
      <c r="CO58" s="544"/>
      <c r="CP58" s="544"/>
      <c r="CQ58" s="544"/>
      <c r="CR58" s="544"/>
      <c r="CS58" s="544"/>
      <c r="CT58" s="544"/>
      <c r="CU58" s="544"/>
      <c r="CV58" s="544"/>
      <c r="CW58" s="544"/>
      <c r="CX58" s="544"/>
      <c r="CY58" s="544"/>
      <c r="CZ58" s="544"/>
      <c r="DA58" s="544"/>
      <c r="DB58" s="544"/>
      <c r="DC58" s="544"/>
      <c r="DD58" s="544"/>
      <c r="DE58" s="544"/>
      <c r="DF58" s="544"/>
      <c r="DG58" s="544"/>
      <c r="DH58" s="544"/>
      <c r="DI58" s="544"/>
      <c r="DJ58" s="544"/>
      <c r="DK58" s="544"/>
      <c r="DL58" s="544"/>
      <c r="DM58" s="544"/>
      <c r="DN58" s="544"/>
      <c r="DO58" s="544"/>
      <c r="DP58" s="544"/>
      <c r="DQ58" s="544"/>
      <c r="DR58" s="544"/>
      <c r="DS58" s="544"/>
      <c r="DT58" s="544"/>
      <c r="DU58" s="544"/>
      <c r="DV58" s="544"/>
      <c r="DW58" s="544"/>
      <c r="DX58" s="544"/>
      <c r="DY58" s="544"/>
      <c r="DZ58" s="544"/>
      <c r="EA58" s="544"/>
      <c r="EB58" s="544"/>
      <c r="EC58" s="544"/>
      <c r="ED58" s="544"/>
      <c r="EE58" s="544"/>
      <c r="EF58" s="544"/>
      <c r="EG58" s="544"/>
      <c r="EH58" s="544"/>
      <c r="EI58" s="544"/>
      <c r="EJ58" s="544"/>
      <c r="EK58" s="544"/>
      <c r="EL58" s="544"/>
      <c r="EM58" s="544"/>
      <c r="EN58" s="544"/>
      <c r="EO58" s="544"/>
      <c r="EP58" s="544"/>
      <c r="EQ58" s="544"/>
      <c r="ER58" s="544"/>
      <c r="ES58" s="544"/>
      <c r="ET58" s="544"/>
      <c r="EU58" s="544"/>
      <c r="EV58" s="544"/>
      <c r="EW58" s="544"/>
      <c r="EX58" s="544"/>
      <c r="EY58" s="544"/>
      <c r="EZ58" s="544"/>
      <c r="FA58" s="544"/>
      <c r="FB58" s="544"/>
      <c r="FC58" s="544"/>
      <c r="FD58" s="544"/>
      <c r="FE58" s="544"/>
      <c r="FF58" s="544"/>
      <c r="FG58" s="544"/>
      <c r="FH58" s="544"/>
      <c r="FI58" s="544"/>
      <c r="FJ58" s="544"/>
      <c r="FK58" s="544"/>
      <c r="FL58" s="544"/>
      <c r="FM58" s="544"/>
      <c r="FN58" s="544"/>
      <c r="FO58" s="544"/>
      <c r="FP58" s="544"/>
      <c r="FQ58" s="544"/>
      <c r="FR58" s="544"/>
      <c r="FS58" s="544"/>
      <c r="FT58" s="544"/>
      <c r="FU58" s="544"/>
      <c r="FV58" s="544"/>
      <c r="FW58" s="544"/>
      <c r="FX58" s="544"/>
      <c r="FY58" s="544"/>
      <c r="FZ58" s="544"/>
      <c r="GA58" s="544"/>
      <c r="GB58" s="544"/>
      <c r="GC58" s="544"/>
      <c r="GD58" s="544"/>
      <c r="GE58" s="544"/>
      <c r="GF58" s="544"/>
      <c r="GG58" s="544"/>
      <c r="GH58" s="544"/>
      <c r="GI58" s="544"/>
      <c r="GJ58" s="544"/>
      <c r="GK58" s="504"/>
    </row>
    <row r="59" spans="1:193" ht="12.75" customHeight="1">
      <c r="A59" s="568"/>
      <c r="B59" s="544"/>
      <c r="C59" s="599"/>
      <c r="D59" s="599"/>
      <c r="E59" s="599"/>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4"/>
      <c r="BX59" s="544"/>
      <c r="BY59" s="544"/>
      <c r="BZ59" s="544"/>
      <c r="CA59" s="544"/>
      <c r="CB59" s="544"/>
      <c r="CC59" s="544"/>
      <c r="CD59" s="544"/>
      <c r="CE59" s="544"/>
      <c r="CF59" s="544"/>
      <c r="CG59" s="544"/>
      <c r="CH59" s="544"/>
      <c r="CI59" s="544"/>
      <c r="CJ59" s="544"/>
      <c r="CK59" s="544"/>
      <c r="CL59" s="544"/>
      <c r="CM59" s="544"/>
      <c r="CN59" s="544"/>
      <c r="CO59" s="544"/>
      <c r="CP59" s="544"/>
      <c r="CQ59" s="544"/>
      <c r="CR59" s="544"/>
      <c r="CS59" s="544"/>
      <c r="CT59" s="544"/>
      <c r="CU59" s="544"/>
      <c r="CV59" s="544"/>
      <c r="CW59" s="544"/>
      <c r="CX59" s="544"/>
      <c r="CY59" s="544"/>
      <c r="CZ59" s="544"/>
      <c r="DA59" s="544"/>
      <c r="DB59" s="544"/>
      <c r="DC59" s="544"/>
      <c r="DD59" s="544"/>
      <c r="DE59" s="544"/>
      <c r="DF59" s="544"/>
      <c r="DG59" s="544"/>
      <c r="DH59" s="544"/>
      <c r="DI59" s="544"/>
      <c r="DJ59" s="544"/>
      <c r="DK59" s="544"/>
      <c r="DL59" s="544"/>
      <c r="DM59" s="544"/>
      <c r="DN59" s="544"/>
      <c r="DO59" s="544"/>
      <c r="DP59" s="544"/>
      <c r="DQ59" s="544"/>
      <c r="DR59" s="544"/>
      <c r="DS59" s="544"/>
      <c r="DT59" s="544"/>
      <c r="DU59" s="544"/>
      <c r="DV59" s="544"/>
      <c r="DW59" s="544"/>
      <c r="DX59" s="544"/>
      <c r="DY59" s="544"/>
      <c r="DZ59" s="544"/>
      <c r="EA59" s="544"/>
      <c r="EB59" s="544"/>
      <c r="EC59" s="544"/>
      <c r="ED59" s="544"/>
      <c r="EE59" s="544"/>
      <c r="EF59" s="544"/>
      <c r="EG59" s="544"/>
      <c r="EH59" s="544"/>
      <c r="EI59" s="544"/>
      <c r="EJ59" s="544"/>
      <c r="EK59" s="544"/>
      <c r="EL59" s="544"/>
      <c r="EM59" s="544"/>
      <c r="EN59" s="544"/>
      <c r="EO59" s="544"/>
      <c r="EP59" s="544"/>
      <c r="EQ59" s="544"/>
      <c r="ER59" s="544"/>
      <c r="ES59" s="544"/>
      <c r="ET59" s="544"/>
      <c r="EU59" s="544"/>
      <c r="EV59" s="544"/>
      <c r="EW59" s="544"/>
      <c r="EX59" s="544"/>
      <c r="EY59" s="544"/>
      <c r="EZ59" s="544"/>
      <c r="FA59" s="544"/>
      <c r="FB59" s="544"/>
      <c r="FC59" s="544"/>
      <c r="FD59" s="544"/>
      <c r="FE59" s="544"/>
      <c r="FF59" s="544"/>
      <c r="FG59" s="544"/>
      <c r="FH59" s="544"/>
      <c r="FI59" s="544"/>
      <c r="FJ59" s="544"/>
      <c r="FK59" s="544"/>
      <c r="FL59" s="544"/>
      <c r="FM59" s="544"/>
      <c r="FN59" s="544"/>
      <c r="FO59" s="544"/>
      <c r="FP59" s="544"/>
      <c r="FQ59" s="544"/>
      <c r="FR59" s="544"/>
      <c r="FS59" s="544"/>
      <c r="FT59" s="544"/>
      <c r="FU59" s="544"/>
      <c r="FV59" s="544"/>
      <c r="FW59" s="544"/>
      <c r="FX59" s="544"/>
      <c r="FY59" s="544"/>
      <c r="FZ59" s="544"/>
      <c r="GA59" s="544"/>
      <c r="GB59" s="544"/>
      <c r="GC59" s="544"/>
      <c r="GD59" s="544"/>
      <c r="GE59" s="544"/>
      <c r="GF59" s="544"/>
      <c r="GG59" s="544"/>
      <c r="GH59" s="544"/>
      <c r="GI59" s="544"/>
      <c r="GJ59" s="544"/>
      <c r="GK59" s="504"/>
    </row>
    <row r="60" spans="1:193" ht="12.75" customHeight="1">
      <c r="A60" s="568"/>
      <c r="B60" s="544"/>
      <c r="C60" s="599"/>
      <c r="D60" s="599"/>
      <c r="E60" s="599"/>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c r="BO60" s="544"/>
      <c r="BP60" s="544"/>
      <c r="BQ60" s="544"/>
      <c r="BR60" s="544"/>
      <c r="BS60" s="544"/>
      <c r="BT60" s="544"/>
      <c r="BU60" s="544"/>
      <c r="BV60" s="544"/>
      <c r="BW60" s="544"/>
      <c r="BX60" s="544"/>
      <c r="BY60" s="544"/>
      <c r="BZ60" s="544"/>
      <c r="CA60" s="544"/>
      <c r="CB60" s="544"/>
      <c r="CC60" s="544"/>
      <c r="CD60" s="544"/>
      <c r="CE60" s="544"/>
      <c r="CF60" s="544"/>
      <c r="CG60" s="544"/>
      <c r="CH60" s="544"/>
      <c r="CI60" s="544"/>
      <c r="CJ60" s="544"/>
      <c r="CK60" s="544"/>
      <c r="CL60" s="544"/>
      <c r="CM60" s="544"/>
      <c r="CN60" s="544"/>
      <c r="CO60" s="544"/>
      <c r="CP60" s="544"/>
      <c r="CQ60" s="544"/>
      <c r="CR60" s="544"/>
      <c r="CS60" s="544"/>
      <c r="CT60" s="544"/>
      <c r="CU60" s="544"/>
      <c r="CV60" s="544"/>
      <c r="CW60" s="544"/>
      <c r="CX60" s="544"/>
      <c r="CY60" s="544"/>
      <c r="CZ60" s="544"/>
      <c r="DA60" s="544"/>
      <c r="DB60" s="544"/>
      <c r="DC60" s="544"/>
      <c r="DD60" s="544"/>
      <c r="DE60" s="544"/>
      <c r="DF60" s="544"/>
      <c r="DG60" s="544"/>
      <c r="DH60" s="544"/>
      <c r="DI60" s="544"/>
      <c r="DJ60" s="544"/>
      <c r="DK60" s="544"/>
      <c r="DL60" s="544"/>
      <c r="DM60" s="544"/>
      <c r="DN60" s="544"/>
      <c r="DO60" s="544"/>
      <c r="DP60" s="544"/>
      <c r="DQ60" s="544"/>
      <c r="DR60" s="544"/>
      <c r="DS60" s="544"/>
      <c r="DT60" s="544"/>
      <c r="DU60" s="544"/>
      <c r="DV60" s="544"/>
      <c r="DW60" s="544"/>
      <c r="DX60" s="544"/>
      <c r="DY60" s="544"/>
      <c r="DZ60" s="544"/>
      <c r="EA60" s="544"/>
      <c r="EB60" s="544"/>
      <c r="EC60" s="544"/>
      <c r="ED60" s="544"/>
      <c r="EE60" s="544"/>
      <c r="EF60" s="544"/>
      <c r="EG60" s="544"/>
      <c r="EH60" s="544"/>
      <c r="EI60" s="544"/>
      <c r="EJ60" s="544"/>
      <c r="EK60" s="544"/>
      <c r="EL60" s="544"/>
      <c r="EM60" s="544"/>
      <c r="EN60" s="544"/>
      <c r="EO60" s="544"/>
      <c r="EP60" s="544"/>
      <c r="EQ60" s="544"/>
      <c r="ER60" s="544"/>
      <c r="ES60" s="544"/>
      <c r="ET60" s="544"/>
      <c r="EU60" s="544"/>
      <c r="EV60" s="544"/>
      <c r="EW60" s="544"/>
      <c r="EX60" s="544"/>
      <c r="EY60" s="544"/>
      <c r="EZ60" s="544"/>
      <c r="FA60" s="544"/>
      <c r="FB60" s="544"/>
      <c r="FC60" s="544"/>
      <c r="FD60" s="544"/>
      <c r="FE60" s="544"/>
      <c r="FF60" s="544"/>
      <c r="FG60" s="544"/>
      <c r="FH60" s="544"/>
      <c r="FI60" s="544"/>
      <c r="FJ60" s="544"/>
      <c r="FK60" s="544"/>
      <c r="FL60" s="544"/>
      <c r="FM60" s="544"/>
      <c r="FN60" s="544"/>
      <c r="FO60" s="544"/>
      <c r="FP60" s="544"/>
      <c r="FQ60" s="544"/>
      <c r="FR60" s="544"/>
      <c r="FS60" s="544"/>
      <c r="FT60" s="544"/>
      <c r="FU60" s="544"/>
      <c r="FV60" s="544"/>
      <c r="FW60" s="544"/>
      <c r="FX60" s="544"/>
      <c r="FY60" s="544"/>
      <c r="FZ60" s="544"/>
      <c r="GA60" s="544"/>
      <c r="GB60" s="544"/>
      <c r="GC60" s="544"/>
      <c r="GD60" s="544"/>
      <c r="GE60" s="544"/>
      <c r="GF60" s="544"/>
      <c r="GG60" s="544"/>
      <c r="GH60" s="544"/>
      <c r="GI60" s="544"/>
      <c r="GJ60" s="544"/>
      <c r="GK60" s="504"/>
    </row>
    <row r="61" spans="1:193" ht="12.75" customHeight="1">
      <c r="A61" s="568"/>
      <c r="B61" s="544"/>
      <c r="C61" s="599"/>
      <c r="D61" s="599"/>
      <c r="E61" s="599"/>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4"/>
      <c r="BS61" s="544"/>
      <c r="BT61" s="544"/>
      <c r="BU61" s="544"/>
      <c r="BV61" s="544"/>
      <c r="BW61" s="544"/>
      <c r="BX61" s="544"/>
      <c r="BY61" s="544"/>
      <c r="BZ61" s="544"/>
      <c r="CA61" s="544"/>
      <c r="CB61" s="544"/>
      <c r="CC61" s="544"/>
      <c r="CD61" s="544"/>
      <c r="CE61" s="544"/>
      <c r="CF61" s="544"/>
      <c r="CG61" s="544"/>
      <c r="CH61" s="544"/>
      <c r="CI61" s="544"/>
      <c r="CJ61" s="544"/>
      <c r="CK61" s="544"/>
      <c r="CL61" s="544"/>
      <c r="CM61" s="544"/>
      <c r="CN61" s="544"/>
      <c r="CO61" s="544"/>
      <c r="CP61" s="544"/>
      <c r="CQ61" s="544"/>
      <c r="CR61" s="544"/>
      <c r="CS61" s="544"/>
      <c r="CT61" s="544"/>
      <c r="CU61" s="544"/>
      <c r="CV61" s="544"/>
      <c r="CW61" s="544"/>
      <c r="CX61" s="544"/>
      <c r="CY61" s="544"/>
      <c r="CZ61" s="544"/>
      <c r="DA61" s="544"/>
      <c r="DB61" s="544"/>
      <c r="DC61" s="544"/>
      <c r="DD61" s="544"/>
      <c r="DE61" s="544"/>
      <c r="DF61" s="544"/>
      <c r="DG61" s="544"/>
      <c r="DH61" s="544"/>
      <c r="DI61" s="544"/>
      <c r="DJ61" s="544"/>
      <c r="DK61" s="544"/>
      <c r="DL61" s="544"/>
      <c r="DM61" s="544"/>
      <c r="DN61" s="544"/>
      <c r="DO61" s="544"/>
      <c r="DP61" s="544"/>
      <c r="DQ61" s="544"/>
      <c r="DR61" s="544"/>
      <c r="DS61" s="544"/>
      <c r="DT61" s="544"/>
      <c r="DU61" s="544"/>
      <c r="DV61" s="544"/>
      <c r="DW61" s="544"/>
      <c r="DX61" s="544"/>
      <c r="DY61" s="544"/>
      <c r="DZ61" s="544"/>
      <c r="EA61" s="544"/>
      <c r="EB61" s="544"/>
      <c r="EC61" s="544"/>
      <c r="ED61" s="544"/>
      <c r="EE61" s="544"/>
      <c r="EF61" s="544"/>
      <c r="EG61" s="544"/>
      <c r="EH61" s="544"/>
      <c r="EI61" s="544"/>
      <c r="EJ61" s="544"/>
      <c r="EK61" s="544"/>
      <c r="EL61" s="544"/>
      <c r="EM61" s="544"/>
      <c r="EN61" s="544"/>
      <c r="EO61" s="544"/>
      <c r="EP61" s="544"/>
      <c r="EQ61" s="544"/>
      <c r="ER61" s="544"/>
      <c r="ES61" s="544"/>
      <c r="ET61" s="544"/>
      <c r="EU61" s="544"/>
      <c r="EV61" s="544"/>
      <c r="EW61" s="544"/>
      <c r="EX61" s="544"/>
      <c r="EY61" s="544"/>
      <c r="EZ61" s="544"/>
      <c r="FA61" s="544"/>
      <c r="FB61" s="544"/>
      <c r="FC61" s="544"/>
      <c r="FD61" s="544"/>
      <c r="FE61" s="544"/>
      <c r="FF61" s="544"/>
      <c r="FG61" s="544"/>
      <c r="FH61" s="544"/>
      <c r="FI61" s="544"/>
      <c r="FJ61" s="544"/>
      <c r="FK61" s="544"/>
      <c r="FL61" s="544"/>
      <c r="FM61" s="544"/>
      <c r="FN61" s="544"/>
      <c r="FO61" s="544"/>
      <c r="FP61" s="544"/>
      <c r="FQ61" s="544"/>
      <c r="FR61" s="544"/>
      <c r="FS61" s="544"/>
      <c r="FT61" s="544"/>
      <c r="FU61" s="544"/>
      <c r="FV61" s="544"/>
      <c r="FW61" s="544"/>
      <c r="FX61" s="544"/>
      <c r="FY61" s="544"/>
      <c r="FZ61" s="544"/>
      <c r="GA61" s="544"/>
      <c r="GB61" s="544"/>
      <c r="GC61" s="544"/>
      <c r="GD61" s="544"/>
      <c r="GE61" s="544"/>
      <c r="GF61" s="544"/>
      <c r="GG61" s="544"/>
      <c r="GH61" s="544"/>
      <c r="GI61" s="544"/>
      <c r="GJ61" s="544"/>
      <c r="GK61" s="504"/>
    </row>
    <row r="62" spans="1:193" ht="12.75" customHeight="1">
      <c r="A62" s="568"/>
      <c r="B62" s="544"/>
      <c r="C62" s="599"/>
      <c r="D62" s="599"/>
      <c r="E62" s="599"/>
      <c r="F62" s="544"/>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c r="BP62" s="544"/>
      <c r="BQ62" s="544"/>
      <c r="BR62" s="544"/>
      <c r="BS62" s="544"/>
      <c r="BT62" s="544"/>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544"/>
      <c r="CU62" s="544"/>
      <c r="CV62" s="544"/>
      <c r="CW62" s="544"/>
      <c r="CX62" s="544"/>
      <c r="CY62" s="544"/>
      <c r="CZ62" s="544"/>
      <c r="DA62" s="544"/>
      <c r="DB62" s="544"/>
      <c r="DC62" s="544"/>
      <c r="DD62" s="544"/>
      <c r="DE62" s="544"/>
      <c r="DF62" s="544"/>
      <c r="DG62" s="544"/>
      <c r="DH62" s="544"/>
      <c r="DI62" s="544"/>
      <c r="DJ62" s="544"/>
      <c r="DK62" s="544"/>
      <c r="DL62" s="544"/>
      <c r="DM62" s="544"/>
      <c r="DN62" s="544"/>
      <c r="DO62" s="544"/>
      <c r="DP62" s="544"/>
      <c r="DQ62" s="544"/>
      <c r="DR62" s="544"/>
      <c r="DS62" s="544"/>
      <c r="DT62" s="544"/>
      <c r="DU62" s="544"/>
      <c r="DV62" s="544"/>
      <c r="DW62" s="544"/>
      <c r="DX62" s="544"/>
      <c r="DY62" s="544"/>
      <c r="DZ62" s="544"/>
      <c r="EA62" s="544"/>
      <c r="EB62" s="544"/>
      <c r="EC62" s="544"/>
      <c r="ED62" s="544"/>
      <c r="EE62" s="544"/>
      <c r="EF62" s="544"/>
      <c r="EG62" s="544"/>
      <c r="EH62" s="544"/>
      <c r="EI62" s="544"/>
      <c r="EJ62" s="544"/>
      <c r="EK62" s="544"/>
      <c r="EL62" s="544"/>
      <c r="EM62" s="544"/>
      <c r="EN62" s="544"/>
      <c r="EO62" s="544"/>
      <c r="EP62" s="544"/>
      <c r="EQ62" s="544"/>
      <c r="ER62" s="544"/>
      <c r="ES62" s="544"/>
      <c r="ET62" s="544"/>
      <c r="EU62" s="544"/>
      <c r="EV62" s="544"/>
      <c r="EW62" s="544"/>
      <c r="EX62" s="544"/>
      <c r="EY62" s="544"/>
      <c r="EZ62" s="544"/>
      <c r="FA62" s="544"/>
      <c r="FB62" s="544"/>
      <c r="FC62" s="544"/>
      <c r="FD62" s="544"/>
      <c r="FE62" s="544"/>
      <c r="FF62" s="544"/>
      <c r="FG62" s="544"/>
      <c r="FH62" s="544"/>
      <c r="FI62" s="544"/>
      <c r="FJ62" s="544"/>
      <c r="FK62" s="544"/>
      <c r="FL62" s="544"/>
      <c r="FM62" s="544"/>
      <c r="FN62" s="544"/>
      <c r="FO62" s="544"/>
      <c r="FP62" s="544"/>
      <c r="FQ62" s="544"/>
      <c r="FR62" s="544"/>
      <c r="FS62" s="544"/>
      <c r="FT62" s="544"/>
      <c r="FU62" s="544"/>
      <c r="FV62" s="544"/>
      <c r="FW62" s="544"/>
      <c r="FX62" s="544"/>
      <c r="FY62" s="544"/>
      <c r="FZ62" s="544"/>
      <c r="GA62" s="544"/>
      <c r="GB62" s="544"/>
      <c r="GC62" s="544"/>
      <c r="GD62" s="544"/>
      <c r="GE62" s="544"/>
      <c r="GF62" s="544"/>
      <c r="GG62" s="544"/>
      <c r="GH62" s="544"/>
      <c r="GI62" s="544"/>
      <c r="GJ62" s="544"/>
      <c r="GK62" s="504"/>
    </row>
    <row r="63" spans="1:193" ht="12.75" customHeight="1">
      <c r="A63" s="568"/>
      <c r="B63" s="544"/>
      <c r="C63" s="599"/>
      <c r="D63" s="599"/>
      <c r="E63" s="599"/>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c r="BO63" s="544"/>
      <c r="BP63" s="544"/>
      <c r="BQ63" s="544"/>
      <c r="BR63" s="544"/>
      <c r="BS63" s="544"/>
      <c r="BT63" s="544"/>
      <c r="BU63" s="544"/>
      <c r="BV63" s="544"/>
      <c r="BW63" s="544"/>
      <c r="BX63" s="544"/>
      <c r="BY63" s="544"/>
      <c r="BZ63" s="544"/>
      <c r="CA63" s="544"/>
      <c r="CB63" s="544"/>
      <c r="CC63" s="544"/>
      <c r="CD63" s="544"/>
      <c r="CE63" s="544"/>
      <c r="CF63" s="544"/>
      <c r="CG63" s="544"/>
      <c r="CH63" s="544"/>
      <c r="CI63" s="544"/>
      <c r="CJ63" s="544"/>
      <c r="CK63" s="544"/>
      <c r="CL63" s="544"/>
      <c r="CM63" s="544"/>
      <c r="CN63" s="544"/>
      <c r="CO63" s="544"/>
      <c r="CP63" s="544"/>
      <c r="CQ63" s="544"/>
      <c r="CR63" s="544"/>
      <c r="CS63" s="544"/>
      <c r="CT63" s="544"/>
      <c r="CU63" s="544"/>
      <c r="CV63" s="544"/>
      <c r="CW63" s="544"/>
      <c r="CX63" s="544"/>
      <c r="CY63" s="544"/>
      <c r="CZ63" s="544"/>
      <c r="DA63" s="544"/>
      <c r="DB63" s="544"/>
      <c r="DC63" s="544"/>
      <c r="DD63" s="544"/>
      <c r="DE63" s="544"/>
      <c r="DF63" s="544"/>
      <c r="DG63" s="544"/>
      <c r="DH63" s="544"/>
      <c r="DI63" s="544"/>
      <c r="DJ63" s="544"/>
      <c r="DK63" s="544"/>
      <c r="DL63" s="544"/>
      <c r="DM63" s="544"/>
      <c r="DN63" s="544"/>
      <c r="DO63" s="544"/>
      <c r="DP63" s="544"/>
      <c r="DQ63" s="544"/>
      <c r="DR63" s="544"/>
      <c r="DS63" s="544"/>
      <c r="DT63" s="544"/>
      <c r="DU63" s="544"/>
      <c r="DV63" s="544"/>
      <c r="DW63" s="544"/>
      <c r="DX63" s="544"/>
      <c r="DY63" s="544"/>
      <c r="DZ63" s="544"/>
      <c r="EA63" s="544"/>
      <c r="EB63" s="544"/>
      <c r="EC63" s="544"/>
      <c r="ED63" s="544"/>
      <c r="EE63" s="544"/>
      <c r="EF63" s="544"/>
      <c r="EG63" s="544"/>
      <c r="EH63" s="544"/>
      <c r="EI63" s="544"/>
      <c r="EJ63" s="544"/>
      <c r="EK63" s="544"/>
      <c r="EL63" s="544"/>
      <c r="EM63" s="544"/>
      <c r="EN63" s="544"/>
      <c r="EO63" s="544"/>
      <c r="EP63" s="544"/>
      <c r="EQ63" s="544"/>
      <c r="ER63" s="544"/>
      <c r="ES63" s="544"/>
      <c r="ET63" s="544"/>
      <c r="EU63" s="544"/>
      <c r="EV63" s="544"/>
      <c r="EW63" s="544"/>
      <c r="EX63" s="544"/>
      <c r="EY63" s="544"/>
      <c r="EZ63" s="544"/>
      <c r="FA63" s="544"/>
      <c r="FB63" s="544"/>
      <c r="FC63" s="544"/>
      <c r="FD63" s="544"/>
      <c r="FE63" s="544"/>
      <c r="FF63" s="544"/>
      <c r="FG63" s="544"/>
      <c r="FH63" s="544"/>
      <c r="FI63" s="544"/>
      <c r="FJ63" s="544"/>
      <c r="FK63" s="544"/>
      <c r="FL63" s="544"/>
      <c r="FM63" s="544"/>
      <c r="FN63" s="544"/>
      <c r="FO63" s="544"/>
      <c r="FP63" s="544"/>
      <c r="FQ63" s="544"/>
      <c r="FR63" s="544"/>
      <c r="FS63" s="544"/>
      <c r="FT63" s="544"/>
      <c r="FU63" s="544"/>
      <c r="FV63" s="544"/>
      <c r="FW63" s="544"/>
      <c r="FX63" s="544"/>
      <c r="FY63" s="544"/>
      <c r="FZ63" s="544"/>
      <c r="GA63" s="544"/>
      <c r="GB63" s="544"/>
      <c r="GC63" s="544"/>
      <c r="GD63" s="544"/>
      <c r="GE63" s="544"/>
      <c r="GF63" s="544"/>
      <c r="GG63" s="544"/>
      <c r="GH63" s="544"/>
      <c r="GI63" s="544"/>
      <c r="GJ63" s="544"/>
      <c r="GK63" s="504"/>
    </row>
    <row r="64" spans="1:193" ht="12.75" customHeight="1">
      <c r="A64" s="568"/>
      <c r="B64" s="544"/>
      <c r="C64" s="599"/>
      <c r="D64" s="599"/>
      <c r="E64" s="599"/>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c r="BO64" s="544"/>
      <c r="BP64" s="544"/>
      <c r="BQ64" s="544"/>
      <c r="BR64" s="544"/>
      <c r="BS64" s="544"/>
      <c r="BT64" s="544"/>
      <c r="BU64" s="544"/>
      <c r="BV64" s="544"/>
      <c r="BW64" s="544"/>
      <c r="BX64" s="544"/>
      <c r="BY64" s="544"/>
      <c r="BZ64" s="544"/>
      <c r="CA64" s="544"/>
      <c r="CB64" s="544"/>
      <c r="CC64" s="544"/>
      <c r="CD64" s="544"/>
      <c r="CE64" s="544"/>
      <c r="CF64" s="544"/>
      <c r="CG64" s="544"/>
      <c r="CH64" s="544"/>
      <c r="CI64" s="544"/>
      <c r="CJ64" s="544"/>
      <c r="CK64" s="544"/>
      <c r="CL64" s="544"/>
      <c r="CM64" s="544"/>
      <c r="CN64" s="544"/>
      <c r="CO64" s="544"/>
      <c r="CP64" s="544"/>
      <c r="CQ64" s="544"/>
      <c r="CR64" s="544"/>
      <c r="CS64" s="544"/>
      <c r="CT64" s="544"/>
      <c r="CU64" s="544"/>
      <c r="CV64" s="544"/>
      <c r="CW64" s="544"/>
      <c r="CX64" s="544"/>
      <c r="CY64" s="544"/>
      <c r="CZ64" s="544"/>
      <c r="DA64" s="544"/>
      <c r="DB64" s="544"/>
      <c r="DC64" s="544"/>
      <c r="DD64" s="544"/>
      <c r="DE64" s="544"/>
      <c r="DF64" s="544"/>
      <c r="DG64" s="544"/>
      <c r="DH64" s="544"/>
      <c r="DI64" s="544"/>
      <c r="DJ64" s="544"/>
      <c r="DK64" s="544"/>
      <c r="DL64" s="544"/>
      <c r="DM64" s="544"/>
      <c r="DN64" s="544"/>
      <c r="DO64" s="544"/>
      <c r="DP64" s="544"/>
      <c r="DQ64" s="544"/>
      <c r="DR64" s="544"/>
      <c r="DS64" s="544"/>
      <c r="DT64" s="544"/>
      <c r="DU64" s="544"/>
      <c r="DV64" s="544"/>
      <c r="DW64" s="544"/>
      <c r="DX64" s="544"/>
      <c r="DY64" s="544"/>
      <c r="DZ64" s="544"/>
      <c r="EA64" s="544"/>
      <c r="EB64" s="544"/>
      <c r="EC64" s="544"/>
      <c r="ED64" s="544"/>
      <c r="EE64" s="544"/>
      <c r="EF64" s="544"/>
      <c r="EG64" s="544"/>
      <c r="EH64" s="544"/>
      <c r="EI64" s="544"/>
      <c r="EJ64" s="544"/>
      <c r="EK64" s="544"/>
      <c r="EL64" s="544"/>
      <c r="EM64" s="544"/>
      <c r="EN64" s="544"/>
      <c r="EO64" s="544"/>
      <c r="EP64" s="544"/>
      <c r="EQ64" s="544"/>
      <c r="ER64" s="544"/>
      <c r="ES64" s="544"/>
      <c r="ET64" s="544"/>
      <c r="EU64" s="544"/>
      <c r="EV64" s="544"/>
      <c r="EW64" s="544"/>
      <c r="EX64" s="544"/>
      <c r="EY64" s="544"/>
      <c r="EZ64" s="544"/>
      <c r="FA64" s="544"/>
      <c r="FB64" s="544"/>
      <c r="FC64" s="544"/>
      <c r="FD64" s="544"/>
      <c r="FE64" s="544"/>
      <c r="FF64" s="544"/>
      <c r="FG64" s="544"/>
      <c r="FH64" s="544"/>
      <c r="FI64" s="544"/>
      <c r="FJ64" s="544"/>
      <c r="FK64" s="544"/>
      <c r="FL64" s="544"/>
      <c r="FM64" s="544"/>
      <c r="FN64" s="544"/>
      <c r="FO64" s="544"/>
      <c r="FP64" s="544"/>
      <c r="FQ64" s="544"/>
      <c r="FR64" s="544"/>
      <c r="FS64" s="544"/>
      <c r="FT64" s="544"/>
      <c r="FU64" s="544"/>
      <c r="FV64" s="544"/>
      <c r="FW64" s="544"/>
      <c r="FX64" s="544"/>
      <c r="FY64" s="544"/>
      <c r="FZ64" s="544"/>
      <c r="GA64" s="544"/>
      <c r="GB64" s="544"/>
      <c r="GC64" s="544"/>
      <c r="GD64" s="544"/>
      <c r="GE64" s="544"/>
      <c r="GF64" s="544"/>
      <c r="GG64" s="544"/>
      <c r="GH64" s="544"/>
      <c r="GI64" s="544"/>
      <c r="GJ64" s="544"/>
      <c r="GK64" s="504"/>
    </row>
    <row r="65" spans="1:193" ht="12.75" customHeight="1">
      <c r="A65" s="568"/>
      <c r="B65" s="544"/>
      <c r="C65" s="599"/>
      <c r="D65" s="599"/>
      <c r="E65" s="599"/>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I65" s="544"/>
      <c r="CJ65" s="544"/>
      <c r="CK65" s="544"/>
      <c r="CL65" s="544"/>
      <c r="CM65" s="544"/>
      <c r="CN65" s="544"/>
      <c r="CO65" s="544"/>
      <c r="CP65" s="544"/>
      <c r="CQ65" s="544"/>
      <c r="CR65" s="544"/>
      <c r="CS65" s="544"/>
      <c r="CT65" s="544"/>
      <c r="CU65" s="544"/>
      <c r="CV65" s="544"/>
      <c r="CW65" s="544"/>
      <c r="CX65" s="544"/>
      <c r="CY65" s="544"/>
      <c r="CZ65" s="544"/>
      <c r="DA65" s="544"/>
      <c r="DB65" s="544"/>
      <c r="DC65" s="544"/>
      <c r="DD65" s="544"/>
      <c r="DE65" s="544"/>
      <c r="DF65" s="544"/>
      <c r="DG65" s="544"/>
      <c r="DH65" s="544"/>
      <c r="DI65" s="544"/>
      <c r="DJ65" s="544"/>
      <c r="DK65" s="544"/>
      <c r="DL65" s="544"/>
      <c r="DM65" s="544"/>
      <c r="DN65" s="544"/>
      <c r="DO65" s="544"/>
      <c r="DP65" s="544"/>
      <c r="DQ65" s="544"/>
      <c r="DR65" s="544"/>
      <c r="DS65" s="544"/>
      <c r="DT65" s="544"/>
      <c r="DU65" s="544"/>
      <c r="DV65" s="544"/>
      <c r="DW65" s="544"/>
      <c r="DX65" s="544"/>
      <c r="DY65" s="544"/>
      <c r="DZ65" s="544"/>
      <c r="EA65" s="544"/>
      <c r="EB65" s="544"/>
      <c r="EC65" s="544"/>
      <c r="ED65" s="544"/>
      <c r="EE65" s="544"/>
      <c r="EF65" s="544"/>
      <c r="EG65" s="544"/>
      <c r="EH65" s="544"/>
      <c r="EI65" s="544"/>
      <c r="EJ65" s="544"/>
      <c r="EK65" s="544"/>
      <c r="EL65" s="544"/>
      <c r="EM65" s="544"/>
      <c r="EN65" s="544"/>
      <c r="EO65" s="544"/>
      <c r="EP65" s="544"/>
      <c r="EQ65" s="544"/>
      <c r="ER65" s="544"/>
      <c r="ES65" s="544"/>
      <c r="ET65" s="544"/>
      <c r="EU65" s="544"/>
      <c r="EV65" s="544"/>
      <c r="EW65" s="544"/>
      <c r="EX65" s="544"/>
      <c r="EY65" s="544"/>
      <c r="EZ65" s="544"/>
      <c r="FA65" s="544"/>
      <c r="FB65" s="544"/>
      <c r="FC65" s="544"/>
      <c r="FD65" s="544"/>
      <c r="FE65" s="544"/>
      <c r="FF65" s="544"/>
      <c r="FG65" s="544"/>
      <c r="FH65" s="544"/>
      <c r="FI65" s="544"/>
      <c r="FJ65" s="544"/>
      <c r="FK65" s="544"/>
      <c r="FL65" s="544"/>
      <c r="FM65" s="544"/>
      <c r="FN65" s="544"/>
      <c r="FO65" s="544"/>
      <c r="FP65" s="544"/>
      <c r="FQ65" s="544"/>
      <c r="FR65" s="544"/>
      <c r="FS65" s="544"/>
      <c r="FT65" s="544"/>
      <c r="FU65" s="544"/>
      <c r="FV65" s="544"/>
      <c r="FW65" s="544"/>
      <c r="FX65" s="544"/>
      <c r="FY65" s="544"/>
      <c r="FZ65" s="544"/>
      <c r="GA65" s="544"/>
      <c r="GB65" s="544"/>
      <c r="GC65" s="544"/>
      <c r="GD65" s="544"/>
      <c r="GE65" s="544"/>
      <c r="GF65" s="544"/>
      <c r="GG65" s="544"/>
      <c r="GH65" s="544"/>
      <c r="GI65" s="544"/>
      <c r="GJ65" s="544"/>
      <c r="GK65" s="504"/>
    </row>
    <row r="66" spans="1:193" ht="12.75" customHeight="1">
      <c r="A66" s="568"/>
      <c r="B66" s="544"/>
      <c r="C66" s="599"/>
      <c r="D66" s="599"/>
      <c r="E66" s="599"/>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44"/>
      <c r="CH66" s="544"/>
      <c r="CI66" s="544"/>
      <c r="CJ66" s="544"/>
      <c r="CK66" s="544"/>
      <c r="CL66" s="544"/>
      <c r="CM66" s="544"/>
      <c r="CN66" s="544"/>
      <c r="CO66" s="544"/>
      <c r="CP66" s="544"/>
      <c r="CQ66" s="544"/>
      <c r="CR66" s="544"/>
      <c r="CS66" s="544"/>
      <c r="CT66" s="544"/>
      <c r="CU66" s="544"/>
      <c r="CV66" s="544"/>
      <c r="CW66" s="544"/>
      <c r="CX66" s="544"/>
      <c r="CY66" s="544"/>
      <c r="CZ66" s="544"/>
      <c r="DA66" s="544"/>
      <c r="DB66" s="544"/>
      <c r="DC66" s="544"/>
      <c r="DD66" s="544"/>
      <c r="DE66" s="544"/>
      <c r="DF66" s="544"/>
      <c r="DG66" s="544"/>
      <c r="DH66" s="544"/>
      <c r="DI66" s="544"/>
      <c r="DJ66" s="544"/>
      <c r="DK66" s="544"/>
      <c r="DL66" s="544"/>
      <c r="DM66" s="544"/>
      <c r="DN66" s="544"/>
      <c r="DO66" s="544"/>
      <c r="DP66" s="544"/>
      <c r="DQ66" s="544"/>
      <c r="DR66" s="544"/>
      <c r="DS66" s="544"/>
      <c r="DT66" s="544"/>
      <c r="DU66" s="544"/>
      <c r="DV66" s="544"/>
      <c r="DW66" s="544"/>
      <c r="DX66" s="544"/>
      <c r="DY66" s="544"/>
      <c r="DZ66" s="544"/>
      <c r="EA66" s="544"/>
      <c r="EB66" s="544"/>
      <c r="EC66" s="544"/>
      <c r="ED66" s="544"/>
      <c r="EE66" s="544"/>
      <c r="EF66" s="544"/>
      <c r="EG66" s="544"/>
      <c r="EH66" s="544"/>
      <c r="EI66" s="544"/>
      <c r="EJ66" s="544"/>
      <c r="EK66" s="544"/>
      <c r="EL66" s="544"/>
      <c r="EM66" s="544"/>
      <c r="EN66" s="544"/>
      <c r="EO66" s="544"/>
      <c r="EP66" s="544"/>
      <c r="EQ66" s="544"/>
      <c r="ER66" s="544"/>
      <c r="ES66" s="544"/>
      <c r="ET66" s="544"/>
      <c r="EU66" s="544"/>
      <c r="EV66" s="544"/>
      <c r="EW66" s="544"/>
      <c r="EX66" s="544"/>
      <c r="EY66" s="544"/>
      <c r="EZ66" s="544"/>
      <c r="FA66" s="544"/>
      <c r="FB66" s="544"/>
      <c r="FC66" s="544"/>
      <c r="FD66" s="544"/>
      <c r="FE66" s="544"/>
      <c r="FF66" s="544"/>
      <c r="FG66" s="544"/>
      <c r="FH66" s="544"/>
      <c r="FI66" s="544"/>
      <c r="FJ66" s="544"/>
      <c r="FK66" s="544"/>
      <c r="FL66" s="544"/>
      <c r="FM66" s="544"/>
      <c r="FN66" s="544"/>
      <c r="FO66" s="544"/>
      <c r="FP66" s="544"/>
      <c r="FQ66" s="544"/>
      <c r="FR66" s="544"/>
      <c r="FS66" s="544"/>
      <c r="FT66" s="544"/>
      <c r="FU66" s="544"/>
      <c r="FV66" s="544"/>
      <c r="FW66" s="544"/>
      <c r="FX66" s="544"/>
      <c r="FY66" s="544"/>
      <c r="FZ66" s="544"/>
      <c r="GA66" s="544"/>
      <c r="GB66" s="544"/>
      <c r="GC66" s="544"/>
      <c r="GD66" s="544"/>
      <c r="GE66" s="544"/>
      <c r="GF66" s="544"/>
      <c r="GG66" s="544"/>
      <c r="GH66" s="544"/>
      <c r="GI66" s="544"/>
      <c r="GJ66" s="544"/>
      <c r="GK66" s="504"/>
    </row>
    <row r="67" spans="1:193" ht="12.75" customHeight="1" thickBot="1">
      <c r="A67" s="636"/>
      <c r="B67" s="601"/>
      <c r="C67" s="602"/>
      <c r="D67" s="602"/>
      <c r="E67" s="602"/>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1"/>
      <c r="AP67" s="601"/>
      <c r="AQ67" s="601"/>
      <c r="AR67" s="601"/>
      <c r="AS67" s="601"/>
      <c r="AT67" s="601"/>
      <c r="AU67" s="601"/>
      <c r="AV67" s="601"/>
      <c r="AW67" s="601"/>
      <c r="AX67" s="601"/>
      <c r="AY67" s="601"/>
      <c r="AZ67" s="601"/>
      <c r="BA67" s="601"/>
      <c r="BB67" s="601"/>
      <c r="BC67" s="601"/>
      <c r="BD67" s="601"/>
      <c r="BE67" s="601"/>
      <c r="BF67" s="601"/>
      <c r="BG67" s="601"/>
      <c r="BH67" s="601"/>
      <c r="BI67" s="601"/>
      <c r="BJ67" s="601"/>
      <c r="BK67" s="601"/>
      <c r="BL67" s="601"/>
      <c r="BM67" s="601"/>
      <c r="BN67" s="601"/>
      <c r="BO67" s="601"/>
      <c r="BP67" s="601"/>
      <c r="BQ67" s="601"/>
      <c r="BR67" s="601"/>
      <c r="BS67" s="601"/>
      <c r="BT67" s="601"/>
      <c r="BU67" s="601"/>
      <c r="BV67" s="601"/>
      <c r="BW67" s="601"/>
      <c r="BX67" s="601"/>
      <c r="BY67" s="601"/>
      <c r="BZ67" s="601"/>
      <c r="CA67" s="601"/>
      <c r="CB67" s="601"/>
      <c r="CC67" s="601"/>
      <c r="CD67" s="601"/>
      <c r="CE67" s="601"/>
      <c r="CF67" s="601"/>
      <c r="CG67" s="601"/>
      <c r="CH67" s="601"/>
      <c r="CI67" s="601"/>
      <c r="CJ67" s="601"/>
      <c r="CK67" s="601"/>
      <c r="CL67" s="601"/>
      <c r="CM67" s="601"/>
      <c r="CN67" s="601"/>
      <c r="CO67" s="601"/>
      <c r="CP67" s="601"/>
      <c r="CQ67" s="601"/>
      <c r="CR67" s="601"/>
      <c r="CS67" s="601"/>
      <c r="CT67" s="601"/>
      <c r="CU67" s="601"/>
      <c r="CV67" s="601"/>
      <c r="CW67" s="601"/>
      <c r="CX67" s="601"/>
      <c r="CY67" s="601"/>
      <c r="CZ67" s="601"/>
      <c r="DA67" s="601"/>
      <c r="DB67" s="601"/>
      <c r="DC67" s="601"/>
      <c r="DD67" s="601"/>
      <c r="DE67" s="601"/>
      <c r="DF67" s="601"/>
      <c r="DG67" s="601"/>
      <c r="DH67" s="601"/>
      <c r="DI67" s="601"/>
      <c r="DJ67" s="601"/>
      <c r="DK67" s="601"/>
      <c r="DL67" s="601"/>
      <c r="DM67" s="601"/>
      <c r="DN67" s="601"/>
      <c r="DO67" s="601"/>
      <c r="DP67" s="601"/>
      <c r="DQ67" s="601"/>
      <c r="DR67" s="601"/>
      <c r="DS67" s="601"/>
      <c r="DT67" s="601"/>
      <c r="DU67" s="601"/>
      <c r="DV67" s="601"/>
      <c r="DW67" s="601"/>
      <c r="DX67" s="601"/>
      <c r="DY67" s="601"/>
      <c r="DZ67" s="601"/>
      <c r="EA67" s="601"/>
      <c r="EB67" s="601"/>
      <c r="EC67" s="601"/>
      <c r="ED67" s="601"/>
      <c r="EE67" s="601"/>
      <c r="EF67" s="601"/>
      <c r="EG67" s="601"/>
      <c r="EH67" s="601"/>
      <c r="EI67" s="601"/>
      <c r="EJ67" s="601"/>
      <c r="EK67" s="601"/>
      <c r="EL67" s="601"/>
      <c r="EM67" s="601"/>
      <c r="EN67" s="601"/>
      <c r="EO67" s="601"/>
      <c r="EP67" s="601"/>
      <c r="EQ67" s="601"/>
      <c r="ER67" s="601"/>
      <c r="ES67" s="601"/>
      <c r="ET67" s="601"/>
      <c r="EU67" s="601"/>
      <c r="EV67" s="601"/>
      <c r="EW67" s="601"/>
      <c r="EX67" s="601"/>
      <c r="EY67" s="601"/>
      <c r="EZ67" s="601"/>
      <c r="FA67" s="601"/>
      <c r="FB67" s="601"/>
      <c r="FC67" s="601"/>
      <c r="FD67" s="601"/>
      <c r="FE67" s="601"/>
      <c r="FF67" s="601"/>
      <c r="FG67" s="601"/>
      <c r="FH67" s="601"/>
      <c r="FI67" s="601"/>
      <c r="FJ67" s="601"/>
      <c r="FK67" s="601"/>
      <c r="FL67" s="601"/>
      <c r="FM67" s="601"/>
      <c r="FN67" s="601"/>
      <c r="FO67" s="601"/>
      <c r="FP67" s="601"/>
      <c r="FQ67" s="601"/>
      <c r="FR67" s="601"/>
      <c r="FS67" s="601"/>
      <c r="FT67" s="601"/>
      <c r="FU67" s="601"/>
      <c r="FV67" s="601"/>
      <c r="FW67" s="601"/>
      <c r="FX67" s="601"/>
      <c r="FY67" s="601"/>
      <c r="FZ67" s="601"/>
      <c r="GA67" s="601"/>
      <c r="GB67" s="601"/>
      <c r="GC67" s="601"/>
      <c r="GD67" s="601"/>
      <c r="GE67" s="601"/>
      <c r="GF67" s="601"/>
      <c r="GG67" s="601"/>
      <c r="GH67" s="601"/>
      <c r="GI67" s="601"/>
      <c r="GJ67" s="601"/>
      <c r="GK67" s="550"/>
    </row>
    <row r="68" ht="12" customHeight="1">
      <c r="BN68" s="263"/>
    </row>
    <row r="69" ht="12" customHeight="1"/>
    <row r="70" ht="12" customHeight="1"/>
    <row r="71" ht="12" customHeight="1"/>
    <row r="72" ht="12" customHeight="1"/>
    <row r="73" ht="12" customHeight="1"/>
    <row r="74" ht="12" customHeight="1"/>
  </sheetData>
  <sheetProtection password="C45F" sheet="1" objects="1" scenarios="1"/>
  <mergeCells count="2">
    <mergeCell ref="A1:B3"/>
    <mergeCell ref="GD30:GH30"/>
  </mergeCells>
  <printOptions horizontalCentered="1"/>
  <pageMargins left="0.5" right="0.5" top="0.5" bottom="0.5" header="0.5" footer="0.5"/>
  <pageSetup fitToHeight="1" fitToWidth="1" horizontalDpi="600" verticalDpi="600" orientation="landscape" paperSize="17" scale="83" r:id="rId2"/>
  <drawing r:id="rId1"/>
</worksheet>
</file>

<file path=xl/worksheets/sheet11.xml><?xml version="1.0" encoding="utf-8"?>
<worksheet xmlns="http://schemas.openxmlformats.org/spreadsheetml/2006/main" xmlns:r="http://schemas.openxmlformats.org/officeDocument/2006/relationships">
  <dimension ref="A1:L77"/>
  <sheetViews>
    <sheetView zoomScale="75" zoomScaleNormal="75" workbookViewId="0" topLeftCell="A1">
      <selection activeCell="A5" sqref="A5"/>
    </sheetView>
  </sheetViews>
  <sheetFormatPr defaultColWidth="9.140625" defaultRowHeight="12.75"/>
  <cols>
    <col min="1" max="1" width="38.421875" style="293" customWidth="1"/>
    <col min="2" max="2" width="3.7109375" style="98" customWidth="1"/>
    <col min="3" max="3" width="7.28125" style="98" customWidth="1"/>
    <col min="4" max="4" width="3.7109375" style="98" customWidth="1"/>
    <col min="5" max="5" width="91.421875" style="98" customWidth="1"/>
    <col min="6" max="6" width="2.57421875" style="98" customWidth="1"/>
    <col min="7" max="7" width="2.00390625" style="98" customWidth="1"/>
    <col min="8" max="8" width="5.00390625" style="98" customWidth="1"/>
    <col min="9" max="9" width="16.00390625" style="98" customWidth="1"/>
    <col min="10" max="12" width="10.57421875" style="98" customWidth="1"/>
    <col min="13" max="16384" width="9.140625" style="98" customWidth="1"/>
  </cols>
  <sheetData>
    <row r="1" spans="1:11" ht="24" customHeight="1">
      <c r="A1" s="1328"/>
      <c r="B1" s="1332" t="s">
        <v>4007</v>
      </c>
      <c r="C1" s="1333"/>
      <c r="D1" s="1333"/>
      <c r="E1" s="1334"/>
      <c r="F1" s="338"/>
      <c r="G1" s="338"/>
      <c r="H1" s="338"/>
      <c r="I1" s="338"/>
      <c r="J1" s="241"/>
      <c r="K1" s="339"/>
    </row>
    <row r="2" spans="1:11" ht="18" customHeight="1">
      <c r="A2" s="1329"/>
      <c r="B2" s="1335" t="s">
        <v>4006</v>
      </c>
      <c r="C2" s="1336"/>
      <c r="D2" s="1336"/>
      <c r="E2" s="1337"/>
      <c r="F2" s="338"/>
      <c r="G2" s="338"/>
      <c r="H2" s="338"/>
      <c r="I2" s="338"/>
      <c r="J2" s="241"/>
      <c r="K2" s="340"/>
    </row>
    <row r="3" spans="1:11" ht="12.75">
      <c r="A3" s="341" t="s">
        <v>837</v>
      </c>
      <c r="B3" s="265"/>
      <c r="C3" s="266"/>
      <c r="D3" s="267"/>
      <c r="E3" s="342" t="s">
        <v>838</v>
      </c>
      <c r="F3" s="343"/>
      <c r="G3" s="241"/>
      <c r="H3" s="344"/>
      <c r="I3" s="344"/>
      <c r="J3" s="241"/>
      <c r="K3" s="345"/>
    </row>
    <row r="4" spans="1:11" ht="5.25" customHeight="1">
      <c r="A4" s="346"/>
      <c r="B4" s="271"/>
      <c r="C4" s="271"/>
      <c r="D4" s="272"/>
      <c r="E4" s="347"/>
      <c r="F4" s="348"/>
      <c r="G4" s="349"/>
      <c r="H4" s="350"/>
      <c r="I4" s="350"/>
      <c r="J4" s="351"/>
      <c r="K4" s="349"/>
    </row>
    <row r="5" spans="1:11" ht="21.75" customHeight="1">
      <c r="A5" s="352" t="s">
        <v>4141</v>
      </c>
      <c r="B5" s="15"/>
      <c r="C5" s="353"/>
      <c r="D5" s="353"/>
      <c r="E5" s="354" t="s">
        <v>3646</v>
      </c>
      <c r="F5" s="355"/>
      <c r="G5" s="349"/>
      <c r="H5" s="356"/>
      <c r="I5" s="355"/>
      <c r="J5" s="357"/>
      <c r="K5" s="357"/>
    </row>
    <row r="6" spans="1:11" ht="21.75" customHeight="1">
      <c r="A6" s="352" t="s">
        <v>4142</v>
      </c>
      <c r="B6" s="15"/>
      <c r="C6" s="358"/>
      <c r="D6" s="358"/>
      <c r="E6" s="354" t="s">
        <v>3422</v>
      </c>
      <c r="F6" s="349"/>
      <c r="G6" s="349"/>
      <c r="H6" s="349"/>
      <c r="I6" s="349"/>
      <c r="J6" s="349"/>
      <c r="K6" s="349"/>
    </row>
    <row r="7" spans="1:11" ht="21.75" customHeight="1">
      <c r="A7" s="352" t="s">
        <v>4143</v>
      </c>
      <c r="B7" s="15"/>
      <c r="C7" s="353"/>
      <c r="D7" s="353"/>
      <c r="E7" s="354" t="s">
        <v>3656</v>
      </c>
      <c r="F7" s="355"/>
      <c r="G7" s="349"/>
      <c r="H7" s="359"/>
      <c r="I7" s="360"/>
      <c r="J7" s="357"/>
      <c r="K7" s="357"/>
    </row>
    <row r="8" spans="1:11" ht="13.5" thickBot="1">
      <c r="A8" s="361"/>
      <c r="B8" s="362"/>
      <c r="C8" s="362"/>
      <c r="D8" s="362"/>
      <c r="E8" s="363"/>
      <c r="F8" s="349"/>
      <c r="G8" s="349"/>
      <c r="H8" s="349"/>
      <c r="I8" s="349"/>
      <c r="J8" s="349"/>
      <c r="K8" s="349"/>
    </row>
    <row r="9" spans="1:11" ht="15" customHeight="1" thickTop="1">
      <c r="A9" s="364" t="s">
        <v>4144</v>
      </c>
      <c r="B9" s="365"/>
      <c r="C9" s="366" t="s">
        <v>4145</v>
      </c>
      <c r="D9" s="367"/>
      <c r="E9" s="368" t="s">
        <v>4146</v>
      </c>
      <c r="I9" s="114"/>
      <c r="J9" s="114"/>
      <c r="K9" s="114"/>
    </row>
    <row r="10" spans="1:12" ht="15" customHeight="1">
      <c r="A10" s="369" t="s">
        <v>4147</v>
      </c>
      <c r="B10" s="365"/>
      <c r="C10" s="370" t="s">
        <v>4148</v>
      </c>
      <c r="D10" s="371"/>
      <c r="E10" s="372" t="s">
        <v>4149</v>
      </c>
      <c r="I10" s="114"/>
      <c r="J10" s="373"/>
      <c r="K10" s="374"/>
      <c r="L10" s="251"/>
    </row>
    <row r="11" spans="1:12" ht="15" customHeight="1">
      <c r="A11" s="369" t="s">
        <v>4150</v>
      </c>
      <c r="B11" s="365"/>
      <c r="C11" s="370" t="s">
        <v>4151</v>
      </c>
      <c r="D11" s="371"/>
      <c r="E11" s="1330" t="s">
        <v>3155</v>
      </c>
      <c r="I11" s="114"/>
      <c r="J11" s="375"/>
      <c r="K11" s="374"/>
      <c r="L11" s="251"/>
    </row>
    <row r="12" spans="1:12" s="321" customFormat="1" ht="15" customHeight="1">
      <c r="A12" s="369" t="s">
        <v>4152</v>
      </c>
      <c r="B12" s="376"/>
      <c r="C12" s="370" t="s">
        <v>4153</v>
      </c>
      <c r="D12" s="371"/>
      <c r="E12" s="1331"/>
      <c r="I12" s="377"/>
      <c r="J12" s="375"/>
      <c r="K12" s="374"/>
      <c r="L12" s="251"/>
    </row>
    <row r="13" spans="1:12" ht="15" customHeight="1">
      <c r="A13" s="369" t="s">
        <v>4154</v>
      </c>
      <c r="B13" s="365"/>
      <c r="C13" s="370" t="s">
        <v>4155</v>
      </c>
      <c r="D13" s="371"/>
      <c r="E13" s="372" t="s">
        <v>3156</v>
      </c>
      <c r="I13" s="114"/>
      <c r="J13" s="375"/>
      <c r="K13" s="374"/>
      <c r="L13" s="251"/>
    </row>
    <row r="14" spans="1:12" ht="15" customHeight="1">
      <c r="A14" s="369" t="s">
        <v>4156</v>
      </c>
      <c r="B14" s="365"/>
      <c r="C14" s="378" t="s">
        <v>4157</v>
      </c>
      <c r="D14" s="379"/>
      <c r="E14" s="380"/>
      <c r="I14" s="114"/>
      <c r="J14" s="375"/>
      <c r="K14" s="374"/>
      <c r="L14" s="251"/>
    </row>
    <row r="15" spans="1:12" ht="12" customHeight="1">
      <c r="A15" s="381" t="s">
        <v>4158</v>
      </c>
      <c r="B15" s="1324" t="s">
        <v>4159</v>
      </c>
      <c r="C15" s="1325"/>
      <c r="D15" s="1326"/>
      <c r="E15" s="381" t="s">
        <v>4160</v>
      </c>
      <c r="I15" s="114"/>
      <c r="J15" s="375"/>
      <c r="K15" s="374"/>
      <c r="L15" s="251"/>
    </row>
    <row r="16" spans="1:12" ht="18.75" customHeight="1">
      <c r="A16" s="1307" t="s">
        <v>4161</v>
      </c>
      <c r="B16" s="382" t="s">
        <v>3658</v>
      </c>
      <c r="C16" s="383" t="s">
        <v>3671</v>
      </c>
      <c r="D16" s="384"/>
      <c r="E16" s="1321"/>
      <c r="I16" s="114"/>
      <c r="J16" s="250"/>
      <c r="K16" s="374"/>
      <c r="L16" s="251"/>
    </row>
    <row r="17" spans="1:5" ht="18.75" customHeight="1">
      <c r="A17" s="1308"/>
      <c r="B17" s="1316"/>
      <c r="C17" s="1327"/>
      <c r="D17" s="386"/>
      <c r="E17" s="1322"/>
    </row>
    <row r="18" spans="1:5" ht="18.75" customHeight="1">
      <c r="A18" s="1307" t="s">
        <v>4162</v>
      </c>
      <c r="B18" s="382" t="s">
        <v>3658</v>
      </c>
      <c r="C18" s="383" t="s">
        <v>3671</v>
      </c>
      <c r="D18" s="386" t="s">
        <v>3710</v>
      </c>
      <c r="E18" s="1321"/>
    </row>
    <row r="19" spans="1:5" ht="18.75" customHeight="1">
      <c r="A19" s="1308"/>
      <c r="B19" s="1316"/>
      <c r="C19" s="1313"/>
      <c r="D19" s="388"/>
      <c r="E19" s="1322"/>
    </row>
    <row r="20" spans="1:5" ht="18.75" customHeight="1">
      <c r="A20" s="1307" t="s">
        <v>4163</v>
      </c>
      <c r="B20" s="382" t="s">
        <v>3658</v>
      </c>
      <c r="C20" s="383" t="s">
        <v>3671</v>
      </c>
      <c r="D20" s="386" t="s">
        <v>3710</v>
      </c>
      <c r="E20" s="1323"/>
    </row>
    <row r="21" spans="1:5" ht="18.75" customHeight="1">
      <c r="A21" s="1308"/>
      <c r="B21" s="1316"/>
      <c r="C21" s="1313"/>
      <c r="D21" s="386"/>
      <c r="E21" s="1322"/>
    </row>
    <row r="22" spans="1:5" ht="18.75" customHeight="1">
      <c r="A22" s="1307" t="s">
        <v>4164</v>
      </c>
      <c r="B22" s="382" t="s">
        <v>3658</v>
      </c>
      <c r="C22" s="383" t="s">
        <v>3671</v>
      </c>
      <c r="D22" s="386" t="s">
        <v>3710</v>
      </c>
      <c r="E22" s="1319"/>
    </row>
    <row r="23" spans="1:5" ht="18.75" customHeight="1">
      <c r="A23" s="1308"/>
      <c r="B23" s="1316"/>
      <c r="C23" s="1313"/>
      <c r="D23" s="386" t="s">
        <v>3710</v>
      </c>
      <c r="E23" s="1320"/>
    </row>
    <row r="24" spans="1:5" ht="18.75" customHeight="1">
      <c r="A24" s="1307" t="s">
        <v>4165</v>
      </c>
      <c r="B24" s="382" t="s">
        <v>3658</v>
      </c>
      <c r="C24" s="383" t="s">
        <v>3671</v>
      </c>
      <c r="D24" s="386" t="s">
        <v>3710</v>
      </c>
      <c r="E24" s="1311"/>
    </row>
    <row r="25" spans="1:5" ht="18.75" customHeight="1">
      <c r="A25" s="1308"/>
      <c r="B25" s="1316"/>
      <c r="C25" s="1313"/>
      <c r="D25" s="386" t="s">
        <v>3710</v>
      </c>
      <c r="E25" s="1310"/>
    </row>
    <row r="26" spans="1:5" ht="18.75" customHeight="1">
      <c r="A26" s="1307" t="s">
        <v>4166</v>
      </c>
      <c r="B26" s="382" t="s">
        <v>3658</v>
      </c>
      <c r="C26" s="389"/>
      <c r="D26" s="386"/>
      <c r="E26" s="1311"/>
    </row>
    <row r="27" spans="1:5" s="390" customFormat="1" ht="18.75" customHeight="1">
      <c r="A27" s="1308"/>
      <c r="B27" s="385"/>
      <c r="C27" s="389"/>
      <c r="D27" s="386"/>
      <c r="E27" s="1310"/>
    </row>
    <row r="28" spans="1:5" s="390" customFormat="1" ht="18.75" customHeight="1">
      <c r="A28" s="1307" t="s">
        <v>4167</v>
      </c>
      <c r="B28" s="391" t="s">
        <v>3658</v>
      </c>
      <c r="C28" s="392"/>
      <c r="D28" s="386"/>
      <c r="E28" s="1311"/>
    </row>
    <row r="29" spans="1:5" ht="18.75" customHeight="1">
      <c r="A29" s="1308"/>
      <c r="B29" s="393"/>
      <c r="C29" s="394"/>
      <c r="D29" s="386" t="s">
        <v>3710</v>
      </c>
      <c r="E29" s="1310"/>
    </row>
    <row r="30" spans="1:5" ht="18.75" customHeight="1">
      <c r="A30" s="1307" t="s">
        <v>832</v>
      </c>
      <c r="B30" s="382" t="s">
        <v>3658</v>
      </c>
      <c r="C30" s="383" t="s">
        <v>3671</v>
      </c>
      <c r="D30" s="395" t="s">
        <v>3665</v>
      </c>
      <c r="E30" s="1315"/>
    </row>
    <row r="31" spans="1:5" ht="18.75" customHeight="1">
      <c r="A31" s="1308"/>
      <c r="B31" s="1316"/>
      <c r="C31" s="1313"/>
      <c r="D31" s="1314"/>
      <c r="E31" s="1317"/>
    </row>
    <row r="32" spans="1:5" ht="18.75" customHeight="1">
      <c r="A32" s="1307" t="s">
        <v>311</v>
      </c>
      <c r="B32" s="382" t="s">
        <v>3658</v>
      </c>
      <c r="C32" s="383" t="s">
        <v>3671</v>
      </c>
      <c r="D32" s="395" t="s">
        <v>3665</v>
      </c>
      <c r="E32" s="1312"/>
    </row>
    <row r="33" spans="1:5" ht="18.75" customHeight="1">
      <c r="A33" s="1308"/>
      <c r="B33" s="1318"/>
      <c r="C33" s="1313"/>
      <c r="D33" s="1314"/>
      <c r="E33" s="1310"/>
    </row>
    <row r="34" spans="1:5" ht="18.75" customHeight="1">
      <c r="A34" s="1307" t="s">
        <v>312</v>
      </c>
      <c r="B34" s="397"/>
      <c r="C34" s="383" t="s">
        <v>3671</v>
      </c>
      <c r="D34" s="386" t="s">
        <v>313</v>
      </c>
      <c r="E34" s="1311"/>
    </row>
    <row r="35" spans="1:5" s="390" customFormat="1" ht="18.75" customHeight="1">
      <c r="A35" s="1308"/>
      <c r="B35" s="397"/>
      <c r="C35" s="387"/>
      <c r="D35" s="386"/>
      <c r="E35" s="1310"/>
    </row>
    <row r="36" spans="1:5" s="390" customFormat="1" ht="18.75" customHeight="1">
      <c r="A36" s="1307" t="s">
        <v>314</v>
      </c>
      <c r="B36" s="382" t="s">
        <v>3658</v>
      </c>
      <c r="C36" s="383" t="s">
        <v>3671</v>
      </c>
      <c r="D36" s="395" t="s">
        <v>3665</v>
      </c>
      <c r="E36" s="1315"/>
    </row>
    <row r="37" spans="1:5" ht="18.75" customHeight="1">
      <c r="A37" s="1308"/>
      <c r="B37" s="1316"/>
      <c r="C37" s="1313"/>
      <c r="D37" s="1314"/>
      <c r="E37" s="1310"/>
    </row>
    <row r="38" spans="1:5" ht="18.75" customHeight="1">
      <c r="A38" s="1307" t="s">
        <v>315</v>
      </c>
      <c r="B38" s="397" t="s">
        <v>316</v>
      </c>
      <c r="C38" s="389"/>
      <c r="D38" s="395" t="s">
        <v>3665</v>
      </c>
      <c r="E38" s="1309"/>
    </row>
    <row r="39" spans="1:5" ht="18.75" customHeight="1">
      <c r="A39" s="1308"/>
      <c r="B39" s="397"/>
      <c r="C39" s="389"/>
      <c r="D39" s="396"/>
      <c r="E39" s="1310"/>
    </row>
    <row r="40" spans="1:5" ht="18.75" customHeight="1">
      <c r="A40" s="1307" t="s">
        <v>317</v>
      </c>
      <c r="B40" s="397" t="s">
        <v>318</v>
      </c>
      <c r="C40" s="389"/>
      <c r="D40" s="395" t="s">
        <v>3665</v>
      </c>
      <c r="E40" s="1311"/>
    </row>
    <row r="41" spans="1:5" ht="18.75" customHeight="1">
      <c r="A41" s="1308"/>
      <c r="B41" s="397"/>
      <c r="C41" s="389"/>
      <c r="D41" s="396"/>
      <c r="E41" s="1310"/>
    </row>
    <row r="42" spans="1:5" ht="18.75" customHeight="1">
      <c r="A42" s="1307" t="s">
        <v>319</v>
      </c>
      <c r="B42" s="397" t="s">
        <v>316</v>
      </c>
      <c r="C42" s="383" t="s">
        <v>3671</v>
      </c>
      <c r="D42" s="395" t="s">
        <v>3665</v>
      </c>
      <c r="E42" s="1312"/>
    </row>
    <row r="43" spans="1:5" ht="18.75" customHeight="1">
      <c r="A43" s="1308"/>
      <c r="B43" s="397"/>
      <c r="C43" s="1313"/>
      <c r="D43" s="1314"/>
      <c r="E43" s="1310"/>
    </row>
    <row r="44" spans="1:5" ht="18.75" customHeight="1">
      <c r="A44" s="1307" t="s">
        <v>320</v>
      </c>
      <c r="B44" s="397" t="s">
        <v>316</v>
      </c>
      <c r="C44" s="389"/>
      <c r="D44" s="395" t="s">
        <v>3665</v>
      </c>
      <c r="E44" s="1309"/>
    </row>
    <row r="45" spans="1:5" ht="18.75" customHeight="1">
      <c r="A45" s="1308"/>
      <c r="B45" s="397"/>
      <c r="C45" s="389"/>
      <c r="D45" s="396"/>
      <c r="E45" s="1310"/>
    </row>
    <row r="46" spans="1:5" ht="18.75" customHeight="1">
      <c r="A46" s="1307" t="s">
        <v>321</v>
      </c>
      <c r="B46" s="397" t="s">
        <v>316</v>
      </c>
      <c r="C46" s="389"/>
      <c r="D46" s="395" t="s">
        <v>3665</v>
      </c>
      <c r="E46" s="1309"/>
    </row>
    <row r="47" spans="1:5" ht="18.75" customHeight="1">
      <c r="A47" s="1308"/>
      <c r="B47" s="397"/>
      <c r="C47" s="389"/>
      <c r="D47" s="396"/>
      <c r="E47" s="1310"/>
    </row>
    <row r="48" spans="1:5" ht="18.75" customHeight="1">
      <c r="A48" s="1307" t="s">
        <v>322</v>
      </c>
      <c r="B48" s="398"/>
      <c r="C48" s="399"/>
      <c r="D48" s="395" t="s">
        <v>3665</v>
      </c>
      <c r="E48" s="1311"/>
    </row>
    <row r="49" spans="1:5" ht="18.75" customHeight="1">
      <c r="A49" s="1308"/>
      <c r="B49" s="398"/>
      <c r="C49" s="399"/>
      <c r="D49" s="396"/>
      <c r="E49" s="1310"/>
    </row>
    <row r="50" spans="1:3" ht="15.75" customHeight="1">
      <c r="A50" s="321"/>
      <c r="B50" s="400"/>
      <c r="C50" s="400"/>
    </row>
    <row r="51" ht="12" customHeight="1">
      <c r="A51" s="400"/>
    </row>
    <row r="52" ht="15.75" customHeight="1">
      <c r="A52" s="98"/>
    </row>
    <row r="53" ht="12.75">
      <c r="A53" s="98"/>
    </row>
    <row r="54" ht="12.75">
      <c r="A54" s="98"/>
    </row>
    <row r="55" ht="12.75">
      <c r="A55" s="98"/>
    </row>
    <row r="56" ht="12.75">
      <c r="A56" s="98"/>
    </row>
    <row r="57" ht="12.75">
      <c r="A57" s="98"/>
    </row>
    <row r="58" ht="12.75">
      <c r="A58" s="98"/>
    </row>
    <row r="59" ht="12.75">
      <c r="A59" s="98"/>
    </row>
    <row r="60" ht="12.75">
      <c r="A60" s="98"/>
    </row>
    <row r="61" ht="12.75">
      <c r="A61" s="98"/>
    </row>
    <row r="62" ht="12.75">
      <c r="A62" s="98"/>
    </row>
    <row r="63" ht="12.75">
      <c r="A63" s="98"/>
    </row>
    <row r="64" ht="12.75">
      <c r="A64" s="98"/>
    </row>
    <row r="65" ht="12.75">
      <c r="A65" s="98"/>
    </row>
    <row r="66" spans="1:5" ht="19.5" customHeight="1">
      <c r="A66" s="1303" t="s">
        <v>323</v>
      </c>
      <c r="B66" s="1304"/>
      <c r="C66" s="1305"/>
      <c r="D66" s="1305"/>
      <c r="E66" s="1306"/>
    </row>
    <row r="67" spans="1:5" ht="19.5" customHeight="1">
      <c r="A67" s="1303" t="s">
        <v>324</v>
      </c>
      <c r="B67" s="1304"/>
      <c r="C67" s="1305"/>
      <c r="D67" s="1305"/>
      <c r="E67" s="1306"/>
    </row>
    <row r="68" spans="1:5" ht="19.5" customHeight="1">
      <c r="A68" s="1303" t="s">
        <v>325</v>
      </c>
      <c r="B68" s="1304"/>
      <c r="C68" s="1305"/>
      <c r="D68" s="1305"/>
      <c r="E68" s="1306"/>
    </row>
    <row r="69" spans="1:5" ht="12.75">
      <c r="A69" s="401"/>
      <c r="B69" s="401"/>
      <c r="C69" s="401"/>
      <c r="D69" s="401"/>
      <c r="E69" s="401"/>
    </row>
    <row r="70" spans="1:5" ht="12.75">
      <c r="A70" s="401"/>
      <c r="B70" s="401"/>
      <c r="C70" s="401"/>
      <c r="D70" s="401"/>
      <c r="E70" s="401"/>
    </row>
    <row r="71" ht="12.75">
      <c r="A71" s="98"/>
    </row>
    <row r="72" ht="12.75">
      <c r="A72" s="98"/>
    </row>
    <row r="73" ht="12.75">
      <c r="A73" s="98"/>
    </row>
    <row r="74" ht="12.75">
      <c r="A74" s="98"/>
    </row>
    <row r="75" ht="12.75">
      <c r="A75" s="98"/>
    </row>
    <row r="76" ht="12.75">
      <c r="A76" s="98"/>
    </row>
    <row r="77" ht="12.75">
      <c r="A77" s="98"/>
    </row>
  </sheetData>
  <sheetProtection password="D05A" sheet="1" objects="1" scenarios="1"/>
  <mergeCells count="54">
    <mergeCell ref="A1:A2"/>
    <mergeCell ref="E11:E12"/>
    <mergeCell ref="B1:E1"/>
    <mergeCell ref="B2:E2"/>
    <mergeCell ref="B15:D15"/>
    <mergeCell ref="A16:A17"/>
    <mergeCell ref="E16:E17"/>
    <mergeCell ref="B17:C17"/>
    <mergeCell ref="A18:A19"/>
    <mergeCell ref="E18:E19"/>
    <mergeCell ref="B19:C19"/>
    <mergeCell ref="A20:A21"/>
    <mergeCell ref="E20:E21"/>
    <mergeCell ref="B21:C21"/>
    <mergeCell ref="A22:A23"/>
    <mergeCell ref="E22:E23"/>
    <mergeCell ref="B23:C23"/>
    <mergeCell ref="A24:A25"/>
    <mergeCell ref="E24:E25"/>
    <mergeCell ref="B25:C25"/>
    <mergeCell ref="A26:A27"/>
    <mergeCell ref="E26:E27"/>
    <mergeCell ref="A28:A29"/>
    <mergeCell ref="E28:E29"/>
    <mergeCell ref="A30:A31"/>
    <mergeCell ref="E30:E31"/>
    <mergeCell ref="B31:D31"/>
    <mergeCell ref="A32:A33"/>
    <mergeCell ref="E32:E33"/>
    <mergeCell ref="B33:D33"/>
    <mergeCell ref="A34:A35"/>
    <mergeCell ref="E34:E35"/>
    <mergeCell ref="A36:A37"/>
    <mergeCell ref="E36:E37"/>
    <mergeCell ref="B37:D37"/>
    <mergeCell ref="A38:A39"/>
    <mergeCell ref="E38:E39"/>
    <mergeCell ref="A40:A41"/>
    <mergeCell ref="E40:E41"/>
    <mergeCell ref="A42:A43"/>
    <mergeCell ref="E42:E43"/>
    <mergeCell ref="C43:D43"/>
    <mergeCell ref="A44:A45"/>
    <mergeCell ref="E44:E45"/>
    <mergeCell ref="A46:A47"/>
    <mergeCell ref="E46:E47"/>
    <mergeCell ref="A48:A49"/>
    <mergeCell ref="E48:E49"/>
    <mergeCell ref="A68:B68"/>
    <mergeCell ref="C68:E68"/>
    <mergeCell ref="A66:B66"/>
    <mergeCell ref="C66:E66"/>
    <mergeCell ref="A67:B67"/>
    <mergeCell ref="C67:E67"/>
  </mergeCells>
  <dataValidations count="2">
    <dataValidation type="list" allowBlank="1" showInputMessage="1" showErrorMessage="1" sqref="D49 B19:C19 B21:C21 B23:C23 B25:C25 B27 B29 B31:D31 B33:D33 C35 B37:D37 D39 D41 C43:D43 D45 D47 B17">
      <formula1>$C$10:$C$14</formula1>
    </dataValidation>
    <dataValidation type="list" allowBlank="1" showInputMessage="1" showErrorMessage="1" sqref="E44:E45">
      <formula1>"c10:c14"</formula1>
    </dataValidation>
  </dataValidations>
  <printOptions horizontalCentered="1"/>
  <pageMargins left="0.5" right="0.5" top="0.5" bottom="0.5" header="0.5" footer="0.5"/>
  <pageSetup horizontalDpi="600" verticalDpi="600" orientation="portrait" scale="6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R69"/>
  <sheetViews>
    <sheetView showZeros="0" workbookViewId="0" topLeftCell="A1">
      <selection activeCell="J60" sqref="J60"/>
    </sheetView>
  </sheetViews>
  <sheetFormatPr defaultColWidth="9.140625" defaultRowHeight="12.75"/>
  <cols>
    <col min="1" max="1" width="3.7109375" style="0" customWidth="1"/>
    <col min="2" max="2" width="9.7109375" style="0" customWidth="1"/>
    <col min="3" max="3" width="7.7109375" style="0" customWidth="1"/>
    <col min="4" max="4" width="5.8515625" style="0" customWidth="1"/>
    <col min="5" max="5" width="16.00390625" style="0" customWidth="1"/>
    <col min="6" max="6" width="8.7109375" style="0" customWidth="1"/>
    <col min="8" max="8" width="14.7109375" style="0" customWidth="1"/>
    <col min="9" max="9" width="3.7109375" style="0" customWidth="1"/>
    <col min="10" max="10" width="11.7109375" style="328" customWidth="1"/>
    <col min="17" max="19" width="0" style="0" hidden="1" customWidth="1"/>
  </cols>
  <sheetData>
    <row r="1" spans="1:10" ht="15" customHeight="1">
      <c r="A1" s="1281"/>
      <c r="B1" s="1080"/>
      <c r="C1" s="1080"/>
      <c r="D1" s="1360" t="s">
        <v>833</v>
      </c>
      <c r="E1" s="1080"/>
      <c r="F1" s="1080"/>
      <c r="G1" s="290"/>
      <c r="H1" s="291"/>
      <c r="I1" s="291"/>
      <c r="J1" s="292" t="s">
        <v>3418</v>
      </c>
    </row>
    <row r="2" spans="1:10" ht="15" customHeight="1">
      <c r="A2" s="1282"/>
      <c r="B2" s="1081"/>
      <c r="C2" s="1081"/>
      <c r="D2" s="294"/>
      <c r="E2" s="295"/>
      <c r="F2" s="295"/>
      <c r="G2" s="295"/>
      <c r="H2" s="295"/>
      <c r="I2" s="295"/>
      <c r="J2" s="296"/>
    </row>
    <row r="3" spans="1:10" ht="15" customHeight="1">
      <c r="A3" s="1283"/>
      <c r="B3" s="1284"/>
      <c r="C3" s="1284"/>
      <c r="D3" s="297" t="s">
        <v>3419</v>
      </c>
      <c r="E3" s="297"/>
      <c r="F3" s="297"/>
      <c r="G3" s="297"/>
      <c r="H3" s="297"/>
      <c r="I3" s="297"/>
      <c r="J3" s="298" t="s">
        <v>836</v>
      </c>
    </row>
    <row r="4" spans="1:10" ht="12.75">
      <c r="A4" s="1277" t="s">
        <v>837</v>
      </c>
      <c r="B4" s="1278"/>
      <c r="C4" s="1278"/>
      <c r="D4" s="1278"/>
      <c r="E4" s="1278"/>
      <c r="F4" s="299"/>
      <c r="G4" s="299"/>
      <c r="H4" s="299"/>
      <c r="I4" s="299"/>
      <c r="J4" s="300" t="s">
        <v>838</v>
      </c>
    </row>
    <row r="5" spans="1:14" ht="12.75">
      <c r="A5" s="301"/>
      <c r="B5" s="302"/>
      <c r="C5" s="302"/>
      <c r="D5" s="302"/>
      <c r="E5" s="302"/>
      <c r="F5" s="302"/>
      <c r="G5" s="302"/>
      <c r="H5" s="302"/>
      <c r="I5" s="302"/>
      <c r="J5" s="303"/>
      <c r="K5" s="146"/>
      <c r="L5" s="146"/>
      <c r="M5" s="146"/>
      <c r="N5" s="146"/>
    </row>
    <row r="6" spans="1:12" ht="12.75">
      <c r="A6" s="1357" t="s">
        <v>3420</v>
      </c>
      <c r="B6" s="1358"/>
      <c r="C6" s="1344"/>
      <c r="D6" s="1355"/>
      <c r="E6" s="1355"/>
      <c r="F6" s="306"/>
      <c r="G6" s="307" t="s">
        <v>3421</v>
      </c>
      <c r="H6" s="1354"/>
      <c r="I6" s="1355"/>
      <c r="J6" s="1356"/>
      <c r="K6" s="308"/>
      <c r="L6" s="146"/>
    </row>
    <row r="7" spans="1:14" ht="12.75">
      <c r="A7" s="301"/>
      <c r="B7" s="307"/>
      <c r="C7" s="309"/>
      <c r="D7" s="302"/>
      <c r="E7" s="307"/>
      <c r="F7" s="306"/>
      <c r="G7" s="302"/>
      <c r="H7" s="307"/>
      <c r="I7" s="310"/>
      <c r="J7" s="311"/>
      <c r="K7" s="308"/>
      <c r="L7" s="146"/>
      <c r="M7" s="312"/>
      <c r="N7" s="308"/>
    </row>
    <row r="8" spans="1:14" ht="12.75">
      <c r="A8" s="1357" t="s">
        <v>3422</v>
      </c>
      <c r="B8" s="1358"/>
      <c r="C8" s="1355"/>
      <c r="D8" s="1355"/>
      <c r="E8" s="1355"/>
      <c r="F8" s="306"/>
      <c r="G8" s="313" t="s">
        <v>3646</v>
      </c>
      <c r="H8" s="1359"/>
      <c r="I8" s="1355"/>
      <c r="J8" s="1356"/>
      <c r="K8" s="308"/>
      <c r="L8" s="146"/>
      <c r="M8" s="312"/>
      <c r="N8" s="308"/>
    </row>
    <row r="9" spans="1:14" ht="12.75">
      <c r="A9" s="301"/>
      <c r="B9" s="302"/>
      <c r="C9" s="302"/>
      <c r="D9" s="302"/>
      <c r="E9" s="302"/>
      <c r="F9" s="302"/>
      <c r="G9" s="302"/>
      <c r="H9" s="302"/>
      <c r="I9" s="302"/>
      <c r="J9" s="303"/>
      <c r="K9" s="146"/>
      <c r="L9" s="146"/>
      <c r="M9" s="146"/>
      <c r="N9" s="146"/>
    </row>
    <row r="10" spans="1:10" ht="12.75">
      <c r="A10" s="304" t="s">
        <v>840</v>
      </c>
      <c r="B10" s="305"/>
      <c r="C10" s="305"/>
      <c r="D10" s="314"/>
      <c r="E10" s="1344"/>
      <c r="F10" s="1345"/>
      <c r="G10" s="1345"/>
      <c r="H10" s="1345"/>
      <c r="I10" s="1345"/>
      <c r="J10" s="1346"/>
    </row>
    <row r="11" spans="1:14" ht="12.75">
      <c r="A11" s="301"/>
      <c r="B11" s="307"/>
      <c r="C11" s="310"/>
      <c r="D11" s="310"/>
      <c r="E11" s="302"/>
      <c r="F11" s="302"/>
      <c r="G11" s="302"/>
      <c r="H11" s="302"/>
      <c r="I11" s="307"/>
      <c r="J11" s="311"/>
      <c r="K11" s="315"/>
      <c r="L11" s="308"/>
      <c r="M11" s="308"/>
      <c r="N11" s="308"/>
    </row>
    <row r="12" spans="1:14" ht="10.5" customHeight="1">
      <c r="A12" s="301"/>
      <c r="B12" s="302"/>
      <c r="C12" s="302"/>
      <c r="D12" s="302"/>
      <c r="E12" s="302"/>
      <c r="F12" s="302"/>
      <c r="G12" s="302"/>
      <c r="H12" s="302"/>
      <c r="I12" s="302"/>
      <c r="J12" s="303"/>
      <c r="K12" s="146"/>
      <c r="L12" s="146"/>
      <c r="M12" s="146"/>
      <c r="N12" s="146"/>
    </row>
    <row r="13" spans="1:14" ht="12.75" customHeight="1">
      <c r="A13" s="1347" t="s">
        <v>691</v>
      </c>
      <c r="B13" s="1348"/>
      <c r="C13" s="1348"/>
      <c r="D13" s="1348"/>
      <c r="E13" s="1348"/>
      <c r="F13" s="1348"/>
      <c r="G13" s="1348"/>
      <c r="H13" s="1348"/>
      <c r="I13" s="1348"/>
      <c r="J13" s="1349"/>
      <c r="K13" s="146"/>
      <c r="L13" s="146"/>
      <c r="M13" s="146"/>
      <c r="N13" s="146"/>
    </row>
    <row r="14" spans="1:14" ht="12.75">
      <c r="A14" s="1350"/>
      <c r="B14" s="1348"/>
      <c r="C14" s="1348"/>
      <c r="D14" s="1348"/>
      <c r="E14" s="1348"/>
      <c r="F14" s="1348"/>
      <c r="G14" s="1348"/>
      <c r="H14" s="1348"/>
      <c r="I14" s="1348"/>
      <c r="J14" s="1349"/>
      <c r="K14" s="146"/>
      <c r="L14" s="146"/>
      <c r="M14" s="146"/>
      <c r="N14" s="146"/>
    </row>
    <row r="15" spans="1:18" ht="10.5" customHeight="1">
      <c r="A15" s="316"/>
      <c r="B15" s="317"/>
      <c r="C15" s="317"/>
      <c r="D15" s="317"/>
      <c r="E15" s="317"/>
      <c r="F15" s="317"/>
      <c r="G15" s="317"/>
      <c r="H15" s="317"/>
      <c r="I15" s="317"/>
      <c r="J15" s="318"/>
      <c r="R15" s="319" t="s">
        <v>692</v>
      </c>
    </row>
    <row r="16" spans="1:18" ht="15">
      <c r="A16" s="1351" t="s">
        <v>693</v>
      </c>
      <c r="B16" s="1352"/>
      <c r="C16" s="1352"/>
      <c r="D16" s="1352"/>
      <c r="E16" s="1352"/>
      <c r="F16" s="1352"/>
      <c r="G16" s="1352"/>
      <c r="H16" s="1352"/>
      <c r="I16" s="1352"/>
      <c r="J16" s="1353"/>
      <c r="K16" s="251"/>
      <c r="L16" s="251"/>
      <c r="M16" s="251"/>
      <c r="N16" s="251"/>
      <c r="R16" s="320"/>
    </row>
    <row r="17" spans="2:18" ht="12.75">
      <c r="B17" s="321"/>
      <c r="C17" s="98"/>
      <c r="D17" s="98"/>
      <c r="E17" s="98"/>
      <c r="F17" s="98"/>
      <c r="G17" s="98"/>
      <c r="H17" s="98"/>
      <c r="I17" s="98"/>
      <c r="J17" s="322" t="s">
        <v>694</v>
      </c>
      <c r="K17" s="251"/>
      <c r="L17" s="251"/>
      <c r="M17" s="251"/>
      <c r="N17" s="251"/>
      <c r="R17" s="320">
        <v>0</v>
      </c>
    </row>
    <row r="18" spans="2:18" ht="7.5" customHeight="1">
      <c r="B18" s="321"/>
      <c r="C18" s="98"/>
      <c r="D18" s="98"/>
      <c r="E18" s="98"/>
      <c r="F18" s="98"/>
      <c r="G18" s="98"/>
      <c r="H18" s="98"/>
      <c r="I18" s="98"/>
      <c r="J18" s="322"/>
      <c r="K18" s="251"/>
      <c r="L18" s="251"/>
      <c r="M18" s="251"/>
      <c r="N18" s="251"/>
      <c r="R18" s="320">
        <v>1</v>
      </c>
    </row>
    <row r="19" spans="1:18" ht="12.75">
      <c r="A19" s="323" t="s">
        <v>695</v>
      </c>
      <c r="J19" s="324"/>
      <c r="R19" s="320">
        <v>2</v>
      </c>
    </row>
    <row r="20" spans="2:18" ht="12.75">
      <c r="B20" s="1338" t="s">
        <v>696</v>
      </c>
      <c r="C20" s="1338"/>
      <c r="D20" s="1338"/>
      <c r="E20" s="1338"/>
      <c r="F20" s="1338"/>
      <c r="G20" s="1338"/>
      <c r="H20" s="1338"/>
      <c r="J20" s="325"/>
      <c r="R20" s="320">
        <v>3</v>
      </c>
    </row>
    <row r="21" spans="2:18" ht="12.75">
      <c r="B21" s="1338"/>
      <c r="C21" s="1338"/>
      <c r="D21" s="1338"/>
      <c r="E21" s="1338"/>
      <c r="F21" s="1338"/>
      <c r="G21" s="1338"/>
      <c r="H21" s="1338"/>
      <c r="J21" s="325"/>
      <c r="R21" s="320">
        <v>4</v>
      </c>
    </row>
    <row r="22" spans="2:18" ht="9" customHeight="1">
      <c r="B22" s="1338"/>
      <c r="C22" s="1338"/>
      <c r="D22" s="1338"/>
      <c r="E22" s="1338"/>
      <c r="F22" s="1338"/>
      <c r="G22" s="1338"/>
      <c r="H22" s="1338"/>
      <c r="J22" s="325"/>
      <c r="R22" s="320"/>
    </row>
    <row r="23" spans="2:18" ht="6.75" customHeight="1">
      <c r="B23" s="326"/>
      <c r="C23" s="326"/>
      <c r="D23" s="326"/>
      <c r="E23" s="326"/>
      <c r="F23" s="326"/>
      <c r="G23" s="326"/>
      <c r="H23" s="326"/>
      <c r="J23" s="325"/>
      <c r="R23" s="327"/>
    </row>
    <row r="24" spans="2:10" ht="12.75">
      <c r="B24" s="1338" t="s">
        <v>697</v>
      </c>
      <c r="C24" s="1338"/>
      <c r="D24" s="1338"/>
      <c r="E24" s="1338"/>
      <c r="F24" s="1338"/>
      <c r="G24" s="1338"/>
      <c r="H24" s="1338"/>
      <c r="J24" s="325"/>
    </row>
    <row r="25" spans="2:10" ht="12.75">
      <c r="B25" s="1338"/>
      <c r="C25" s="1338"/>
      <c r="D25" s="1338"/>
      <c r="E25" s="1338"/>
      <c r="F25" s="1338"/>
      <c r="G25" s="1338"/>
      <c r="H25" s="1338"/>
      <c r="J25" s="325"/>
    </row>
    <row r="26" spans="2:10" ht="12.75">
      <c r="B26" s="1338"/>
      <c r="C26" s="1338"/>
      <c r="D26" s="1338"/>
      <c r="E26" s="1338"/>
      <c r="F26" s="1338"/>
      <c r="G26" s="1338"/>
      <c r="H26" s="1338"/>
      <c r="J26" s="325"/>
    </row>
    <row r="27" spans="2:10" ht="9" customHeight="1">
      <c r="B27" s="1338"/>
      <c r="C27" s="1338"/>
      <c r="D27" s="1338"/>
      <c r="E27" s="1338"/>
      <c r="F27" s="1338"/>
      <c r="G27" s="1338"/>
      <c r="H27" s="1338"/>
      <c r="J27" s="325"/>
    </row>
    <row r="28" ht="7.5" customHeight="1"/>
    <row r="29" spans="1:10" ht="12.75">
      <c r="A29" s="323" t="s">
        <v>698</v>
      </c>
      <c r="J29" s="324"/>
    </row>
    <row r="30" spans="2:8" ht="12.75">
      <c r="B30" s="1338" t="s">
        <v>699</v>
      </c>
      <c r="C30" s="1338"/>
      <c r="D30" s="1338"/>
      <c r="E30" s="1338"/>
      <c r="F30" s="1338"/>
      <c r="G30" s="1338"/>
      <c r="H30" s="1338"/>
    </row>
    <row r="31" spans="2:8" ht="9" customHeight="1">
      <c r="B31" s="1338"/>
      <c r="C31" s="1338"/>
      <c r="D31" s="1338"/>
      <c r="E31" s="1338"/>
      <c r="F31" s="1338"/>
      <c r="G31" s="1338"/>
      <c r="H31" s="1338"/>
    </row>
    <row r="32" spans="2:8" ht="6.75" customHeight="1">
      <c r="B32" s="326"/>
      <c r="C32" s="326"/>
      <c r="D32" s="326"/>
      <c r="E32" s="326"/>
      <c r="F32" s="326"/>
      <c r="G32" s="326"/>
      <c r="H32" s="326"/>
    </row>
    <row r="33" spans="2:8" ht="12.75">
      <c r="B33" s="1338" t="s">
        <v>700</v>
      </c>
      <c r="C33" s="1338"/>
      <c r="D33" s="1338"/>
      <c r="E33" s="1338"/>
      <c r="F33" s="1338"/>
      <c r="G33" s="1338"/>
      <c r="H33" s="1338"/>
    </row>
    <row r="34" spans="2:8" ht="12.75">
      <c r="B34" s="1338"/>
      <c r="C34" s="1338"/>
      <c r="D34" s="1338"/>
      <c r="E34" s="1338"/>
      <c r="F34" s="1338"/>
      <c r="G34" s="1338"/>
      <c r="H34" s="1338"/>
    </row>
    <row r="35" spans="2:8" ht="9" customHeight="1">
      <c r="B35" s="1338"/>
      <c r="C35" s="1338"/>
      <c r="D35" s="1338"/>
      <c r="E35" s="1338"/>
      <c r="F35" s="1338"/>
      <c r="G35" s="1338"/>
      <c r="H35" s="1338"/>
    </row>
    <row r="36" ht="7.5" customHeight="1"/>
    <row r="37" spans="1:10" ht="12.75">
      <c r="A37" s="323" t="s">
        <v>701</v>
      </c>
      <c r="J37" s="324"/>
    </row>
    <row r="38" spans="2:8" ht="12.75">
      <c r="B38" s="1338" t="s">
        <v>702</v>
      </c>
      <c r="C38" s="1338"/>
      <c r="D38" s="1338"/>
      <c r="E38" s="1338"/>
      <c r="F38" s="1338"/>
      <c r="G38" s="1338"/>
      <c r="H38" s="1338"/>
    </row>
    <row r="39" spans="2:8" ht="9" customHeight="1">
      <c r="B39" s="1338"/>
      <c r="C39" s="1338"/>
      <c r="D39" s="1338"/>
      <c r="E39" s="1338"/>
      <c r="F39" s="1338"/>
      <c r="G39" s="1338"/>
      <c r="H39" s="1338"/>
    </row>
    <row r="40" ht="6.75" customHeight="1"/>
    <row r="41" spans="2:8" ht="12.75">
      <c r="B41" s="1342" t="s">
        <v>703</v>
      </c>
      <c r="C41" s="1342"/>
      <c r="D41" s="1342"/>
      <c r="E41" s="1342"/>
      <c r="F41" s="1342"/>
      <c r="G41" s="1342"/>
      <c r="H41" s="1342"/>
    </row>
    <row r="42" spans="2:8" ht="9" customHeight="1">
      <c r="B42" s="1342"/>
      <c r="C42" s="1342"/>
      <c r="D42" s="1342"/>
      <c r="E42" s="1342"/>
      <c r="F42" s="1342"/>
      <c r="G42" s="1342"/>
      <c r="H42" s="1342"/>
    </row>
    <row r="43" ht="7.5" customHeight="1"/>
    <row r="44" spans="1:10" ht="12.75">
      <c r="A44" s="323" t="s">
        <v>704</v>
      </c>
      <c r="J44" s="324"/>
    </row>
    <row r="45" spans="2:8" ht="12.75">
      <c r="B45" s="1343" t="s">
        <v>4126</v>
      </c>
      <c r="C45" s="1343"/>
      <c r="D45" s="1343"/>
      <c r="E45" s="1343"/>
      <c r="F45" s="1343"/>
      <c r="G45" s="1343"/>
      <c r="H45" s="1343"/>
    </row>
    <row r="46" spans="2:8" ht="9" customHeight="1">
      <c r="B46" s="1343"/>
      <c r="C46" s="1343"/>
      <c r="D46" s="1343"/>
      <c r="E46" s="1343"/>
      <c r="F46" s="1343"/>
      <c r="G46" s="1343"/>
      <c r="H46" s="1343"/>
    </row>
    <row r="47" ht="6.75" customHeight="1"/>
    <row r="48" spans="2:8" ht="12.75">
      <c r="B48" s="1338" t="s">
        <v>4127</v>
      </c>
      <c r="C48" s="1338"/>
      <c r="D48" s="1338"/>
      <c r="E48" s="1338"/>
      <c r="F48" s="1338"/>
      <c r="G48" s="1338"/>
      <c r="H48" s="1338"/>
    </row>
    <row r="49" spans="2:8" ht="9" customHeight="1">
      <c r="B49" s="1338"/>
      <c r="C49" s="1338"/>
      <c r="D49" s="1338"/>
      <c r="E49" s="1338"/>
      <c r="F49" s="1338"/>
      <c r="G49" s="1338"/>
      <c r="H49" s="1338"/>
    </row>
    <row r="50" ht="7.5" customHeight="1"/>
    <row r="51" spans="1:10" ht="12.75">
      <c r="A51" s="323" t="s">
        <v>4128</v>
      </c>
      <c r="J51" s="324"/>
    </row>
    <row r="52" spans="2:8" ht="12.75">
      <c r="B52" s="1338" t="s">
        <v>4129</v>
      </c>
      <c r="C52" s="1338"/>
      <c r="D52" s="1338"/>
      <c r="E52" s="1338"/>
      <c r="F52" s="1338"/>
      <c r="G52" s="1338"/>
      <c r="H52" s="1338"/>
    </row>
    <row r="53" spans="2:8" ht="12.75">
      <c r="B53" s="1338"/>
      <c r="C53" s="1338"/>
      <c r="D53" s="1338"/>
      <c r="E53" s="1338"/>
      <c r="F53" s="1338"/>
      <c r="G53" s="1338"/>
      <c r="H53" s="1338"/>
    </row>
    <row r="54" spans="2:8" ht="9" customHeight="1">
      <c r="B54" s="1338"/>
      <c r="C54" s="1338"/>
      <c r="D54" s="1338"/>
      <c r="E54" s="1338"/>
      <c r="F54" s="1338"/>
      <c r="G54" s="1338"/>
      <c r="H54" s="1338"/>
    </row>
    <row r="55" ht="6.75" customHeight="1"/>
    <row r="56" spans="2:8" ht="12.75">
      <c r="B56" s="1338" t="s">
        <v>4130</v>
      </c>
      <c r="C56" s="1338"/>
      <c r="D56" s="1338"/>
      <c r="E56" s="1338"/>
      <c r="F56" s="1338"/>
      <c r="G56" s="1338"/>
      <c r="H56" s="1338"/>
    </row>
    <row r="57" spans="2:8" ht="12.75">
      <c r="B57" s="1338"/>
      <c r="C57" s="1338"/>
      <c r="D57" s="1338"/>
      <c r="E57" s="1338"/>
      <c r="F57" s="1338"/>
      <c r="G57" s="1338"/>
      <c r="H57" s="1338"/>
    </row>
    <row r="58" spans="2:8" ht="9" customHeight="1">
      <c r="B58" s="1338"/>
      <c r="C58" s="1338"/>
      <c r="D58" s="1338"/>
      <c r="E58" s="1338"/>
      <c r="F58" s="1338"/>
      <c r="G58" s="1338"/>
      <c r="H58" s="1338"/>
    </row>
    <row r="59" ht="7.5" customHeight="1"/>
    <row r="60" spans="1:10" ht="15.75" customHeight="1">
      <c r="A60" s="329" t="s">
        <v>4131</v>
      </c>
      <c r="B60" s="330"/>
      <c r="C60" s="330"/>
      <c r="D60" s="1339" t="s">
        <v>4132</v>
      </c>
      <c r="E60" s="1339"/>
      <c r="F60" s="1339"/>
      <c r="G60" s="1340"/>
      <c r="H60" s="331" t="s">
        <v>4133</v>
      </c>
      <c r="I60" s="247"/>
      <c r="J60" s="1016">
        <f>SUM(J19:J51)/5</f>
        <v>0</v>
      </c>
    </row>
    <row r="61" spans="1:10" ht="8.25" customHeight="1">
      <c r="A61" s="329"/>
      <c r="B61" s="330"/>
      <c r="C61" s="330"/>
      <c r="D61" s="1341"/>
      <c r="E61" s="1341"/>
      <c r="F61" s="1341"/>
      <c r="G61" s="1341"/>
      <c r="H61" s="332"/>
      <c r="I61" s="251"/>
      <c r="J61" s="332"/>
    </row>
    <row r="62" spans="1:10" ht="15">
      <c r="A62" s="333" t="s">
        <v>4134</v>
      </c>
      <c r="B62" s="334"/>
      <c r="C62" s="333"/>
      <c r="D62" s="333" t="s">
        <v>4135</v>
      </c>
      <c r="E62" s="333"/>
      <c r="F62" s="335" t="s">
        <v>4136</v>
      </c>
      <c r="G62" s="333"/>
      <c r="H62" s="333" t="s">
        <v>4137</v>
      </c>
      <c r="I62" s="333"/>
      <c r="J62" s="336"/>
    </row>
    <row r="63" spans="1:10" ht="15">
      <c r="A63" s="333" t="s">
        <v>4138</v>
      </c>
      <c r="B63" s="334"/>
      <c r="C63" s="333"/>
      <c r="D63" s="333" t="s">
        <v>4139</v>
      </c>
      <c r="E63" s="333"/>
      <c r="F63" s="335" t="s">
        <v>4136</v>
      </c>
      <c r="G63" s="333"/>
      <c r="H63" s="333" t="s">
        <v>4140</v>
      </c>
      <c r="I63" s="333"/>
      <c r="J63" s="336"/>
    </row>
    <row r="64" ht="12.75"/>
    <row r="69" ht="12.75">
      <c r="E69" s="337"/>
    </row>
  </sheetData>
  <sheetProtection password="DC5A" sheet="1" objects="1" scenarios="1"/>
  <mergeCells count="23">
    <mergeCell ref="A1:C3"/>
    <mergeCell ref="D1:F1"/>
    <mergeCell ref="A4:E4"/>
    <mergeCell ref="A6:B6"/>
    <mergeCell ref="C6:E6"/>
    <mergeCell ref="H6:J6"/>
    <mergeCell ref="A8:B8"/>
    <mergeCell ref="C8:E8"/>
    <mergeCell ref="H8:J8"/>
    <mergeCell ref="E10:J10"/>
    <mergeCell ref="A13:J14"/>
    <mergeCell ref="A16:J16"/>
    <mergeCell ref="B20:H22"/>
    <mergeCell ref="B24:H27"/>
    <mergeCell ref="B30:H31"/>
    <mergeCell ref="B33:H35"/>
    <mergeCell ref="B38:H39"/>
    <mergeCell ref="B56:H58"/>
    <mergeCell ref="D60:G61"/>
    <mergeCell ref="B41:H42"/>
    <mergeCell ref="B45:H46"/>
    <mergeCell ref="B48:H49"/>
    <mergeCell ref="B52:H54"/>
  </mergeCells>
  <dataValidations count="1">
    <dataValidation type="list" allowBlank="1" showInputMessage="1" showErrorMessage="1" sqref="J51 J29 J37 J44 J19">
      <formula1>$R$16:$R$23</formula1>
    </dataValidation>
  </dataValidations>
  <printOptions horizontalCentered="1"/>
  <pageMargins left="0.5" right="0.5" top="0.5" bottom="0.5" header="0.5" footer="0.5"/>
  <pageSetup fitToHeight="1" fitToWidth="1" horizontalDpi="600" verticalDpi="600" orientation="portrait" r:id="rId3"/>
  <drawing r:id="rId2"/>
  <legacyDrawing r:id="rId1"/>
</worksheet>
</file>

<file path=xl/worksheets/sheet13.xml><?xml version="1.0" encoding="utf-8"?>
<worksheet xmlns="http://schemas.openxmlformats.org/spreadsheetml/2006/main" xmlns:r="http://schemas.openxmlformats.org/officeDocument/2006/relationships">
  <dimension ref="A1:L41"/>
  <sheetViews>
    <sheetView showZeros="0" workbookViewId="0" topLeftCell="A1">
      <selection activeCell="D31" sqref="D31"/>
    </sheetView>
  </sheetViews>
  <sheetFormatPr defaultColWidth="9.140625" defaultRowHeight="12.75"/>
  <cols>
    <col min="1" max="1" width="24.421875" style="337" customWidth="1"/>
    <col min="2" max="3" width="11.7109375" style="337" customWidth="1"/>
    <col min="4" max="9" width="8.7109375" style="337" customWidth="1"/>
    <col min="10" max="10" width="8.7109375" style="840" customWidth="1"/>
    <col min="11" max="12" width="8.7109375" style="337" customWidth="1"/>
    <col min="13" max="16384" width="9.140625" style="337" customWidth="1"/>
  </cols>
  <sheetData>
    <row r="1" spans="1:12" ht="18.75" customHeight="1">
      <c r="A1" s="1361"/>
      <c r="B1" s="729" t="s">
        <v>833</v>
      </c>
      <c r="C1" s="259"/>
      <c r="D1" s="730"/>
      <c r="E1" s="730"/>
      <c r="F1" s="730"/>
      <c r="G1" s="730"/>
      <c r="H1" s="730"/>
      <c r="I1" s="259"/>
      <c r="J1" s="259"/>
      <c r="K1" s="259"/>
      <c r="L1" s="731" t="s">
        <v>1479</v>
      </c>
    </row>
    <row r="2" spans="1:12" ht="15.75" customHeight="1">
      <c r="A2" s="1362"/>
      <c r="B2" s="732" t="s">
        <v>1480</v>
      </c>
      <c r="C2" s="262"/>
      <c r="D2" s="733"/>
      <c r="E2" s="733"/>
      <c r="F2" s="733"/>
      <c r="G2" s="733"/>
      <c r="H2" s="733"/>
      <c r="I2" s="262"/>
      <c r="J2" s="262"/>
      <c r="K2" s="262"/>
      <c r="L2" s="734" t="s">
        <v>836</v>
      </c>
    </row>
    <row r="3" spans="1:12" ht="12.75">
      <c r="A3" s="735" t="s">
        <v>837</v>
      </c>
      <c r="B3" s="736"/>
      <c r="C3" s="736"/>
      <c r="D3" s="736"/>
      <c r="E3" s="736"/>
      <c r="F3" s="736"/>
      <c r="G3" s="736"/>
      <c r="H3" s="736"/>
      <c r="I3" s="736"/>
      <c r="J3" s="736"/>
      <c r="K3" s="736"/>
      <c r="L3" s="737" t="s">
        <v>838</v>
      </c>
    </row>
    <row r="4" spans="1:12" ht="12.75">
      <c r="A4" s="738"/>
      <c r="B4" s="739"/>
      <c r="C4" s="739"/>
      <c r="D4" s="739"/>
      <c r="E4" s="739"/>
      <c r="F4" s="739"/>
      <c r="G4" s="739"/>
      <c r="H4" s="739"/>
      <c r="I4" s="739"/>
      <c r="J4" s="739"/>
      <c r="K4" s="273"/>
      <c r="L4" s="276"/>
    </row>
    <row r="5" spans="1:12" ht="12.75">
      <c r="A5" s="740" t="s">
        <v>3645</v>
      </c>
      <c r="B5" s="10"/>
      <c r="C5" s="10"/>
      <c r="D5" s="10"/>
      <c r="E5" s="10" t="s">
        <v>3422</v>
      </c>
      <c r="F5" s="10"/>
      <c r="G5" s="10"/>
      <c r="H5" s="741"/>
      <c r="I5" s="741"/>
      <c r="J5" s="742" t="s">
        <v>3646</v>
      </c>
      <c r="K5" s="741"/>
      <c r="L5" s="743"/>
    </row>
    <row r="6" spans="1:12" ht="12.75">
      <c r="A6" s="740"/>
      <c r="B6" s="10"/>
      <c r="C6" s="10"/>
      <c r="D6" s="10"/>
      <c r="E6" s="10"/>
      <c r="F6" s="10"/>
      <c r="G6" s="10"/>
      <c r="H6" s="10"/>
      <c r="I6" s="10"/>
      <c r="J6" s="10"/>
      <c r="K6" s="741"/>
      <c r="L6" s="743"/>
    </row>
    <row r="7" spans="1:12" ht="12.75">
      <c r="A7" s="744" t="s">
        <v>3649</v>
      </c>
      <c r="B7" s="13"/>
      <c r="C7" s="13"/>
      <c r="D7" s="13"/>
      <c r="E7" s="13" t="s">
        <v>1481</v>
      </c>
      <c r="F7" s="13"/>
      <c r="G7" s="13"/>
      <c r="H7" s="13"/>
      <c r="I7" s="13"/>
      <c r="J7" s="13"/>
      <c r="K7" s="745"/>
      <c r="L7" s="746"/>
    </row>
    <row r="8" spans="1:12" ht="7.5" customHeight="1">
      <c r="A8" s="747"/>
      <c r="B8" s="268"/>
      <c r="C8" s="268"/>
      <c r="D8" s="268"/>
      <c r="E8" s="268"/>
      <c r="F8" s="268"/>
      <c r="G8" s="268"/>
      <c r="H8" s="268"/>
      <c r="I8" s="268"/>
      <c r="J8" s="268"/>
      <c r="K8" s="268"/>
      <c r="L8" s="748"/>
    </row>
    <row r="9" spans="1:12" ht="12.75">
      <c r="A9" s="1363" t="s">
        <v>1482</v>
      </c>
      <c r="B9" s="1365" t="s">
        <v>1483</v>
      </c>
      <c r="C9" s="1366"/>
      <c r="D9" s="1367" t="s">
        <v>1484</v>
      </c>
      <c r="E9" s="1368"/>
      <c r="F9" s="1369"/>
      <c r="G9" s="1367" t="s">
        <v>1484</v>
      </c>
      <c r="H9" s="1368"/>
      <c r="I9" s="1369"/>
      <c r="J9" s="1367" t="s">
        <v>1484</v>
      </c>
      <c r="K9" s="1370"/>
      <c r="L9" s="1371"/>
    </row>
    <row r="10" spans="1:12" ht="12.75">
      <c r="A10" s="1364"/>
      <c r="B10" s="749" t="s">
        <v>1485</v>
      </c>
      <c r="C10" s="750" t="s">
        <v>1486</v>
      </c>
      <c r="D10" s="749" t="s">
        <v>1487</v>
      </c>
      <c r="E10" s="751" t="s">
        <v>565</v>
      </c>
      <c r="F10" s="750" t="s">
        <v>1488</v>
      </c>
      <c r="G10" s="749" t="s">
        <v>1487</v>
      </c>
      <c r="H10" s="751" t="s">
        <v>565</v>
      </c>
      <c r="I10" s="750" t="s">
        <v>1488</v>
      </c>
      <c r="J10" s="749" t="s">
        <v>1487</v>
      </c>
      <c r="K10" s="751" t="s">
        <v>565</v>
      </c>
      <c r="L10" s="750" t="s">
        <v>1488</v>
      </c>
    </row>
    <row r="11" spans="1:12" ht="12.75">
      <c r="A11" s="752"/>
      <c r="B11" s="753"/>
      <c r="C11" s="754">
        <f>IF(B11=0,"",(B11/$B$30))</f>
      </c>
      <c r="D11" s="753"/>
      <c r="E11" s="755"/>
      <c r="F11" s="755"/>
      <c r="G11" s="755"/>
      <c r="H11" s="755"/>
      <c r="I11" s="755"/>
      <c r="J11" s="755"/>
      <c r="K11" s="755"/>
      <c r="L11" s="755"/>
    </row>
    <row r="12" spans="1:12" ht="12.75">
      <c r="A12" s="752"/>
      <c r="B12" s="753"/>
      <c r="C12" s="754">
        <f aca="true" t="shared" si="0" ref="C12:C29">IF(B12=0,"",(B12/$B$30))</f>
      </c>
      <c r="D12" s="753"/>
      <c r="E12" s="755"/>
      <c r="F12" s="755"/>
      <c r="G12" s="755"/>
      <c r="H12" s="755"/>
      <c r="I12" s="755"/>
      <c r="J12" s="755"/>
      <c r="K12" s="755"/>
      <c r="L12" s="755"/>
    </row>
    <row r="13" spans="1:12" ht="12.75">
      <c r="A13" s="752"/>
      <c r="B13" s="753"/>
      <c r="C13" s="754">
        <f t="shared" si="0"/>
      </c>
      <c r="D13" s="753"/>
      <c r="E13" s="755"/>
      <c r="F13" s="755"/>
      <c r="G13" s="755"/>
      <c r="H13" s="755"/>
      <c r="I13" s="755"/>
      <c r="J13" s="755"/>
      <c r="K13" s="755"/>
      <c r="L13" s="755"/>
    </row>
    <row r="14" spans="1:12" ht="12.75">
      <c r="A14" s="752"/>
      <c r="B14" s="753"/>
      <c r="C14" s="754">
        <f t="shared" si="0"/>
      </c>
      <c r="D14" s="753"/>
      <c r="E14" s="755"/>
      <c r="G14" s="755"/>
      <c r="H14" s="755"/>
      <c r="I14" s="755"/>
      <c r="J14" s="755"/>
      <c r="K14" s="755"/>
      <c r="L14" s="755"/>
    </row>
    <row r="15" spans="1:12" ht="12.75">
      <c r="A15" s="752"/>
      <c r="B15" s="753"/>
      <c r="C15" s="754">
        <f t="shared" si="0"/>
      </c>
      <c r="D15" s="753"/>
      <c r="E15" s="755"/>
      <c r="F15" s="755"/>
      <c r="G15" s="755"/>
      <c r="H15" s="755"/>
      <c r="I15" s="755"/>
      <c r="J15" s="755"/>
      <c r="K15" s="755"/>
      <c r="L15" s="755"/>
    </row>
    <row r="16" spans="1:12" ht="12.75">
      <c r="A16" s="752"/>
      <c r="B16" s="753"/>
      <c r="C16" s="754">
        <f t="shared" si="0"/>
      </c>
      <c r="D16" s="753"/>
      <c r="E16" s="755"/>
      <c r="F16" s="755"/>
      <c r="G16" s="755"/>
      <c r="H16" s="755"/>
      <c r="I16" s="755"/>
      <c r="J16" s="755"/>
      <c r="K16" s="755"/>
      <c r="L16" s="755"/>
    </row>
    <row r="17" spans="1:12" ht="12.75">
      <c r="A17" s="752"/>
      <c r="B17" s="753"/>
      <c r="C17" s="754">
        <f t="shared" si="0"/>
      </c>
      <c r="D17" s="753"/>
      <c r="E17" s="755"/>
      <c r="F17" s="755"/>
      <c r="G17" s="755"/>
      <c r="H17" s="755"/>
      <c r="I17" s="755"/>
      <c r="J17" s="755"/>
      <c r="K17" s="755"/>
      <c r="L17" s="755"/>
    </row>
    <row r="18" spans="1:12" ht="12.75">
      <c r="A18" s="752"/>
      <c r="B18" s="753"/>
      <c r="C18" s="754">
        <f t="shared" si="0"/>
      </c>
      <c r="D18" s="753"/>
      <c r="E18" s="755"/>
      <c r="F18" s="755"/>
      <c r="G18" s="755"/>
      <c r="H18" s="755"/>
      <c r="I18" s="755"/>
      <c r="J18" s="755"/>
      <c r="K18" s="755"/>
      <c r="L18" s="755"/>
    </row>
    <row r="19" spans="1:12" ht="12.75">
      <c r="A19" s="752"/>
      <c r="B19" s="753"/>
      <c r="C19" s="754">
        <f t="shared" si="0"/>
      </c>
      <c r="D19" s="753"/>
      <c r="E19" s="755"/>
      <c r="F19" s="755"/>
      <c r="G19" s="755"/>
      <c r="H19" s="755"/>
      <c r="I19" s="755"/>
      <c r="J19" s="755"/>
      <c r="K19" s="755"/>
      <c r="L19" s="755"/>
    </row>
    <row r="20" spans="1:12" ht="12.75">
      <c r="A20" s="752"/>
      <c r="B20" s="753"/>
      <c r="C20" s="754">
        <f t="shared" si="0"/>
      </c>
      <c r="D20" s="753"/>
      <c r="E20" s="755"/>
      <c r="F20" s="755"/>
      <c r="G20" s="755"/>
      <c r="H20" s="755"/>
      <c r="I20" s="755"/>
      <c r="J20" s="755"/>
      <c r="K20" s="755"/>
      <c r="L20" s="755"/>
    </row>
    <row r="21" spans="1:12" ht="12.75">
      <c r="A21" s="752"/>
      <c r="B21" s="753"/>
      <c r="C21" s="754">
        <f t="shared" si="0"/>
      </c>
      <c r="D21" s="753"/>
      <c r="E21" s="755"/>
      <c r="F21" s="755"/>
      <c r="G21" s="755"/>
      <c r="H21" s="755"/>
      <c r="I21" s="755"/>
      <c r="J21" s="755"/>
      <c r="K21" s="755"/>
      <c r="L21" s="755"/>
    </row>
    <row r="22" spans="1:12" ht="12.75">
      <c r="A22" s="752"/>
      <c r="B22" s="753"/>
      <c r="C22" s="754">
        <f t="shared" si="0"/>
      </c>
      <c r="D22" s="753"/>
      <c r="E22" s="755"/>
      <c r="F22" s="755"/>
      <c r="G22" s="755"/>
      <c r="H22" s="755"/>
      <c r="I22" s="755"/>
      <c r="J22" s="755"/>
      <c r="K22" s="755"/>
      <c r="L22" s="755"/>
    </row>
    <row r="23" spans="1:12" ht="12.75">
      <c r="A23" s="752"/>
      <c r="B23" s="753"/>
      <c r="C23" s="754">
        <f t="shared" si="0"/>
      </c>
      <c r="D23" s="753"/>
      <c r="E23" s="755"/>
      <c r="F23" s="755"/>
      <c r="G23" s="755"/>
      <c r="H23" s="755"/>
      <c r="I23" s="755"/>
      <c r="J23" s="755"/>
      <c r="K23" s="755"/>
      <c r="L23" s="755"/>
    </row>
    <row r="24" spans="1:12" ht="12.75">
      <c r="A24" s="752"/>
      <c r="B24" s="753"/>
      <c r="C24" s="754">
        <f t="shared" si="0"/>
      </c>
      <c r="D24" s="753"/>
      <c r="E24" s="755"/>
      <c r="F24" s="755"/>
      <c r="G24" s="755"/>
      <c r="H24" s="755"/>
      <c r="I24" s="755"/>
      <c r="J24" s="755"/>
      <c r="K24" s="755"/>
      <c r="L24" s="755"/>
    </row>
    <row r="25" spans="1:12" ht="12.75">
      <c r="A25" s="752"/>
      <c r="B25" s="753"/>
      <c r="C25" s="754">
        <f t="shared" si="0"/>
      </c>
      <c r="D25" s="753"/>
      <c r="E25" s="755"/>
      <c r="F25" s="755"/>
      <c r="G25" s="755"/>
      <c r="H25" s="755"/>
      <c r="I25" s="755"/>
      <c r="J25" s="755"/>
      <c r="K25" s="755"/>
      <c r="L25" s="755"/>
    </row>
    <row r="26" spans="1:12" ht="12.75">
      <c r="A26" s="752"/>
      <c r="B26" s="753"/>
      <c r="C26" s="754">
        <f t="shared" si="0"/>
      </c>
      <c r="D26" s="753"/>
      <c r="E26" s="755"/>
      <c r="F26" s="755"/>
      <c r="G26" s="755"/>
      <c r="H26" s="755"/>
      <c r="I26" s="755"/>
      <c r="J26" s="755"/>
      <c r="K26" s="755"/>
      <c r="L26" s="755"/>
    </row>
    <row r="27" spans="1:12" ht="12.75">
      <c r="A27" s="752"/>
      <c r="B27" s="753"/>
      <c r="C27" s="754">
        <f t="shared" si="0"/>
      </c>
      <c r="D27" s="753"/>
      <c r="E27" s="755"/>
      <c r="F27" s="755"/>
      <c r="G27" s="755"/>
      <c r="H27" s="755"/>
      <c r="I27" s="755"/>
      <c r="J27" s="755"/>
      <c r="K27" s="755"/>
      <c r="L27" s="755"/>
    </row>
    <row r="28" spans="1:12" ht="12.75">
      <c r="A28" s="752"/>
      <c r="B28" s="753"/>
      <c r="C28" s="754">
        <f t="shared" si="0"/>
      </c>
      <c r="D28" s="753"/>
      <c r="E28" s="755"/>
      <c r="F28" s="755"/>
      <c r="G28" s="755"/>
      <c r="H28" s="755"/>
      <c r="I28" s="755"/>
      <c r="J28" s="755"/>
      <c r="K28" s="755"/>
      <c r="L28" s="755"/>
    </row>
    <row r="29" spans="1:12" ht="12.75">
      <c r="A29" s="756"/>
      <c r="B29" s="753"/>
      <c r="C29" s="754">
        <f t="shared" si="0"/>
      </c>
      <c r="D29" s="753"/>
      <c r="E29" s="755"/>
      <c r="F29" s="755"/>
      <c r="G29" s="755"/>
      <c r="H29" s="755"/>
      <c r="I29" s="755"/>
      <c r="J29" s="755"/>
      <c r="K29" s="755"/>
      <c r="L29" s="755"/>
    </row>
    <row r="30" spans="1:12" ht="19.5" customHeight="1">
      <c r="A30" s="757" t="s">
        <v>374</v>
      </c>
      <c r="B30" s="758">
        <f>SUM(B11:B29)</f>
        <v>0</v>
      </c>
      <c r="C30" s="759"/>
      <c r="D30" s="760">
        <f>SUM(D11:D29)</f>
        <v>0</v>
      </c>
      <c r="E30" s="760">
        <f>SUM(E11:E29)</f>
        <v>0</v>
      </c>
      <c r="F30" s="760">
        <f>SUM(F11:F29)</f>
        <v>0</v>
      </c>
      <c r="G30" s="760">
        <f aca="true" t="shared" si="1" ref="G30:L30">SUM(G11:G29)</f>
        <v>0</v>
      </c>
      <c r="H30" s="760">
        <f t="shared" si="1"/>
        <v>0</v>
      </c>
      <c r="I30" s="760">
        <f t="shared" si="1"/>
        <v>0</v>
      </c>
      <c r="J30" s="760">
        <f t="shared" si="1"/>
        <v>0</v>
      </c>
      <c r="K30" s="760">
        <f t="shared" si="1"/>
        <v>0</v>
      </c>
      <c r="L30" s="760">
        <f t="shared" si="1"/>
        <v>0</v>
      </c>
    </row>
    <row r="31" spans="1:12" ht="19.5" customHeight="1">
      <c r="A31" s="761" t="s">
        <v>1489</v>
      </c>
      <c r="B31" s="1372"/>
      <c r="C31" s="1373"/>
      <c r="D31" s="762">
        <f>IF(B30=0,"",D30/$B$30)</f>
      </c>
      <c r="E31" s="762">
        <f>IF($B$30=0,"",E30/$B$30)</f>
      </c>
      <c r="F31" s="762">
        <f aca="true" t="shared" si="2" ref="F31:L31">IF($B$30=0,"",F30/$B$30)</f>
      </c>
      <c r="G31" s="762">
        <f t="shared" si="2"/>
      </c>
      <c r="H31" s="762">
        <f t="shared" si="2"/>
      </c>
      <c r="I31" s="762">
        <f t="shared" si="2"/>
      </c>
      <c r="J31" s="762">
        <f t="shared" si="2"/>
      </c>
      <c r="K31" s="762">
        <f t="shared" si="2"/>
      </c>
      <c r="L31" s="762">
        <f t="shared" si="2"/>
      </c>
    </row>
    <row r="32" spans="1:12" ht="19.5" customHeight="1">
      <c r="A32" s="763" t="s">
        <v>1490</v>
      </c>
      <c r="B32" s="764"/>
      <c r="C32" s="765"/>
      <c r="D32" s="1374">
        <f>IF($B30=0,"",IF(AND(D31&gt;=50%,D31+E31&gt;=90%),"Very High",(IF(AND(D31&gt;=30%,D31&lt;=50%,D31+E31&gt;=60%,D31+E31&lt;=90%),"High",(IF(AND(D31&gt;=10%,D31&lt;=30,D31+E31&gt;=30%,D31+E31&lt;=60%),"Moderate",(IF(AND(D31&lt;=10%),"Low"))))))))</f>
      </c>
      <c r="E32" s="1374"/>
      <c r="F32" s="1375"/>
      <c r="G32" s="1374">
        <f>IF($B30=0,"",IF(AND(G31&gt;=50%,G31+H31&gt;=90%),"Very High",(IF(AND(G31&gt;=30%,G31&lt;=50%,G31+H31&gt;=60%,G31+H31&lt;=90%),"High",(IF(AND(G31&gt;=10%,G31&lt;=30,G31+H31&gt;=30%,G31+H31&lt;=60%),"Moderate",(IF(AND(G31&lt;=10%),"Low"))))))))</f>
      </c>
      <c r="H32" s="1374"/>
      <c r="I32" s="1375"/>
      <c r="J32" s="1374">
        <f>IF($B30=0,"",IF(AND(J31&gt;=50%,J31+K31&gt;=90%),"Very High",(IF(AND(J31&gt;=30%,J31&lt;=50%,J31+K31&gt;=60%,J31+K31&lt;=90%),"High",(IF(AND(J31&gt;=10%,J31&lt;=30,J31+K31&gt;=30%,J31+K31&lt;=60%),"Moderate",(IF(AND(J31&lt;=10%),"Low"))))))))</f>
      </c>
      <c r="K32" s="1374"/>
      <c r="L32" s="1375"/>
    </row>
    <row r="33" spans="1:12" ht="19.5" customHeight="1">
      <c r="A33" s="1376" t="s">
        <v>1491</v>
      </c>
      <c r="B33" s="1377"/>
      <c r="C33" s="766"/>
      <c r="D33" s="1378">
        <f>((D30*0.35)+(E30*0.25)+(F30*0.15))/912.5</f>
        <v>0</v>
      </c>
      <c r="E33" s="1378"/>
      <c r="F33" s="1379"/>
      <c r="G33" s="1378">
        <f>((G30*0.35)+(H30*0.25)+(I30*0.15))/912.5</f>
        <v>0</v>
      </c>
      <c r="H33" s="1378"/>
      <c r="I33" s="1379"/>
      <c r="J33" s="1378">
        <f>((J30*0.35)+(K30*0.25)+(L30*0.15))/912.5</f>
        <v>0</v>
      </c>
      <c r="K33" s="1378"/>
      <c r="L33" s="1379"/>
    </row>
    <row r="34" ht="12.75" customHeight="1">
      <c r="A34" s="839"/>
    </row>
    <row r="35" ht="12.75"/>
    <row r="36" spans="1:12" ht="12.75">
      <c r="A36" s="767" t="s">
        <v>1492</v>
      </c>
      <c r="B36" s="768"/>
      <c r="C36" s="768"/>
      <c r="D36" s="768"/>
      <c r="E36" s="768"/>
      <c r="F36" s="768"/>
      <c r="G36" s="768"/>
      <c r="H36" s="768"/>
      <c r="I36" s="768"/>
      <c r="J36" s="768"/>
      <c r="K36" s="768"/>
      <c r="L36" s="769"/>
    </row>
    <row r="37" spans="1:12" ht="12.75">
      <c r="A37" s="770"/>
      <c r="B37" s="771"/>
      <c r="C37" s="771"/>
      <c r="D37" s="771"/>
      <c r="E37" s="771"/>
      <c r="F37" s="771"/>
      <c r="G37" s="771"/>
      <c r="H37" s="771"/>
      <c r="I37" s="771"/>
      <c r="J37" s="771"/>
      <c r="K37" s="771"/>
      <c r="L37" s="772"/>
    </row>
    <row r="38" spans="1:12" ht="12.75">
      <c r="A38" s="770"/>
      <c r="B38" s="771"/>
      <c r="C38" s="771"/>
      <c r="D38" s="771"/>
      <c r="E38" s="771"/>
      <c r="F38" s="771"/>
      <c r="G38" s="771"/>
      <c r="H38" s="771"/>
      <c r="I38" s="771"/>
      <c r="J38" s="771"/>
      <c r="K38" s="771"/>
      <c r="L38" s="772"/>
    </row>
    <row r="39" spans="1:12" ht="12.75">
      <c r="A39" s="770"/>
      <c r="B39" s="771"/>
      <c r="C39" s="771"/>
      <c r="D39" s="771"/>
      <c r="E39" s="771"/>
      <c r="F39" s="771"/>
      <c r="G39" s="771"/>
      <c r="H39" s="771"/>
      <c r="I39" s="771"/>
      <c r="J39" s="771"/>
      <c r="K39" s="771"/>
      <c r="L39" s="772"/>
    </row>
    <row r="40" spans="1:12" ht="12.75">
      <c r="A40" s="770"/>
      <c r="B40" s="771"/>
      <c r="C40" s="771"/>
      <c r="D40" s="771"/>
      <c r="E40" s="771"/>
      <c r="F40" s="771"/>
      <c r="G40" s="771"/>
      <c r="H40" s="771"/>
      <c r="I40" s="771"/>
      <c r="J40" s="771"/>
      <c r="K40" s="771"/>
      <c r="L40" s="772"/>
    </row>
    <row r="41" spans="1:12" ht="12.75">
      <c r="A41" s="773"/>
      <c r="B41" s="774"/>
      <c r="C41" s="774"/>
      <c r="D41" s="774"/>
      <c r="E41" s="774"/>
      <c r="F41" s="774"/>
      <c r="G41" s="774"/>
      <c r="H41" s="774"/>
      <c r="I41" s="774"/>
      <c r="J41" s="774"/>
      <c r="K41" s="774"/>
      <c r="L41" s="775"/>
    </row>
  </sheetData>
  <sheetProtection password="D85A" sheet="1" objects="1" scenarios="1"/>
  <mergeCells count="14">
    <mergeCell ref="A33:B33"/>
    <mergeCell ref="D33:F33"/>
    <mergeCell ref="G33:I33"/>
    <mergeCell ref="J33:L33"/>
    <mergeCell ref="G9:I9"/>
    <mergeCell ref="J9:L9"/>
    <mergeCell ref="B31:C31"/>
    <mergeCell ref="D32:F32"/>
    <mergeCell ref="G32:I32"/>
    <mergeCell ref="J32:L32"/>
    <mergeCell ref="A1:A2"/>
    <mergeCell ref="A9:A10"/>
    <mergeCell ref="B9:C9"/>
    <mergeCell ref="D9:F9"/>
  </mergeCells>
  <printOptions horizontalCentered="1"/>
  <pageMargins left="0.5" right="0.5" top="0.5" bottom="0.5" header="0.5" footer="0.5"/>
  <pageSetup horizontalDpi="600" verticalDpi="600" orientation="landscape" r:id="rId4"/>
  <drawing r:id="rId3"/>
  <legacyDrawing r:id="rId2"/>
</worksheet>
</file>

<file path=xl/worksheets/sheet14.xml><?xml version="1.0" encoding="utf-8"?>
<worksheet xmlns="http://schemas.openxmlformats.org/spreadsheetml/2006/main" xmlns:r="http://schemas.openxmlformats.org/officeDocument/2006/relationships">
  <dimension ref="A1:L34"/>
  <sheetViews>
    <sheetView workbookViewId="0" topLeftCell="A1">
      <selection activeCell="A8" sqref="A8"/>
    </sheetView>
  </sheetViews>
  <sheetFormatPr defaultColWidth="9.140625" defaultRowHeight="12.75"/>
  <cols>
    <col min="1" max="1" width="17.57421875" style="0" customWidth="1"/>
    <col min="2" max="2" width="6.7109375" style="0" customWidth="1"/>
    <col min="3" max="3" width="8.7109375" style="0" customWidth="1"/>
    <col min="4" max="4" width="12.140625" style="0" customWidth="1"/>
    <col min="5" max="5" width="13.7109375" style="0" customWidth="1"/>
    <col min="6" max="6" width="22.7109375" style="0" customWidth="1"/>
    <col min="7" max="7" width="17.28125" style="0" customWidth="1"/>
    <col min="8" max="12" width="6.7109375" style="0" customWidth="1"/>
  </cols>
  <sheetData>
    <row r="1" spans="1:12" ht="18">
      <c r="A1" s="403"/>
      <c r="B1" s="404"/>
      <c r="C1" s="405" t="s">
        <v>330</v>
      </c>
      <c r="D1" s="406"/>
      <c r="E1" s="407"/>
      <c r="F1" s="407"/>
      <c r="G1" s="407"/>
      <c r="H1" s="407"/>
      <c r="I1" s="407"/>
      <c r="J1" s="407"/>
      <c r="K1" s="407"/>
      <c r="L1" s="408" t="s">
        <v>331</v>
      </c>
    </row>
    <row r="2" spans="1:12" ht="11.25" customHeight="1">
      <c r="A2" s="409"/>
      <c r="B2" s="251"/>
      <c r="C2" s="294"/>
      <c r="D2" s="410"/>
      <c r="E2" s="410"/>
      <c r="F2" s="410"/>
      <c r="G2" s="410"/>
      <c r="H2" s="410"/>
      <c r="I2" s="410"/>
      <c r="J2" s="410"/>
      <c r="K2" s="410"/>
      <c r="L2" s="296"/>
    </row>
    <row r="3" spans="1:12" ht="14.25" customHeight="1">
      <c r="A3" s="409"/>
      <c r="B3" s="251"/>
      <c r="C3" s="411" t="s">
        <v>332</v>
      </c>
      <c r="D3" s="412"/>
      <c r="E3" s="413"/>
      <c r="F3" s="410"/>
      <c r="G3" s="410"/>
      <c r="H3" s="410"/>
      <c r="I3" s="410"/>
      <c r="J3" s="410"/>
      <c r="K3" s="410"/>
      <c r="L3" s="296" t="s">
        <v>836</v>
      </c>
    </row>
    <row r="4" spans="1:12" ht="12" customHeight="1">
      <c r="A4" s="414" t="s">
        <v>837</v>
      </c>
      <c r="B4" s="415"/>
      <c r="C4" s="415"/>
      <c r="D4" s="415"/>
      <c r="E4" s="415"/>
      <c r="F4" s="415"/>
      <c r="G4" s="415"/>
      <c r="H4" s="415"/>
      <c r="I4" s="415"/>
      <c r="J4" s="415"/>
      <c r="K4" s="415"/>
      <c r="L4" s="300" t="s">
        <v>838</v>
      </c>
    </row>
    <row r="5" spans="1:12" ht="4.5" customHeight="1">
      <c r="A5" s="416"/>
      <c r="B5" s="417"/>
      <c r="C5" s="417"/>
      <c r="D5" s="417"/>
      <c r="E5" s="417"/>
      <c r="F5" s="417"/>
      <c r="G5" s="417"/>
      <c r="H5" s="417"/>
      <c r="I5" s="417"/>
      <c r="J5" s="417"/>
      <c r="K5" s="417"/>
      <c r="L5" s="418"/>
    </row>
    <row r="6" spans="1:12" ht="34.5" customHeight="1">
      <c r="A6" s="1380" t="s">
        <v>333</v>
      </c>
      <c r="B6" s="1380" t="s">
        <v>3410</v>
      </c>
      <c r="C6" s="1380" t="s">
        <v>334</v>
      </c>
      <c r="D6" s="1380" t="s">
        <v>335</v>
      </c>
      <c r="E6" s="1380" t="s">
        <v>336</v>
      </c>
      <c r="F6" s="1380" t="s">
        <v>337</v>
      </c>
      <c r="G6" s="1380" t="s">
        <v>338</v>
      </c>
      <c r="H6" s="1380" t="s">
        <v>339</v>
      </c>
      <c r="I6" s="1380"/>
      <c r="J6" s="1380"/>
      <c r="K6" s="1380"/>
      <c r="L6" s="1380"/>
    </row>
    <row r="7" spans="1:12" ht="24.75" customHeight="1">
      <c r="A7" s="1381"/>
      <c r="B7" s="1381"/>
      <c r="C7" s="1381"/>
      <c r="D7" s="1381"/>
      <c r="E7" s="1381"/>
      <c r="F7" s="1381"/>
      <c r="G7" s="1381"/>
      <c r="H7" s="419" t="s">
        <v>340</v>
      </c>
      <c r="I7" s="419" t="s">
        <v>340</v>
      </c>
      <c r="J7" s="419" t="s">
        <v>340</v>
      </c>
      <c r="K7" s="419" t="s">
        <v>340</v>
      </c>
      <c r="L7" s="419" t="s">
        <v>340</v>
      </c>
    </row>
    <row r="8" spans="1:12" ht="16.5" customHeight="1">
      <c r="A8" s="420"/>
      <c r="B8" s="421"/>
      <c r="C8" s="421"/>
      <c r="D8" s="421"/>
      <c r="E8" s="422"/>
      <c r="F8" s="421"/>
      <c r="G8" s="421"/>
      <c r="H8" s="421"/>
      <c r="I8" s="421"/>
      <c r="J8" s="421"/>
      <c r="K8" s="421"/>
      <c r="L8" s="423"/>
    </row>
    <row r="9" spans="1:12" ht="16.5" customHeight="1">
      <c r="A9" s="424"/>
      <c r="B9" s="425"/>
      <c r="C9" s="425"/>
      <c r="D9" s="425"/>
      <c r="E9" s="426"/>
      <c r="F9" s="425"/>
      <c r="G9" s="425"/>
      <c r="H9" s="425"/>
      <c r="I9" s="425"/>
      <c r="J9" s="425"/>
      <c r="K9" s="425"/>
      <c r="L9" s="427"/>
    </row>
    <row r="10" spans="1:12" ht="16.5" customHeight="1">
      <c r="A10" s="424"/>
      <c r="B10" s="425"/>
      <c r="C10" s="425"/>
      <c r="D10" s="425"/>
      <c r="E10" s="426"/>
      <c r="F10" s="425"/>
      <c r="G10" s="425"/>
      <c r="H10" s="425"/>
      <c r="I10" s="425"/>
      <c r="J10" s="425"/>
      <c r="K10" s="425"/>
      <c r="L10" s="427"/>
    </row>
    <row r="11" spans="1:12" ht="16.5" customHeight="1">
      <c r="A11" s="424"/>
      <c r="B11" s="425"/>
      <c r="C11" s="425"/>
      <c r="D11" s="425"/>
      <c r="E11" s="426"/>
      <c r="F11" s="425"/>
      <c r="G11" s="425"/>
      <c r="H11" s="425"/>
      <c r="I11" s="425"/>
      <c r="J11" s="425"/>
      <c r="K11" s="425"/>
      <c r="L11" s="427"/>
    </row>
    <row r="12" spans="1:12" ht="16.5" customHeight="1">
      <c r="A12" s="424"/>
      <c r="B12" s="425"/>
      <c r="C12" s="425"/>
      <c r="D12" s="425"/>
      <c r="E12" s="426"/>
      <c r="F12" s="425"/>
      <c r="G12" s="425"/>
      <c r="H12" s="425"/>
      <c r="I12" s="425"/>
      <c r="J12" s="425"/>
      <c r="K12" s="425"/>
      <c r="L12" s="427"/>
    </row>
    <row r="13" spans="1:12" ht="16.5" customHeight="1">
      <c r="A13" s="424"/>
      <c r="B13" s="425"/>
      <c r="C13" s="425"/>
      <c r="D13" s="425"/>
      <c r="E13" s="426"/>
      <c r="F13" s="425"/>
      <c r="G13" s="425"/>
      <c r="H13" s="425"/>
      <c r="I13" s="425"/>
      <c r="J13" s="425"/>
      <c r="K13" s="425"/>
      <c r="L13" s="427"/>
    </row>
    <row r="14" spans="1:12" ht="16.5" customHeight="1">
      <c r="A14" s="424"/>
      <c r="B14" s="425"/>
      <c r="C14" s="425"/>
      <c r="D14" s="425"/>
      <c r="E14" s="426"/>
      <c r="F14" s="425"/>
      <c r="G14" s="425"/>
      <c r="H14" s="425"/>
      <c r="I14" s="425"/>
      <c r="J14" s="425"/>
      <c r="K14" s="425"/>
      <c r="L14" s="427"/>
    </row>
    <row r="15" spans="1:12" ht="16.5" customHeight="1">
      <c r="A15" s="424"/>
      <c r="B15" s="425"/>
      <c r="C15" s="425"/>
      <c r="D15" s="425"/>
      <c r="E15" s="426"/>
      <c r="F15" s="425"/>
      <c r="G15" s="425"/>
      <c r="H15" s="425"/>
      <c r="I15" s="425"/>
      <c r="J15" s="425"/>
      <c r="K15" s="425"/>
      <c r="L15" s="427"/>
    </row>
    <row r="16" spans="1:12" ht="16.5" customHeight="1">
      <c r="A16" s="424"/>
      <c r="B16" s="425"/>
      <c r="C16" s="425"/>
      <c r="D16" s="425"/>
      <c r="E16" s="426"/>
      <c r="F16" s="425"/>
      <c r="G16" s="425"/>
      <c r="H16" s="425"/>
      <c r="I16" s="425"/>
      <c r="J16" s="425"/>
      <c r="K16" s="425"/>
      <c r="L16" s="427"/>
    </row>
    <row r="17" spans="1:12" ht="16.5" customHeight="1">
      <c r="A17" s="424"/>
      <c r="B17" s="425"/>
      <c r="C17" s="425"/>
      <c r="D17" s="425"/>
      <c r="E17" s="426"/>
      <c r="F17" s="425"/>
      <c r="G17" s="425"/>
      <c r="H17" s="425"/>
      <c r="I17" s="425"/>
      <c r="J17" s="425"/>
      <c r="K17" s="425"/>
      <c r="L17" s="427"/>
    </row>
    <row r="18" spans="1:12" ht="16.5" customHeight="1">
      <c r="A18" s="424"/>
      <c r="B18" s="425"/>
      <c r="C18" s="425"/>
      <c r="D18" s="425"/>
      <c r="E18" s="426"/>
      <c r="F18" s="425"/>
      <c r="G18" s="425"/>
      <c r="H18" s="425"/>
      <c r="I18" s="425"/>
      <c r="J18" s="425"/>
      <c r="K18" s="425"/>
      <c r="L18" s="427"/>
    </row>
    <row r="19" spans="1:12" ht="16.5" customHeight="1">
      <c r="A19" s="424"/>
      <c r="B19" s="425"/>
      <c r="C19" s="425"/>
      <c r="D19" s="425"/>
      <c r="E19" s="426"/>
      <c r="F19" s="425"/>
      <c r="G19" s="425"/>
      <c r="H19" s="425"/>
      <c r="I19" s="425"/>
      <c r="J19" s="425"/>
      <c r="K19" s="425"/>
      <c r="L19" s="427"/>
    </row>
    <row r="20" spans="1:12" ht="16.5" customHeight="1">
      <c r="A20" s="424"/>
      <c r="B20" s="425"/>
      <c r="C20" s="425"/>
      <c r="D20" s="425"/>
      <c r="E20" s="426"/>
      <c r="F20" s="425"/>
      <c r="G20" s="425"/>
      <c r="H20" s="425"/>
      <c r="I20" s="425"/>
      <c r="J20" s="425"/>
      <c r="K20" s="425"/>
      <c r="L20" s="427"/>
    </row>
    <row r="21" spans="1:12" ht="16.5" customHeight="1">
      <c r="A21" s="424"/>
      <c r="B21" s="425"/>
      <c r="C21" s="425"/>
      <c r="D21" s="425"/>
      <c r="E21" s="426"/>
      <c r="F21" s="425"/>
      <c r="G21" s="425"/>
      <c r="H21" s="425"/>
      <c r="I21" s="425"/>
      <c r="J21" s="425"/>
      <c r="K21" s="425"/>
      <c r="L21" s="427"/>
    </row>
    <row r="22" spans="1:12" ht="16.5" customHeight="1">
      <c r="A22" s="424"/>
      <c r="B22" s="425"/>
      <c r="C22" s="425"/>
      <c r="D22" s="425"/>
      <c r="E22" s="426"/>
      <c r="F22" s="425"/>
      <c r="G22" s="425"/>
      <c r="H22" s="425"/>
      <c r="I22" s="425"/>
      <c r="J22" s="425"/>
      <c r="K22" s="425"/>
      <c r="L22" s="427"/>
    </row>
    <row r="23" spans="1:12" ht="16.5" customHeight="1">
      <c r="A23" s="424"/>
      <c r="B23" s="425"/>
      <c r="C23" s="425"/>
      <c r="D23" s="425"/>
      <c r="E23" s="426"/>
      <c r="F23" s="425"/>
      <c r="G23" s="425"/>
      <c r="H23" s="425"/>
      <c r="I23" s="425"/>
      <c r="J23" s="425"/>
      <c r="K23" s="425"/>
      <c r="L23" s="427"/>
    </row>
    <row r="24" spans="1:12" ht="16.5" customHeight="1">
      <c r="A24" s="424"/>
      <c r="B24" s="425"/>
      <c r="C24" s="425"/>
      <c r="D24" s="425"/>
      <c r="E24" s="426"/>
      <c r="F24" s="425"/>
      <c r="G24" s="425"/>
      <c r="H24" s="425"/>
      <c r="I24" s="425"/>
      <c r="J24" s="425"/>
      <c r="K24" s="425"/>
      <c r="L24" s="427"/>
    </row>
    <row r="25" spans="1:12" ht="16.5" customHeight="1">
      <c r="A25" s="424"/>
      <c r="B25" s="425"/>
      <c r="C25" s="425"/>
      <c r="D25" s="425"/>
      <c r="E25" s="426"/>
      <c r="F25" s="425"/>
      <c r="G25" s="425"/>
      <c r="H25" s="425"/>
      <c r="I25" s="425"/>
      <c r="J25" s="425"/>
      <c r="K25" s="425"/>
      <c r="L25" s="427"/>
    </row>
    <row r="26" spans="1:12" ht="16.5" customHeight="1">
      <c r="A26" s="428"/>
      <c r="B26" s="429"/>
      <c r="C26" s="429"/>
      <c r="D26" s="429"/>
      <c r="E26" s="430"/>
      <c r="F26" s="429"/>
      <c r="G26" s="429"/>
      <c r="H26" s="429"/>
      <c r="I26" s="429"/>
      <c r="J26" s="429"/>
      <c r="K26" s="429"/>
      <c r="L26" s="431"/>
    </row>
    <row r="27" spans="1:12" s="438" customFormat="1" ht="15" customHeight="1">
      <c r="A27" s="432"/>
      <c r="B27" s="433"/>
      <c r="C27" s="433"/>
      <c r="D27" s="433"/>
      <c r="E27" s="434"/>
      <c r="F27" s="433"/>
      <c r="G27" s="435" t="s">
        <v>341</v>
      </c>
      <c r="H27" s="436"/>
      <c r="I27" s="436"/>
      <c r="J27" s="436"/>
      <c r="K27" s="436"/>
      <c r="L27" s="437"/>
    </row>
    <row r="28" spans="1:12" s="251" customFormat="1" ht="15" customHeight="1">
      <c r="A28" s="439"/>
      <c r="B28" s="440"/>
      <c r="C28" s="440"/>
      <c r="D28" s="440"/>
      <c r="E28" s="441"/>
      <c r="F28" s="440"/>
      <c r="G28" s="442" t="s">
        <v>342</v>
      </c>
      <c r="H28" s="436"/>
      <c r="I28" s="436"/>
      <c r="J28" s="436"/>
      <c r="K28" s="436"/>
      <c r="L28" s="437"/>
    </row>
    <row r="29" spans="1:12" ht="6" customHeight="1">
      <c r="A29" s="443"/>
      <c r="B29" s="444"/>
      <c r="C29" s="445"/>
      <c r="D29" s="445"/>
      <c r="E29" s="446"/>
      <c r="F29" s="445"/>
      <c r="G29" s="445"/>
      <c r="H29" s="444"/>
      <c r="I29" s="444"/>
      <c r="J29" s="444"/>
      <c r="K29" s="444"/>
      <c r="L29" s="447"/>
    </row>
    <row r="30" spans="1:12" ht="22.5" customHeight="1">
      <c r="A30" s="448"/>
      <c r="B30" s="449"/>
      <c r="C30" s="449"/>
      <c r="D30" s="449"/>
      <c r="E30" s="449"/>
      <c r="F30" s="449"/>
      <c r="G30" s="449"/>
      <c r="H30" s="449"/>
      <c r="I30" s="449"/>
      <c r="J30" s="449"/>
      <c r="K30" s="449"/>
      <c r="L30" s="450"/>
    </row>
    <row r="31" spans="1:12" ht="13.5" thickBot="1">
      <c r="A31" s="451" t="s">
        <v>3645</v>
      </c>
      <c r="B31" s="452"/>
      <c r="C31" s="452"/>
      <c r="D31" s="452"/>
      <c r="E31" s="452"/>
      <c r="F31" s="453"/>
      <c r="G31" s="454" t="s">
        <v>3646</v>
      </c>
      <c r="H31" s="452"/>
      <c r="I31" s="452"/>
      <c r="J31" s="455"/>
      <c r="K31" s="455"/>
      <c r="L31" s="456"/>
    </row>
    <row r="32" spans="1:12" ht="15.75">
      <c r="A32" s="457"/>
      <c r="B32" s="359"/>
      <c r="C32" s="359"/>
      <c r="D32" s="359"/>
      <c r="E32" s="359"/>
      <c r="F32" s="458"/>
      <c r="G32" s="356"/>
      <c r="H32" s="356"/>
      <c r="I32" s="356"/>
      <c r="J32" s="356"/>
      <c r="K32" s="356"/>
      <c r="L32" s="459"/>
    </row>
    <row r="33" spans="1:12" ht="13.5" thickBot="1">
      <c r="A33" s="451" t="s">
        <v>3649</v>
      </c>
      <c r="B33" s="460"/>
      <c r="C33" s="460"/>
      <c r="D33" s="460"/>
      <c r="E33" s="460"/>
      <c r="F33" s="356"/>
      <c r="G33" s="454" t="s">
        <v>3646</v>
      </c>
      <c r="H33" s="461"/>
      <c r="I33" s="461"/>
      <c r="J33" s="356"/>
      <c r="K33" s="356"/>
      <c r="L33" s="459"/>
    </row>
    <row r="34" spans="1:12" ht="22.5" customHeight="1">
      <c r="A34" s="462"/>
      <c r="B34" s="463"/>
      <c r="C34" s="463"/>
      <c r="D34" s="463"/>
      <c r="E34" s="463"/>
      <c r="F34" s="463"/>
      <c r="G34" s="464"/>
      <c r="H34" s="463"/>
      <c r="I34" s="463"/>
      <c r="J34" s="463"/>
      <c r="K34" s="463"/>
      <c r="L34" s="465"/>
    </row>
  </sheetData>
  <sheetProtection password="C45A" sheet="1" objects="1" scenarios="1"/>
  <mergeCells count="8">
    <mergeCell ref="A6:A7"/>
    <mergeCell ref="B6:B7"/>
    <mergeCell ref="C6:C7"/>
    <mergeCell ref="D6:D7"/>
    <mergeCell ref="E6:E7"/>
    <mergeCell ref="F6:F7"/>
    <mergeCell ref="G6:G7"/>
    <mergeCell ref="H6:L6"/>
  </mergeCells>
  <printOptions horizontalCentered="1"/>
  <pageMargins left="0.5" right="0.5" top="0.5" bottom="0.5" header="0.5" footer="0.5"/>
  <pageSetup horizontalDpi="600" verticalDpi="600" orientation="landscape" scale="96" r:id="rId2"/>
  <drawing r:id="rId1"/>
</worksheet>
</file>

<file path=xl/worksheets/sheet15.xml><?xml version="1.0" encoding="utf-8"?>
<worksheet xmlns="http://schemas.openxmlformats.org/spreadsheetml/2006/main" xmlns:r="http://schemas.openxmlformats.org/officeDocument/2006/relationships">
  <dimension ref="A1:S37"/>
  <sheetViews>
    <sheetView zoomScale="65" zoomScaleNormal="65" zoomScaleSheetLayoutView="25" workbookViewId="0" topLeftCell="A22">
      <selection activeCell="B12" sqref="B12"/>
    </sheetView>
  </sheetViews>
  <sheetFormatPr defaultColWidth="9.140625" defaultRowHeight="12.75"/>
  <cols>
    <col min="1" max="1" width="30.7109375" style="95" customWidth="1"/>
    <col min="2" max="6" width="40.7109375" style="95" customWidth="1"/>
    <col min="7" max="7" width="10.7109375" style="95" customWidth="1"/>
    <col min="8" max="8" width="9.8515625" style="95" bestFit="1" customWidth="1"/>
    <col min="9" max="9" width="10.7109375" style="95" customWidth="1"/>
    <col min="10" max="19" width="9.140625" style="686" customWidth="1"/>
    <col min="20" max="16384" width="9.140625" style="95" customWidth="1"/>
  </cols>
  <sheetData>
    <row r="1" spans="1:18" ht="51.75">
      <c r="A1" s="93"/>
      <c r="B1" s="1403" t="s">
        <v>3749</v>
      </c>
      <c r="C1" s="1404"/>
      <c r="D1" s="683"/>
      <c r="E1" s="684"/>
      <c r="F1" s="684"/>
      <c r="G1" s="684"/>
      <c r="H1" s="684"/>
      <c r="I1" s="260" t="s">
        <v>1693</v>
      </c>
      <c r="J1" s="685"/>
      <c r="K1" s="685"/>
      <c r="L1" s="685"/>
      <c r="M1" s="685"/>
      <c r="N1" s="685"/>
      <c r="O1" s="685"/>
      <c r="P1" s="685"/>
      <c r="Q1" s="685"/>
      <c r="R1" s="685"/>
    </row>
    <row r="2" spans="1:18" ht="18.75">
      <c r="A2" s="96"/>
      <c r="B2" s="687" t="s">
        <v>3750</v>
      </c>
      <c r="C2" s="97"/>
      <c r="D2" s="97"/>
      <c r="E2" s="97"/>
      <c r="F2" s="97"/>
      <c r="G2" s="688"/>
      <c r="H2" s="689"/>
      <c r="I2" s="690" t="s">
        <v>836</v>
      </c>
      <c r="J2" s="691"/>
      <c r="K2" s="691"/>
      <c r="L2" s="691"/>
      <c r="M2" s="691"/>
      <c r="N2" s="691"/>
      <c r="O2" s="691"/>
      <c r="P2" s="691"/>
      <c r="Q2" s="691"/>
      <c r="R2" s="691"/>
    </row>
    <row r="3" spans="1:18" ht="12.75">
      <c r="A3" s="266" t="s">
        <v>837</v>
      </c>
      <c r="B3" s="266"/>
      <c r="C3" s="267"/>
      <c r="D3" s="267"/>
      <c r="E3" s="267"/>
      <c r="F3" s="268"/>
      <c r="G3" s="269"/>
      <c r="H3" s="269"/>
      <c r="I3" s="692" t="s">
        <v>838</v>
      </c>
      <c r="J3" s="343"/>
      <c r="K3" s="343"/>
      <c r="L3" s="343"/>
      <c r="M3" s="343"/>
      <c r="N3" s="343"/>
      <c r="O3" s="343"/>
      <c r="P3" s="343"/>
      <c r="Q3" s="343"/>
      <c r="R3" s="343"/>
    </row>
    <row r="4" spans="1:19" s="695" customFormat="1" ht="25.5" customHeight="1">
      <c r="A4" s="693" t="s">
        <v>3751</v>
      </c>
      <c r="B4" s="1405"/>
      <c r="C4" s="1406"/>
      <c r="D4" s="1407"/>
      <c r="E4" s="693" t="s">
        <v>3752</v>
      </c>
      <c r="F4" s="1408"/>
      <c r="G4" s="1409"/>
      <c r="H4" s="1409"/>
      <c r="I4" s="1410"/>
      <c r="J4" s="694"/>
      <c r="K4" s="694"/>
      <c r="L4" s="694"/>
      <c r="M4" s="694"/>
      <c r="N4" s="694"/>
      <c r="O4" s="694"/>
      <c r="P4" s="694"/>
      <c r="Q4" s="694"/>
      <c r="R4" s="694"/>
      <c r="S4" s="694"/>
    </row>
    <row r="5" spans="1:19" s="695" customFormat="1" ht="25.5" customHeight="1">
      <c r="A5" s="693" t="s">
        <v>3753</v>
      </c>
      <c r="B5" s="1411"/>
      <c r="C5" s="1412"/>
      <c r="D5" s="1413"/>
      <c r="E5" s="1414" t="s">
        <v>3754</v>
      </c>
      <c r="F5" s="1411"/>
      <c r="G5" s="1416"/>
      <c r="H5" s="1416"/>
      <c r="I5" s="1417"/>
      <c r="J5" s="694"/>
      <c r="K5" s="694"/>
      <c r="L5" s="694"/>
      <c r="M5" s="694"/>
      <c r="N5" s="694"/>
      <c r="O5" s="694"/>
      <c r="P5" s="694"/>
      <c r="Q5" s="694"/>
      <c r="R5" s="694"/>
      <c r="S5" s="694"/>
    </row>
    <row r="6" spans="1:19" s="695" customFormat="1" ht="25.5" customHeight="1">
      <c r="A6" s="696" t="s">
        <v>3755</v>
      </c>
      <c r="B6" s="1421"/>
      <c r="C6" s="1422"/>
      <c r="D6" s="1423"/>
      <c r="E6" s="1415"/>
      <c r="F6" s="1418"/>
      <c r="G6" s="1419"/>
      <c r="H6" s="1419"/>
      <c r="I6" s="1420"/>
      <c r="J6" s="694"/>
      <c r="K6" s="694"/>
      <c r="L6" s="694"/>
      <c r="M6" s="694"/>
      <c r="N6" s="694"/>
      <c r="O6" s="694"/>
      <c r="P6" s="694"/>
      <c r="Q6" s="694"/>
      <c r="R6" s="694"/>
      <c r="S6" s="694"/>
    </row>
    <row r="7" spans="1:19" s="695" customFormat="1" ht="21.75" customHeight="1">
      <c r="A7" s="1388" t="s">
        <v>3756</v>
      </c>
      <c r="B7" s="1389"/>
      <c r="C7" s="697" t="s">
        <v>3757</v>
      </c>
      <c r="D7" s="697" t="s">
        <v>3758</v>
      </c>
      <c r="E7" s="698" t="s">
        <v>3759</v>
      </c>
      <c r="F7" s="1390"/>
      <c r="G7" s="1390"/>
      <c r="H7" s="1390"/>
      <c r="I7" s="1390"/>
      <c r="J7" s="694"/>
      <c r="K7" s="694"/>
      <c r="L7" s="694"/>
      <c r="M7" s="694"/>
      <c r="N7" s="694"/>
      <c r="O7" s="694"/>
      <c r="P7" s="694"/>
      <c r="Q7" s="694"/>
      <c r="R7" s="694"/>
      <c r="S7" s="694"/>
    </row>
    <row r="8" spans="1:9" ht="30.75" customHeight="1" thickBot="1">
      <c r="A8" s="1391" t="s">
        <v>3760</v>
      </c>
      <c r="B8" s="1392"/>
      <c r="C8" s="1392"/>
      <c r="D8" s="1392"/>
      <c r="E8" s="1392"/>
      <c r="F8" s="1392"/>
      <c r="G8" s="1392"/>
      <c r="H8" s="1392"/>
      <c r="I8" s="1393"/>
    </row>
    <row r="9" spans="1:9" ht="35.25" customHeight="1" thickBot="1">
      <c r="A9" s="699" t="s">
        <v>3761</v>
      </c>
      <c r="B9" s="700" t="s">
        <v>3762</v>
      </c>
      <c r="C9" s="700" t="s">
        <v>3763</v>
      </c>
      <c r="D9" s="700" t="s">
        <v>3764</v>
      </c>
      <c r="E9" s="700" t="s">
        <v>3765</v>
      </c>
      <c r="F9" s="701" t="s">
        <v>3766</v>
      </c>
      <c r="G9" s="702" t="s">
        <v>3767</v>
      </c>
      <c r="H9" s="702" t="s">
        <v>3768</v>
      </c>
      <c r="I9" s="702" t="s">
        <v>3769</v>
      </c>
    </row>
    <row r="10" spans="1:19" s="711" customFormat="1" ht="171.75" customHeight="1" thickBot="1">
      <c r="A10" s="703" t="s">
        <v>3770</v>
      </c>
      <c r="B10" s="704" t="s">
        <v>3771</v>
      </c>
      <c r="C10" s="704" t="s">
        <v>3772</v>
      </c>
      <c r="D10" s="705" t="s">
        <v>3773</v>
      </c>
      <c r="E10" s="704" t="s">
        <v>3774</v>
      </c>
      <c r="F10" s="706" t="s">
        <v>3775</v>
      </c>
      <c r="G10" s="707"/>
      <c r="H10" s="708">
        <v>1</v>
      </c>
      <c r="I10" s="709">
        <f aca="true" t="shared" si="0" ref="I10:I20">IF(G10=0,"",G10*H10)</f>
      </c>
      <c r="J10" s="710"/>
      <c r="K10" s="710"/>
      <c r="L10" s="710"/>
      <c r="M10" s="710"/>
      <c r="N10" s="710"/>
      <c r="O10" s="710"/>
      <c r="P10" s="710"/>
      <c r="Q10" s="710"/>
      <c r="R10" s="710"/>
      <c r="S10" s="710"/>
    </row>
    <row r="11" spans="1:19" s="711" customFormat="1" ht="138" customHeight="1" thickBot="1">
      <c r="A11" s="703" t="s">
        <v>1388</v>
      </c>
      <c r="B11" s="712" t="s">
        <v>1389</v>
      </c>
      <c r="C11" s="712" t="s">
        <v>1390</v>
      </c>
      <c r="D11" s="712" t="s">
        <v>1391</v>
      </c>
      <c r="E11" s="712" t="s">
        <v>1392</v>
      </c>
      <c r="F11" s="713" t="s">
        <v>1393</v>
      </c>
      <c r="G11" s="707"/>
      <c r="H11" s="714">
        <v>1</v>
      </c>
      <c r="I11" s="709">
        <f t="shared" si="0"/>
      </c>
      <c r="J11" s="710"/>
      <c r="K11" s="710"/>
      <c r="L11" s="710"/>
      <c r="M11" s="710"/>
      <c r="N11" s="710"/>
      <c r="O11" s="710"/>
      <c r="P11" s="710"/>
      <c r="Q11" s="710"/>
      <c r="R11" s="710"/>
      <c r="S11" s="710"/>
    </row>
    <row r="12" spans="1:19" s="711" customFormat="1" ht="211.5" customHeight="1" thickBot="1">
      <c r="A12" s="703" t="s">
        <v>1394</v>
      </c>
      <c r="B12" s="712" t="s">
        <v>1395</v>
      </c>
      <c r="C12" s="712" t="s">
        <v>1396</v>
      </c>
      <c r="D12" s="712" t="s">
        <v>1397</v>
      </c>
      <c r="E12" s="712" t="s">
        <v>1398</v>
      </c>
      <c r="F12" s="713" t="s">
        <v>1399</v>
      </c>
      <c r="G12" s="707"/>
      <c r="H12" s="714">
        <v>1</v>
      </c>
      <c r="I12" s="709">
        <f t="shared" si="0"/>
      </c>
      <c r="J12" s="710"/>
      <c r="K12" s="710"/>
      <c r="L12" s="710"/>
      <c r="M12" s="710"/>
      <c r="N12" s="710"/>
      <c r="O12" s="710"/>
      <c r="P12" s="710"/>
      <c r="Q12" s="710"/>
      <c r="R12" s="710"/>
      <c r="S12" s="710"/>
    </row>
    <row r="13" spans="1:19" s="711" customFormat="1" ht="132.75" thickBot="1">
      <c r="A13" s="703" t="s">
        <v>1400</v>
      </c>
      <c r="B13" s="705" t="s">
        <v>1401</v>
      </c>
      <c r="C13" s="705" t="s">
        <v>1402</v>
      </c>
      <c r="D13" s="705" t="s">
        <v>4008</v>
      </c>
      <c r="E13" s="705" t="s">
        <v>4009</v>
      </c>
      <c r="F13" s="715" t="s">
        <v>4010</v>
      </c>
      <c r="G13" s="707"/>
      <c r="H13" s="714">
        <v>0.3</v>
      </c>
      <c r="I13" s="709">
        <f t="shared" si="0"/>
      </c>
      <c r="J13" s="710"/>
      <c r="K13" s="710"/>
      <c r="L13" s="710"/>
      <c r="M13" s="710"/>
      <c r="N13" s="710"/>
      <c r="O13" s="710"/>
      <c r="P13" s="710"/>
      <c r="Q13" s="710"/>
      <c r="R13" s="710"/>
      <c r="S13" s="710"/>
    </row>
    <row r="14" spans="1:19" s="711" customFormat="1" ht="132.75" thickBot="1">
      <c r="A14" s="703" t="s">
        <v>4011</v>
      </c>
      <c r="B14" s="704" t="s">
        <v>4012</v>
      </c>
      <c r="C14" s="704" t="s">
        <v>1409</v>
      </c>
      <c r="D14" s="704" t="s">
        <v>1410</v>
      </c>
      <c r="E14" s="704" t="s">
        <v>1411</v>
      </c>
      <c r="F14" s="706" t="s">
        <v>1412</v>
      </c>
      <c r="G14" s="707"/>
      <c r="H14" s="708">
        <v>1.5</v>
      </c>
      <c r="I14" s="709">
        <f t="shared" si="0"/>
      </c>
      <c r="J14" s="710"/>
      <c r="K14" s="716"/>
      <c r="L14" s="710"/>
      <c r="M14" s="710"/>
      <c r="N14" s="710"/>
      <c r="O14" s="710"/>
      <c r="P14" s="710"/>
      <c r="Q14" s="710"/>
      <c r="R14" s="710"/>
      <c r="S14" s="710"/>
    </row>
    <row r="15" spans="1:19" s="711" customFormat="1" ht="93" customHeight="1" thickBot="1">
      <c r="A15" s="717" t="s">
        <v>1413</v>
      </c>
      <c r="B15" s="712" t="s">
        <v>1414</v>
      </c>
      <c r="C15" s="712" t="s">
        <v>1415</v>
      </c>
      <c r="D15" s="712" t="s">
        <v>1416</v>
      </c>
      <c r="E15" s="712" t="s">
        <v>1417</v>
      </c>
      <c r="F15" s="713" t="s">
        <v>1418</v>
      </c>
      <c r="G15" s="707"/>
      <c r="H15" s="714">
        <v>0.5</v>
      </c>
      <c r="I15" s="709">
        <f t="shared" si="0"/>
      </c>
      <c r="J15" s="710"/>
      <c r="K15" s="710"/>
      <c r="L15" s="710"/>
      <c r="M15" s="710"/>
      <c r="N15" s="710"/>
      <c r="O15" s="710"/>
      <c r="P15" s="710"/>
      <c r="Q15" s="710"/>
      <c r="R15" s="710"/>
      <c r="S15" s="710"/>
    </row>
    <row r="16" spans="1:19" s="711" customFormat="1" ht="105" customHeight="1" thickBot="1">
      <c r="A16" s="703" t="s">
        <v>1419</v>
      </c>
      <c r="B16" s="705" t="s">
        <v>1420</v>
      </c>
      <c r="C16" s="704" t="s">
        <v>1421</v>
      </c>
      <c r="D16" s="705" t="s">
        <v>1422</v>
      </c>
      <c r="E16" s="704" t="s">
        <v>3423</v>
      </c>
      <c r="F16" s="706" t="s">
        <v>3424</v>
      </c>
      <c r="G16" s="707"/>
      <c r="H16" s="708">
        <v>0.7</v>
      </c>
      <c r="I16" s="709">
        <f t="shared" si="0"/>
      </c>
      <c r="J16" s="710"/>
      <c r="K16" s="710"/>
      <c r="L16" s="710"/>
      <c r="M16" s="710"/>
      <c r="N16" s="710"/>
      <c r="O16" s="710"/>
      <c r="P16" s="710"/>
      <c r="Q16" s="710"/>
      <c r="R16" s="710"/>
      <c r="S16" s="710"/>
    </row>
    <row r="17" spans="1:19" s="711" customFormat="1" ht="141" customHeight="1" thickBot="1">
      <c r="A17" s="703" t="s">
        <v>3425</v>
      </c>
      <c r="B17" s="704" t="s">
        <v>3426</v>
      </c>
      <c r="C17" s="704" t="s">
        <v>3427</v>
      </c>
      <c r="D17" s="704" t="s">
        <v>3428</v>
      </c>
      <c r="E17" s="704" t="s">
        <v>3429</v>
      </c>
      <c r="F17" s="706" t="s">
        <v>3430</v>
      </c>
      <c r="G17" s="707"/>
      <c r="H17" s="708">
        <v>1</v>
      </c>
      <c r="I17" s="709">
        <f t="shared" si="0"/>
      </c>
      <c r="J17" s="710"/>
      <c r="K17" s="710"/>
      <c r="L17" s="710"/>
      <c r="M17" s="710"/>
      <c r="N17" s="710"/>
      <c r="O17" s="710"/>
      <c r="P17" s="710"/>
      <c r="Q17" s="710"/>
      <c r="R17" s="710"/>
      <c r="S17" s="710"/>
    </row>
    <row r="18" spans="1:19" s="711" customFormat="1" ht="141" customHeight="1" thickBot="1">
      <c r="A18" s="703" t="s">
        <v>3431</v>
      </c>
      <c r="B18" s="704" t="s">
        <v>3432</v>
      </c>
      <c r="C18" s="704" t="s">
        <v>3433</v>
      </c>
      <c r="D18" s="704" t="s">
        <v>3434</v>
      </c>
      <c r="E18" s="704" t="s">
        <v>1534</v>
      </c>
      <c r="F18" s="706" t="s">
        <v>1535</v>
      </c>
      <c r="G18" s="707"/>
      <c r="H18" s="708">
        <v>0.5</v>
      </c>
      <c r="I18" s="709">
        <f t="shared" si="0"/>
      </c>
      <c r="J18" s="710"/>
      <c r="K18" s="710"/>
      <c r="L18" s="710"/>
      <c r="M18" s="710"/>
      <c r="N18" s="710"/>
      <c r="O18" s="710"/>
      <c r="P18" s="710"/>
      <c r="Q18" s="710"/>
      <c r="R18" s="710"/>
      <c r="S18" s="710"/>
    </row>
    <row r="19" spans="1:19" s="711" customFormat="1" ht="224.25" customHeight="1" thickBot="1">
      <c r="A19" s="703" t="s">
        <v>1536</v>
      </c>
      <c r="B19" s="704" t="s">
        <v>1537</v>
      </c>
      <c r="C19" s="704" t="s">
        <v>1538</v>
      </c>
      <c r="D19" s="704" t="s">
        <v>1539</v>
      </c>
      <c r="E19" s="704" t="s">
        <v>1540</v>
      </c>
      <c r="F19" s="706" t="s">
        <v>4170</v>
      </c>
      <c r="G19" s="707"/>
      <c r="H19" s="708">
        <v>1</v>
      </c>
      <c r="I19" s="709">
        <f>IF(G19=0,"",G19*H19)</f>
      </c>
      <c r="J19" s="710"/>
      <c r="K19" s="710"/>
      <c r="L19" s="710"/>
      <c r="M19" s="710"/>
      <c r="N19" s="710"/>
      <c r="O19" s="710"/>
      <c r="P19" s="710"/>
      <c r="Q19" s="710"/>
      <c r="R19" s="710"/>
      <c r="S19" s="710"/>
    </row>
    <row r="20" spans="1:19" s="711" customFormat="1" ht="225" customHeight="1" thickBot="1">
      <c r="A20" s="703" t="s">
        <v>4171</v>
      </c>
      <c r="B20" s="704" t="s">
        <v>4172</v>
      </c>
      <c r="C20" s="704" t="s">
        <v>4173</v>
      </c>
      <c r="D20" s="704" t="s">
        <v>4174</v>
      </c>
      <c r="E20" s="704" t="s">
        <v>4175</v>
      </c>
      <c r="F20" s="706" t="s">
        <v>4176</v>
      </c>
      <c r="G20" s="707"/>
      <c r="H20" s="708">
        <v>1.5</v>
      </c>
      <c r="I20" s="709">
        <f t="shared" si="0"/>
      </c>
      <c r="J20" s="710"/>
      <c r="K20" s="710"/>
      <c r="L20" s="710"/>
      <c r="M20" s="710"/>
      <c r="N20" s="710"/>
      <c r="O20" s="710"/>
      <c r="P20" s="710"/>
      <c r="Q20" s="710"/>
      <c r="R20" s="710"/>
      <c r="S20" s="710"/>
    </row>
    <row r="21" spans="1:9" ht="32.25" customHeight="1" thickBot="1">
      <c r="A21" s="718" t="s">
        <v>4177</v>
      </c>
      <c r="B21" s="718" t="s">
        <v>4178</v>
      </c>
      <c r="C21" s="1394" t="s">
        <v>4179</v>
      </c>
      <c r="D21" s="1394"/>
      <c r="E21" s="1394"/>
      <c r="F21" s="1395" t="s">
        <v>4180</v>
      </c>
      <c r="G21" s="1396"/>
      <c r="H21" s="1397"/>
      <c r="I21" s="1401">
        <f>IF(I10=0,"",SUM(I10:I20))</f>
        <v>0</v>
      </c>
    </row>
    <row r="22" spans="1:9" ht="16.5" customHeight="1" thickBot="1">
      <c r="A22" s="719" t="s">
        <v>4181</v>
      </c>
      <c r="B22" s="719">
        <v>5</v>
      </c>
      <c r="C22" s="1386" t="s">
        <v>4182</v>
      </c>
      <c r="D22" s="1387"/>
      <c r="E22" s="1387"/>
      <c r="F22" s="1398"/>
      <c r="G22" s="1399"/>
      <c r="H22" s="1400"/>
      <c r="I22" s="1402"/>
    </row>
    <row r="23" spans="1:7" ht="16.5" thickBot="1">
      <c r="A23" s="719" t="s">
        <v>4183</v>
      </c>
      <c r="B23" s="719">
        <v>4</v>
      </c>
      <c r="C23" s="1386" t="s">
        <v>4184</v>
      </c>
      <c r="D23" s="1387"/>
      <c r="E23" s="1387"/>
      <c r="F23" s="720"/>
      <c r="G23" s="133"/>
    </row>
    <row r="24" spans="1:7" ht="16.5" thickBot="1">
      <c r="A24" s="719" t="s">
        <v>4185</v>
      </c>
      <c r="B24" s="719">
        <v>3</v>
      </c>
      <c r="C24" s="1386" t="s">
        <v>1686</v>
      </c>
      <c r="D24" s="1387"/>
      <c r="E24" s="1387"/>
      <c r="F24" s="720"/>
      <c r="G24" s="133"/>
    </row>
    <row r="25" spans="1:7" ht="16.5" thickBot="1">
      <c r="A25" s="719" t="s">
        <v>1687</v>
      </c>
      <c r="B25" s="719">
        <v>2</v>
      </c>
      <c r="C25" s="1386" t="s">
        <v>1688</v>
      </c>
      <c r="D25" s="1387"/>
      <c r="E25" s="1387"/>
      <c r="F25" s="720"/>
      <c r="G25" s="133"/>
    </row>
    <row r="26" spans="1:5" ht="15.75" thickBot="1">
      <c r="A26" s="721" t="s">
        <v>1689</v>
      </c>
      <c r="B26" s="719">
        <v>1</v>
      </c>
      <c r="C26" s="1386" t="s">
        <v>1690</v>
      </c>
      <c r="D26" s="1387"/>
      <c r="E26" s="1387"/>
    </row>
    <row r="27" ht="14.25" customHeight="1"/>
    <row r="28" spans="1:9" ht="15.75">
      <c r="A28" s="1382" t="s">
        <v>1691</v>
      </c>
      <c r="B28" s="1382"/>
      <c r="C28" s="1382"/>
      <c r="D28" s="1382"/>
      <c r="E28" s="1382"/>
      <c r="F28" s="1382"/>
      <c r="G28" s="1382"/>
      <c r="H28" s="1382"/>
      <c r="I28" s="1382"/>
    </row>
    <row r="29" spans="1:9" ht="99.75" customHeight="1">
      <c r="A29" s="1383" t="s">
        <v>1692</v>
      </c>
      <c r="B29" s="1384"/>
      <c r="C29" s="1384"/>
      <c r="D29" s="1384"/>
      <c r="E29" s="1384"/>
      <c r="F29" s="1384"/>
      <c r="G29" s="1384"/>
      <c r="H29" s="1384"/>
      <c r="I29" s="1385"/>
    </row>
    <row r="37" ht="12.75">
      <c r="H37" s="722"/>
    </row>
  </sheetData>
  <sheetProtection password="C85F" sheet="1" objects="1" scenarios="1"/>
  <mergeCells count="20">
    <mergeCell ref="B1:C1"/>
    <mergeCell ref="B4:D4"/>
    <mergeCell ref="F4:I4"/>
    <mergeCell ref="B5:D5"/>
    <mergeCell ref="E5:E6"/>
    <mergeCell ref="F5:I6"/>
    <mergeCell ref="B6:D6"/>
    <mergeCell ref="A7:B7"/>
    <mergeCell ref="F7:I7"/>
    <mergeCell ref="A8:I8"/>
    <mergeCell ref="C21:E21"/>
    <mergeCell ref="F21:H22"/>
    <mergeCell ref="I21:I22"/>
    <mergeCell ref="C22:E22"/>
    <mergeCell ref="A28:I28"/>
    <mergeCell ref="A29:I29"/>
    <mergeCell ref="C23:E23"/>
    <mergeCell ref="C24:E24"/>
    <mergeCell ref="C25:E25"/>
    <mergeCell ref="C26:E26"/>
  </mergeCells>
  <printOptions horizontalCentered="1"/>
  <pageMargins left="0.25" right="0.25" top="0.5" bottom="0.5" header="0.5" footer="0.5"/>
  <pageSetup horizontalDpi="600" verticalDpi="600" orientation="landscape" scale="47" r:id="rId2"/>
  <colBreaks count="1" manualBreakCount="1">
    <brk id="9" max="65535" man="1"/>
  </colBreaks>
  <drawing r:id="rId1"/>
</worksheet>
</file>

<file path=xl/worksheets/sheet16.xml><?xml version="1.0" encoding="utf-8"?>
<worksheet xmlns="http://schemas.openxmlformats.org/spreadsheetml/2006/main" xmlns:r="http://schemas.openxmlformats.org/officeDocument/2006/relationships">
  <dimension ref="A1:S36"/>
  <sheetViews>
    <sheetView zoomScale="65" zoomScaleNormal="65" zoomScaleSheetLayoutView="25" workbookViewId="0" topLeftCell="A1">
      <selection activeCell="B12" sqref="B12"/>
    </sheetView>
  </sheetViews>
  <sheetFormatPr defaultColWidth="9.140625" defaultRowHeight="12.75"/>
  <cols>
    <col min="1" max="1" width="30.7109375" style="95" customWidth="1"/>
    <col min="2" max="6" width="40.7109375" style="95" customWidth="1"/>
    <col min="7" max="7" width="10.7109375" style="95" customWidth="1"/>
    <col min="8" max="8" width="9.8515625" style="95" bestFit="1" customWidth="1"/>
    <col min="9" max="9" width="10.7109375" style="95" customWidth="1"/>
    <col min="10" max="19" width="9.140625" style="686" customWidth="1"/>
    <col min="20" max="16384" width="9.140625" style="95" customWidth="1"/>
  </cols>
  <sheetData>
    <row r="1" spans="1:18" ht="51.75">
      <c r="A1" s="93"/>
      <c r="B1" s="1403" t="s">
        <v>1694</v>
      </c>
      <c r="C1" s="1404"/>
      <c r="D1" s="683"/>
      <c r="E1" s="684"/>
      <c r="F1" s="684"/>
      <c r="G1" s="684"/>
      <c r="H1" s="684"/>
      <c r="I1" s="723" t="s">
        <v>1695</v>
      </c>
      <c r="J1" s="685"/>
      <c r="K1" s="685"/>
      <c r="L1" s="685"/>
      <c r="M1" s="685"/>
      <c r="N1" s="685"/>
      <c r="O1" s="685"/>
      <c r="P1" s="685"/>
      <c r="Q1" s="685"/>
      <c r="R1" s="685"/>
    </row>
    <row r="2" spans="1:18" ht="20.25">
      <c r="A2" s="96"/>
      <c r="B2" s="687" t="s">
        <v>3154</v>
      </c>
      <c r="C2" s="97"/>
      <c r="D2" s="97"/>
      <c r="E2" s="97"/>
      <c r="F2" s="97"/>
      <c r="G2" s="688"/>
      <c r="H2" s="689"/>
      <c r="I2" s="724" t="s">
        <v>836</v>
      </c>
      <c r="J2" s="691"/>
      <c r="K2" s="691"/>
      <c r="L2" s="691"/>
      <c r="M2" s="691"/>
      <c r="N2" s="691"/>
      <c r="O2" s="691"/>
      <c r="P2" s="691"/>
      <c r="Q2" s="691"/>
      <c r="R2" s="691"/>
    </row>
    <row r="3" spans="1:18" ht="12.75">
      <c r="A3" s="266" t="s">
        <v>837</v>
      </c>
      <c r="B3" s="266"/>
      <c r="C3" s="267"/>
      <c r="D3" s="267"/>
      <c r="E3" s="267"/>
      <c r="F3" s="268"/>
      <c r="G3" s="269"/>
      <c r="H3" s="269"/>
      <c r="I3" s="692" t="s">
        <v>838</v>
      </c>
      <c r="J3" s="343"/>
      <c r="K3" s="343"/>
      <c r="L3" s="343"/>
      <c r="M3" s="343"/>
      <c r="N3" s="343"/>
      <c r="O3" s="343"/>
      <c r="P3" s="343"/>
      <c r="Q3" s="343"/>
      <c r="R3" s="343"/>
    </row>
    <row r="4" spans="1:19" s="695" customFormat="1" ht="25.5" customHeight="1">
      <c r="A4" s="693" t="s">
        <v>3751</v>
      </c>
      <c r="B4" s="1405"/>
      <c r="C4" s="1406"/>
      <c r="D4" s="1407"/>
      <c r="E4" s="693" t="s">
        <v>3752</v>
      </c>
      <c r="F4" s="1408"/>
      <c r="G4" s="1409"/>
      <c r="H4" s="1409"/>
      <c r="I4" s="1410"/>
      <c r="J4" s="694"/>
      <c r="K4" s="694"/>
      <c r="L4" s="694"/>
      <c r="M4" s="694"/>
      <c r="N4" s="694"/>
      <c r="O4" s="694"/>
      <c r="P4" s="694"/>
      <c r="Q4" s="694"/>
      <c r="R4" s="694"/>
      <c r="S4" s="694"/>
    </row>
    <row r="5" spans="1:19" s="695" customFormat="1" ht="25.5" customHeight="1">
      <c r="A5" s="693" t="s">
        <v>3753</v>
      </c>
      <c r="B5" s="1411"/>
      <c r="C5" s="1412"/>
      <c r="D5" s="1413"/>
      <c r="E5" s="1414" t="s">
        <v>3754</v>
      </c>
      <c r="F5" s="1411"/>
      <c r="G5" s="1416"/>
      <c r="H5" s="1416"/>
      <c r="I5" s="1417"/>
      <c r="J5" s="694"/>
      <c r="K5" s="694"/>
      <c r="L5" s="694"/>
      <c r="M5" s="694"/>
      <c r="N5" s="694"/>
      <c r="O5" s="694"/>
      <c r="P5" s="694"/>
      <c r="Q5" s="694"/>
      <c r="R5" s="694"/>
      <c r="S5" s="694"/>
    </row>
    <row r="6" spans="1:19" s="695" customFormat="1" ht="25.5" customHeight="1">
      <c r="A6" s="696" t="s">
        <v>3755</v>
      </c>
      <c r="B6" s="1421"/>
      <c r="C6" s="1422"/>
      <c r="D6" s="1423"/>
      <c r="E6" s="1415"/>
      <c r="F6" s="1418"/>
      <c r="G6" s="1419"/>
      <c r="H6" s="1419"/>
      <c r="I6" s="1420"/>
      <c r="J6" s="694"/>
      <c r="K6" s="694"/>
      <c r="L6" s="694"/>
      <c r="M6" s="694"/>
      <c r="N6" s="694"/>
      <c r="O6" s="694"/>
      <c r="P6" s="694"/>
      <c r="Q6" s="694"/>
      <c r="R6" s="694"/>
      <c r="S6" s="694"/>
    </row>
    <row r="7" spans="1:19" s="695" customFormat="1" ht="21.75" customHeight="1">
      <c r="A7" s="1388" t="s">
        <v>3756</v>
      </c>
      <c r="B7" s="1389"/>
      <c r="C7" s="697" t="s">
        <v>3757</v>
      </c>
      <c r="D7" s="697" t="s">
        <v>3758</v>
      </c>
      <c r="E7" s="698" t="s">
        <v>3759</v>
      </c>
      <c r="F7" s="1390"/>
      <c r="G7" s="1390"/>
      <c r="H7" s="1390"/>
      <c r="I7" s="1390"/>
      <c r="J7" s="694"/>
      <c r="K7" s="694"/>
      <c r="L7" s="694"/>
      <c r="M7" s="694"/>
      <c r="N7" s="694"/>
      <c r="O7" s="694"/>
      <c r="P7" s="694"/>
      <c r="Q7" s="694"/>
      <c r="R7" s="694"/>
      <c r="S7" s="694"/>
    </row>
    <row r="8" spans="1:9" ht="30.75" customHeight="1" thickBot="1">
      <c r="A8" s="1391" t="s">
        <v>3760</v>
      </c>
      <c r="B8" s="1392"/>
      <c r="C8" s="1392"/>
      <c r="D8" s="1392"/>
      <c r="E8" s="1392"/>
      <c r="F8" s="1392"/>
      <c r="G8" s="1392"/>
      <c r="H8" s="1392"/>
      <c r="I8" s="1393"/>
    </row>
    <row r="9" spans="1:9" ht="35.25" customHeight="1" thickBot="1">
      <c r="A9" s="699" t="s">
        <v>3761</v>
      </c>
      <c r="B9" s="700" t="s">
        <v>3762</v>
      </c>
      <c r="C9" s="700" t="s">
        <v>3763</v>
      </c>
      <c r="D9" s="700" t="s">
        <v>3764</v>
      </c>
      <c r="E9" s="700" t="s">
        <v>3765</v>
      </c>
      <c r="F9" s="701" t="s">
        <v>3766</v>
      </c>
      <c r="G9" s="702" t="s">
        <v>3767</v>
      </c>
      <c r="H9" s="702" t="s">
        <v>3768</v>
      </c>
      <c r="I9" s="702" t="s">
        <v>3769</v>
      </c>
    </row>
    <row r="10" spans="1:19" s="711" customFormat="1" ht="195.75" customHeight="1" thickBot="1">
      <c r="A10" s="703" t="s">
        <v>1696</v>
      </c>
      <c r="B10" s="704" t="s">
        <v>1697</v>
      </c>
      <c r="C10" s="704" t="s">
        <v>1698</v>
      </c>
      <c r="D10" s="705" t="s">
        <v>1699</v>
      </c>
      <c r="E10" s="704" t="s">
        <v>1700</v>
      </c>
      <c r="F10" s="706" t="s">
        <v>1701</v>
      </c>
      <c r="G10" s="707"/>
      <c r="H10" s="708">
        <v>1</v>
      </c>
      <c r="I10" s="709">
        <f aca="true" t="shared" si="0" ref="I10:I19">IF(G10=0,"",G10*H10)</f>
      </c>
      <c r="J10" s="710"/>
      <c r="K10" s="710"/>
      <c r="L10" s="710"/>
      <c r="M10" s="710"/>
      <c r="N10" s="710"/>
      <c r="O10" s="710"/>
      <c r="P10" s="710"/>
      <c r="Q10" s="710"/>
      <c r="R10" s="710"/>
      <c r="S10" s="710"/>
    </row>
    <row r="11" spans="1:19" s="711" customFormat="1" ht="171" customHeight="1" thickBot="1">
      <c r="A11" s="703" t="s">
        <v>1702</v>
      </c>
      <c r="B11" s="712" t="s">
        <v>1703</v>
      </c>
      <c r="C11" s="712" t="s">
        <v>1704</v>
      </c>
      <c r="D11" s="712" t="s">
        <v>1705</v>
      </c>
      <c r="E11" s="712" t="s">
        <v>1706</v>
      </c>
      <c r="F11" s="713" t="s">
        <v>1707</v>
      </c>
      <c r="G11" s="707"/>
      <c r="H11" s="714">
        <v>1</v>
      </c>
      <c r="I11" s="709">
        <f t="shared" si="0"/>
      </c>
      <c r="J11" s="710"/>
      <c r="K11" s="710"/>
      <c r="L11" s="710"/>
      <c r="M11" s="710"/>
      <c r="N11" s="710"/>
      <c r="O11" s="710"/>
      <c r="P11" s="710"/>
      <c r="Q11" s="710"/>
      <c r="R11" s="710"/>
      <c r="S11" s="710"/>
    </row>
    <row r="12" spans="1:19" s="711" customFormat="1" ht="164.25" customHeight="1" thickBot="1">
      <c r="A12" s="703" t="s">
        <v>1708</v>
      </c>
      <c r="B12" s="712" t="s">
        <v>2812</v>
      </c>
      <c r="C12" s="712" t="s">
        <v>2813</v>
      </c>
      <c r="D12" s="712" t="s">
        <v>2814</v>
      </c>
      <c r="E12" s="712" t="s">
        <v>2815</v>
      </c>
      <c r="F12" s="713" t="s">
        <v>2816</v>
      </c>
      <c r="G12" s="707"/>
      <c r="H12" s="714">
        <v>1</v>
      </c>
      <c r="I12" s="709">
        <f t="shared" si="0"/>
      </c>
      <c r="J12" s="710"/>
      <c r="K12" s="710"/>
      <c r="L12" s="710"/>
      <c r="M12" s="710"/>
      <c r="N12" s="710"/>
      <c r="O12" s="710"/>
      <c r="P12" s="710"/>
      <c r="Q12" s="710"/>
      <c r="R12" s="710"/>
      <c r="S12" s="710"/>
    </row>
    <row r="13" spans="1:19" s="711" customFormat="1" ht="167.25" customHeight="1" thickBot="1">
      <c r="A13" s="703" t="s">
        <v>2817</v>
      </c>
      <c r="B13" s="705" t="s">
        <v>2818</v>
      </c>
      <c r="C13" s="705" t="s">
        <v>2819</v>
      </c>
      <c r="D13" s="705" t="s">
        <v>2820</v>
      </c>
      <c r="E13" s="705" t="s">
        <v>2821</v>
      </c>
      <c r="F13" s="715" t="s">
        <v>2822</v>
      </c>
      <c r="G13" s="707"/>
      <c r="H13" s="714">
        <v>0.7</v>
      </c>
      <c r="I13" s="709">
        <f t="shared" si="0"/>
      </c>
      <c r="J13" s="710"/>
      <c r="K13" s="710"/>
      <c r="L13" s="710"/>
      <c r="M13" s="710"/>
      <c r="N13" s="710"/>
      <c r="O13" s="710"/>
      <c r="P13" s="710"/>
      <c r="Q13" s="710"/>
      <c r="R13" s="710"/>
      <c r="S13" s="710"/>
    </row>
    <row r="14" spans="1:19" s="711" customFormat="1" ht="162" customHeight="1" thickBot="1">
      <c r="A14" s="703" t="s">
        <v>2823</v>
      </c>
      <c r="B14" s="704" t="s">
        <v>2824</v>
      </c>
      <c r="C14" s="704" t="s">
        <v>3716</v>
      </c>
      <c r="D14" s="704" t="s">
        <v>3717</v>
      </c>
      <c r="E14" s="704" t="s">
        <v>3718</v>
      </c>
      <c r="F14" s="706" t="s">
        <v>3719</v>
      </c>
      <c r="G14" s="707"/>
      <c r="H14" s="708">
        <v>2</v>
      </c>
      <c r="I14" s="709">
        <f t="shared" si="0"/>
      </c>
      <c r="J14" s="710"/>
      <c r="K14" s="716"/>
      <c r="L14" s="710"/>
      <c r="M14" s="710"/>
      <c r="N14" s="710"/>
      <c r="O14" s="710"/>
      <c r="P14" s="710"/>
      <c r="Q14" s="710"/>
      <c r="R14" s="710"/>
      <c r="S14" s="710"/>
    </row>
    <row r="15" spans="1:19" s="711" customFormat="1" ht="86.25" customHeight="1" thickBot="1">
      <c r="A15" s="717" t="s">
        <v>3720</v>
      </c>
      <c r="B15" s="712" t="s">
        <v>3721</v>
      </c>
      <c r="C15" s="712" t="s">
        <v>3722</v>
      </c>
      <c r="D15" s="712" t="s">
        <v>3723</v>
      </c>
      <c r="E15" s="712" t="s">
        <v>3724</v>
      </c>
      <c r="F15" s="713" t="s">
        <v>3725</v>
      </c>
      <c r="G15" s="707"/>
      <c r="H15" s="714">
        <v>0.3</v>
      </c>
      <c r="I15" s="709">
        <f t="shared" si="0"/>
      </c>
      <c r="J15" s="710"/>
      <c r="K15" s="710"/>
      <c r="L15" s="710"/>
      <c r="M15" s="710"/>
      <c r="N15" s="710"/>
      <c r="O15" s="710"/>
      <c r="P15" s="710"/>
      <c r="Q15" s="710"/>
      <c r="R15" s="710"/>
      <c r="S15" s="710"/>
    </row>
    <row r="16" spans="1:19" s="711" customFormat="1" ht="197.25" customHeight="1" thickBot="1">
      <c r="A16" s="703" t="s">
        <v>3726</v>
      </c>
      <c r="B16" s="705" t="s">
        <v>3727</v>
      </c>
      <c r="C16" s="704" t="s">
        <v>3728</v>
      </c>
      <c r="D16" s="705" t="s">
        <v>3729</v>
      </c>
      <c r="E16" s="704" t="s">
        <v>3730</v>
      </c>
      <c r="F16" s="706" t="s">
        <v>3731</v>
      </c>
      <c r="G16" s="707"/>
      <c r="H16" s="708">
        <v>1</v>
      </c>
      <c r="I16" s="709">
        <f t="shared" si="0"/>
      </c>
      <c r="J16" s="710"/>
      <c r="K16" s="710"/>
      <c r="L16" s="710"/>
      <c r="M16" s="710"/>
      <c r="N16" s="710"/>
      <c r="O16" s="710"/>
      <c r="P16" s="710"/>
      <c r="Q16" s="710"/>
      <c r="R16" s="710"/>
      <c r="S16" s="710"/>
    </row>
    <row r="17" spans="1:19" s="711" customFormat="1" ht="135" customHeight="1" thickBot="1">
      <c r="A17" s="703" t="s">
        <v>3732</v>
      </c>
      <c r="B17" s="704" t="s">
        <v>3733</v>
      </c>
      <c r="C17" s="704" t="s">
        <v>2047</v>
      </c>
      <c r="D17" s="704" t="s">
        <v>2048</v>
      </c>
      <c r="E17" s="704" t="s">
        <v>2049</v>
      </c>
      <c r="F17" s="706" t="s">
        <v>2050</v>
      </c>
      <c r="G17" s="707"/>
      <c r="H17" s="708">
        <v>1</v>
      </c>
      <c r="I17" s="709">
        <f t="shared" si="0"/>
      </c>
      <c r="J17" s="710"/>
      <c r="K17" s="710"/>
      <c r="L17" s="710"/>
      <c r="M17" s="710"/>
      <c r="N17" s="710"/>
      <c r="O17" s="710"/>
      <c r="P17" s="710"/>
      <c r="Q17" s="710"/>
      <c r="R17" s="710"/>
      <c r="S17" s="710"/>
    </row>
    <row r="18" spans="1:19" s="711" customFormat="1" ht="164.25" customHeight="1" thickBot="1">
      <c r="A18" s="703" t="s">
        <v>2051</v>
      </c>
      <c r="B18" s="704" t="s">
        <v>2052</v>
      </c>
      <c r="C18" s="704" t="s">
        <v>2053</v>
      </c>
      <c r="D18" s="704" t="s">
        <v>2054</v>
      </c>
      <c r="E18" s="704" t="s">
        <v>2055</v>
      </c>
      <c r="F18" s="706" t="s">
        <v>2056</v>
      </c>
      <c r="G18" s="707"/>
      <c r="H18" s="708">
        <v>0.5</v>
      </c>
      <c r="I18" s="709">
        <f t="shared" si="0"/>
      </c>
      <c r="J18" s="710"/>
      <c r="K18" s="710"/>
      <c r="L18" s="710"/>
      <c r="M18" s="710"/>
      <c r="N18" s="710"/>
      <c r="O18" s="710"/>
      <c r="P18" s="710"/>
      <c r="Q18" s="710"/>
      <c r="R18" s="710"/>
      <c r="S18" s="710"/>
    </row>
    <row r="19" spans="1:19" s="711" customFormat="1" ht="102.75" customHeight="1" thickBot="1">
      <c r="A19" s="703" t="s">
        <v>2057</v>
      </c>
      <c r="B19" s="704" t="s">
        <v>2058</v>
      </c>
      <c r="C19" s="704" t="s">
        <v>2059</v>
      </c>
      <c r="D19" s="704" t="s">
        <v>2060</v>
      </c>
      <c r="E19" s="704" t="s">
        <v>2061</v>
      </c>
      <c r="F19" s="706" t="s">
        <v>2062</v>
      </c>
      <c r="G19" s="707"/>
      <c r="H19" s="708">
        <v>1.5</v>
      </c>
      <c r="I19" s="709">
        <f t="shared" si="0"/>
      </c>
      <c r="J19" s="710"/>
      <c r="K19" s="710"/>
      <c r="L19" s="710"/>
      <c r="M19" s="710"/>
      <c r="N19" s="710"/>
      <c r="O19" s="710"/>
      <c r="P19" s="710"/>
      <c r="Q19" s="710"/>
      <c r="R19" s="710"/>
      <c r="S19" s="710"/>
    </row>
    <row r="20" spans="1:9" ht="32.25" customHeight="1" thickBot="1">
      <c r="A20" s="718" t="s">
        <v>4177</v>
      </c>
      <c r="B20" s="718" t="s">
        <v>4178</v>
      </c>
      <c r="C20" s="1394" t="s">
        <v>4179</v>
      </c>
      <c r="D20" s="1394"/>
      <c r="E20" s="1394"/>
      <c r="F20" s="1395" t="s">
        <v>4180</v>
      </c>
      <c r="G20" s="1396"/>
      <c r="H20" s="1397"/>
      <c r="I20" s="1401">
        <f>IF(I10=0,"",SUM(I10:I19))</f>
        <v>0</v>
      </c>
    </row>
    <row r="21" spans="1:9" ht="16.5" customHeight="1" thickBot="1">
      <c r="A21" s="725" t="s">
        <v>4181</v>
      </c>
      <c r="B21" s="725">
        <v>5</v>
      </c>
      <c r="C21" s="1424" t="s">
        <v>4182</v>
      </c>
      <c r="D21" s="1425"/>
      <c r="E21" s="1425"/>
      <c r="F21" s="1398"/>
      <c r="G21" s="1399"/>
      <c r="H21" s="1400"/>
      <c r="I21" s="1402"/>
    </row>
    <row r="22" spans="1:7" ht="18.75" thickBot="1">
      <c r="A22" s="725" t="s">
        <v>4183</v>
      </c>
      <c r="B22" s="725">
        <v>4</v>
      </c>
      <c r="C22" s="1424" t="s">
        <v>4184</v>
      </c>
      <c r="D22" s="1425"/>
      <c r="E22" s="1425"/>
      <c r="F22" s="720"/>
      <c r="G22" s="133"/>
    </row>
    <row r="23" spans="1:7" ht="18.75" thickBot="1">
      <c r="A23" s="725" t="s">
        <v>4185</v>
      </c>
      <c r="B23" s="725">
        <v>3</v>
      </c>
      <c r="C23" s="1424" t="s">
        <v>1686</v>
      </c>
      <c r="D23" s="1425"/>
      <c r="E23" s="1425"/>
      <c r="F23" s="720"/>
      <c r="G23" s="133"/>
    </row>
    <row r="24" spans="1:7" ht="18.75" thickBot="1">
      <c r="A24" s="725" t="s">
        <v>1687</v>
      </c>
      <c r="B24" s="725">
        <v>2</v>
      </c>
      <c r="C24" s="1424" t="s">
        <v>1688</v>
      </c>
      <c r="D24" s="1425"/>
      <c r="E24" s="1425"/>
      <c r="F24" s="720"/>
      <c r="G24" s="133"/>
    </row>
    <row r="25" spans="1:5" ht="18.75" thickBot="1">
      <c r="A25" s="726" t="s">
        <v>1689</v>
      </c>
      <c r="B25" s="725">
        <v>1</v>
      </c>
      <c r="C25" s="1424" t="s">
        <v>1690</v>
      </c>
      <c r="D25" s="1425"/>
      <c r="E25" s="1425"/>
    </row>
    <row r="26" ht="14.25" customHeight="1"/>
    <row r="27" spans="1:9" ht="15.75">
      <c r="A27" s="1382" t="s">
        <v>1691</v>
      </c>
      <c r="B27" s="1382"/>
      <c r="C27" s="1382"/>
      <c r="D27" s="1382"/>
      <c r="E27" s="1382"/>
      <c r="F27" s="1382"/>
      <c r="G27" s="1382"/>
      <c r="H27" s="1382"/>
      <c r="I27" s="1382"/>
    </row>
    <row r="28" spans="1:9" ht="99.75" customHeight="1">
      <c r="A28" s="1383" t="s">
        <v>1692</v>
      </c>
      <c r="B28" s="1384"/>
      <c r="C28" s="1384"/>
      <c r="D28" s="1384"/>
      <c r="E28" s="1384"/>
      <c r="F28" s="1384"/>
      <c r="G28" s="1384"/>
      <c r="H28" s="1384"/>
      <c r="I28" s="1385"/>
    </row>
    <row r="36" ht="12.75">
      <c r="H36" s="722"/>
    </row>
  </sheetData>
  <sheetProtection password="D05F" sheet="1" objects="1" scenarios="1"/>
  <mergeCells count="20">
    <mergeCell ref="B1:C1"/>
    <mergeCell ref="B4:D4"/>
    <mergeCell ref="F4:I4"/>
    <mergeCell ref="B5:D5"/>
    <mergeCell ref="E5:E6"/>
    <mergeCell ref="F5:I6"/>
    <mergeCell ref="B6:D6"/>
    <mergeCell ref="A7:B7"/>
    <mergeCell ref="F7:I7"/>
    <mergeCell ref="A8:I8"/>
    <mergeCell ref="C20:E20"/>
    <mergeCell ref="F20:H21"/>
    <mergeCell ref="I20:I21"/>
    <mergeCell ref="C21:E21"/>
    <mergeCell ref="A27:I27"/>
    <mergeCell ref="A28:I28"/>
    <mergeCell ref="C22:E22"/>
    <mergeCell ref="C23:E23"/>
    <mergeCell ref="C24:E24"/>
    <mergeCell ref="C25:E25"/>
  </mergeCells>
  <printOptions horizontalCentered="1"/>
  <pageMargins left="0.25" right="0.25" top="0.5" bottom="0.5" header="0.5" footer="0.5"/>
  <pageSetup horizontalDpi="600" verticalDpi="600" orientation="landscape" scale="43" r:id="rId2"/>
  <rowBreaks count="1" manualBreakCount="1">
    <brk id="14" max="8" man="1"/>
  </rowBreaks>
  <colBreaks count="1" manualBreakCount="1">
    <brk id="9" max="6553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R64"/>
  <sheetViews>
    <sheetView workbookViewId="0" topLeftCell="A28">
      <selection activeCell="P18" sqref="P18:P19"/>
    </sheetView>
  </sheetViews>
  <sheetFormatPr defaultColWidth="9.140625" defaultRowHeight="12.75"/>
  <cols>
    <col min="1" max="1" width="5.421875" style="337" customWidth="1"/>
    <col min="2" max="2" width="9.28125" style="337" customWidth="1"/>
    <col min="3" max="4" width="7.8515625" style="337" customWidth="1"/>
    <col min="5" max="5" width="9.421875" style="337" customWidth="1"/>
    <col min="6" max="6" width="7.8515625" style="337" customWidth="1"/>
    <col min="7" max="7" width="8.00390625" style="337" bestFit="1" customWidth="1"/>
    <col min="8" max="8" width="5.421875" style="337" customWidth="1"/>
    <col min="9" max="10" width="7.8515625" style="337" customWidth="1"/>
    <col min="11" max="11" width="8.57421875" style="337" bestFit="1" customWidth="1"/>
    <col min="12" max="12" width="7.8515625" style="337" customWidth="1"/>
    <col min="13" max="13" width="7.140625" style="337" customWidth="1"/>
    <col min="14" max="14" width="8.00390625" style="337" bestFit="1" customWidth="1"/>
    <col min="15" max="16" width="9.140625" style="263" customWidth="1"/>
    <col min="17" max="16384" width="9.140625" style="337" customWidth="1"/>
  </cols>
  <sheetData>
    <row r="1" spans="1:14" ht="19.5" customHeight="1">
      <c r="A1" s="1447"/>
      <c r="B1" s="1448"/>
      <c r="C1" s="1448"/>
      <c r="D1" s="904" t="s">
        <v>833</v>
      </c>
      <c r="E1" s="905"/>
      <c r="F1" s="905"/>
      <c r="G1" s="905"/>
      <c r="H1" s="905"/>
      <c r="I1" s="905"/>
      <c r="J1" s="905"/>
      <c r="K1" s="905"/>
      <c r="L1" s="905"/>
      <c r="M1" s="905"/>
      <c r="N1" s="906" t="s">
        <v>3971</v>
      </c>
    </row>
    <row r="2" spans="1:14" ht="15" customHeight="1">
      <c r="A2" s="1449"/>
      <c r="B2" s="1450"/>
      <c r="C2" s="1450"/>
      <c r="D2" s="908" t="s">
        <v>3972</v>
      </c>
      <c r="E2" s="909"/>
      <c r="F2" s="909"/>
      <c r="G2" s="909"/>
      <c r="H2" s="909"/>
      <c r="I2" s="909"/>
      <c r="J2" s="909"/>
      <c r="K2" s="909"/>
      <c r="L2" s="909"/>
      <c r="M2" s="909"/>
      <c r="N2" s="910"/>
    </row>
    <row r="3" spans="1:14" ht="17.25" customHeight="1">
      <c r="A3" s="1449"/>
      <c r="B3" s="1450"/>
      <c r="C3" s="1450"/>
      <c r="D3" s="911" t="s">
        <v>3973</v>
      </c>
      <c r="E3" s="912"/>
      <c r="F3" s="912"/>
      <c r="G3" s="912"/>
      <c r="H3" s="912"/>
      <c r="I3" s="912"/>
      <c r="J3" s="912"/>
      <c r="K3" s="912"/>
      <c r="L3" s="912"/>
      <c r="M3" s="909"/>
      <c r="N3" s="913" t="s">
        <v>836</v>
      </c>
    </row>
    <row r="4" spans="1:14" ht="12.75" customHeight="1">
      <c r="A4" s="914" t="s">
        <v>837</v>
      </c>
      <c r="B4" s="265"/>
      <c r="C4" s="265"/>
      <c r="D4" s="265"/>
      <c r="E4" s="265"/>
      <c r="F4" s="265"/>
      <c r="G4" s="265"/>
      <c r="H4" s="265"/>
      <c r="I4" s="265"/>
      <c r="J4" s="265"/>
      <c r="K4" s="265"/>
      <c r="L4" s="265"/>
      <c r="M4" s="265"/>
      <c r="N4" s="915" t="s">
        <v>838</v>
      </c>
    </row>
    <row r="5" spans="1:14" ht="15.75" customHeight="1" thickBot="1">
      <c r="A5" s="916"/>
      <c r="B5" s="917" t="s">
        <v>3974</v>
      </c>
      <c r="C5" s="1451"/>
      <c r="D5" s="1451"/>
      <c r="E5" s="741"/>
      <c r="F5" s="919" t="s">
        <v>3975</v>
      </c>
      <c r="G5" s="920"/>
      <c r="H5" s="921"/>
      <c r="I5" s="920"/>
      <c r="J5" s="922"/>
      <c r="K5" s="1452"/>
      <c r="L5" s="1452"/>
      <c r="M5" s="1452"/>
      <c r="N5" s="1453"/>
    </row>
    <row r="6" spans="1:14" s="263" customFormat="1" ht="7.5" customHeight="1">
      <c r="A6" s="916"/>
      <c r="B6" s="923"/>
      <c r="C6" s="924"/>
      <c r="D6" s="923"/>
      <c r="E6" s="924"/>
      <c r="F6" s="925"/>
      <c r="G6" s="926"/>
      <c r="H6" s="926"/>
      <c r="I6" s="927"/>
      <c r="J6" s="928"/>
      <c r="K6" s="928"/>
      <c r="L6" s="928"/>
      <c r="M6" s="741"/>
      <c r="N6" s="929"/>
    </row>
    <row r="7" spans="1:14" ht="15.75" customHeight="1" thickBot="1">
      <c r="A7" s="930"/>
      <c r="B7" s="919" t="s">
        <v>3976</v>
      </c>
      <c r="C7" s="921"/>
      <c r="D7" s="925" t="s">
        <v>3977</v>
      </c>
      <c r="E7" s="921"/>
      <c r="F7" s="925" t="s">
        <v>3978</v>
      </c>
      <c r="G7" s="918"/>
      <c r="H7" s="918"/>
      <c r="I7" s="741"/>
      <c r="J7" s="925" t="s">
        <v>3979</v>
      </c>
      <c r="K7" s="931"/>
      <c r="L7" s="15" t="s">
        <v>3980</v>
      </c>
      <c r="M7" s="932"/>
      <c r="N7" s="929"/>
    </row>
    <row r="8" spans="1:14" ht="15.75" customHeight="1">
      <c r="A8" s="916"/>
      <c r="B8" s="923"/>
      <c r="C8" s="923"/>
      <c r="D8" s="923"/>
      <c r="E8" s="923"/>
      <c r="F8" s="925"/>
      <c r="G8" s="933"/>
      <c r="H8" s="933"/>
      <c r="I8" s="919"/>
      <c r="J8" s="923"/>
      <c r="K8" s="919"/>
      <c r="L8" s="923"/>
      <c r="M8" s="741"/>
      <c r="N8" s="929"/>
    </row>
    <row r="9" spans="1:14" ht="15.75" customHeight="1" thickBot="1">
      <c r="A9" s="934"/>
      <c r="B9" s="925" t="s">
        <v>3981</v>
      </c>
      <c r="C9" s="921"/>
      <c r="D9" s="925" t="s">
        <v>3982</v>
      </c>
      <c r="E9" s="935"/>
      <c r="F9" s="741"/>
      <c r="G9" s="923"/>
      <c r="H9" s="923"/>
      <c r="I9" s="925" t="s">
        <v>3983</v>
      </c>
      <c r="J9" s="932"/>
      <c r="K9" s="741"/>
      <c r="L9" s="741"/>
      <c r="M9" s="925" t="s">
        <v>3984</v>
      </c>
      <c r="N9" s="936"/>
    </row>
    <row r="10" spans="1:14" ht="13.5" customHeight="1" thickBot="1">
      <c r="A10" s="937"/>
      <c r="B10" s="938"/>
      <c r="C10" s="920"/>
      <c r="D10" s="939"/>
      <c r="E10" s="940" t="s">
        <v>3985</v>
      </c>
      <c r="F10" s="920"/>
      <c r="G10" s="920"/>
      <c r="H10" s="920"/>
      <c r="I10" s="920"/>
      <c r="J10" s="920"/>
      <c r="K10" s="941"/>
      <c r="L10" s="941"/>
      <c r="M10" s="920"/>
      <c r="N10" s="942" t="s">
        <v>3986</v>
      </c>
    </row>
    <row r="11" spans="1:16" ht="15.75" customHeight="1">
      <c r="A11" s="943"/>
      <c r="B11" s="943" t="s">
        <v>3987</v>
      </c>
      <c r="C11" s="944"/>
      <c r="D11" s="1454" t="s">
        <v>3988</v>
      </c>
      <c r="E11" s="1455"/>
      <c r="F11" s="1456"/>
      <c r="G11" s="943" t="s">
        <v>3989</v>
      </c>
      <c r="H11" s="943"/>
      <c r="I11" s="943" t="s">
        <v>3987</v>
      </c>
      <c r="J11" s="944"/>
      <c r="K11" s="1454" t="s">
        <v>3988</v>
      </c>
      <c r="L11" s="1455"/>
      <c r="M11" s="1456"/>
      <c r="N11" s="943" t="s">
        <v>3989</v>
      </c>
      <c r="O11" s="945"/>
      <c r="P11" s="945"/>
    </row>
    <row r="12" spans="1:16" ht="15.75" customHeight="1" thickBot="1">
      <c r="A12" s="946" t="s">
        <v>3990</v>
      </c>
      <c r="B12" s="946" t="s">
        <v>3991</v>
      </c>
      <c r="C12" s="946" t="s">
        <v>3992</v>
      </c>
      <c r="D12" s="947" t="s">
        <v>3993</v>
      </c>
      <c r="E12" s="947" t="s">
        <v>3994</v>
      </c>
      <c r="F12" s="947" t="s">
        <v>3995</v>
      </c>
      <c r="G12" s="946" t="s">
        <v>3996</v>
      </c>
      <c r="H12" s="946" t="s">
        <v>3990</v>
      </c>
      <c r="I12" s="946" t="s">
        <v>3991</v>
      </c>
      <c r="J12" s="946" t="s">
        <v>3992</v>
      </c>
      <c r="K12" s="947" t="s">
        <v>3993</v>
      </c>
      <c r="L12" s="947" t="s">
        <v>3994</v>
      </c>
      <c r="M12" s="947" t="s">
        <v>3995</v>
      </c>
      <c r="N12" s="946" t="s">
        <v>3996</v>
      </c>
      <c r="O12" s="945"/>
      <c r="P12" s="945"/>
    </row>
    <row r="13" spans="1:14" ht="18" customHeight="1">
      <c r="A13" s="948">
        <v>1</v>
      </c>
      <c r="B13" s="949"/>
      <c r="C13" s="949"/>
      <c r="D13" s="949"/>
      <c r="E13" s="949"/>
      <c r="F13" s="949"/>
      <c r="G13" s="950"/>
      <c r="H13" s="951">
        <v>26</v>
      </c>
      <c r="I13" s="949"/>
      <c r="J13" s="949"/>
      <c r="K13" s="949"/>
      <c r="L13" s="949"/>
      <c r="M13" s="949"/>
      <c r="N13" s="950"/>
    </row>
    <row r="14" spans="1:14" ht="18" customHeight="1">
      <c r="A14" s="728">
        <v>2</v>
      </c>
      <c r="B14" s="952"/>
      <c r="C14" s="952"/>
      <c r="D14" s="952"/>
      <c r="E14" s="952"/>
      <c r="F14" s="952"/>
      <c r="G14" s="950"/>
      <c r="H14" s="953">
        <v>27</v>
      </c>
      <c r="I14" s="952"/>
      <c r="J14" s="952"/>
      <c r="K14" s="952"/>
      <c r="L14" s="952"/>
      <c r="M14" s="952"/>
      <c r="N14" s="950"/>
    </row>
    <row r="15" spans="1:14" ht="18" customHeight="1">
      <c r="A15" s="728">
        <v>3</v>
      </c>
      <c r="B15" s="952"/>
      <c r="C15" s="952"/>
      <c r="D15" s="952"/>
      <c r="E15" s="952"/>
      <c r="F15" s="952"/>
      <c r="G15" s="950"/>
      <c r="H15" s="951">
        <v>28</v>
      </c>
      <c r="I15" s="952"/>
      <c r="J15" s="952"/>
      <c r="K15" s="952"/>
      <c r="L15" s="952"/>
      <c r="M15" s="952"/>
      <c r="N15" s="950"/>
    </row>
    <row r="16" spans="1:14" ht="18" customHeight="1">
      <c r="A16" s="728">
        <v>4</v>
      </c>
      <c r="B16" s="952"/>
      <c r="C16" s="952"/>
      <c r="D16" s="952"/>
      <c r="E16" s="954"/>
      <c r="F16" s="952"/>
      <c r="G16" s="950"/>
      <c r="H16" s="953">
        <v>29</v>
      </c>
      <c r="I16" s="952"/>
      <c r="J16" s="952"/>
      <c r="K16" s="952"/>
      <c r="L16" s="952"/>
      <c r="M16" s="952"/>
      <c r="N16" s="950"/>
    </row>
    <row r="17" spans="1:14" ht="18" customHeight="1">
      <c r="A17" s="728">
        <v>5</v>
      </c>
      <c r="B17" s="952"/>
      <c r="C17" s="952"/>
      <c r="D17" s="952"/>
      <c r="E17" s="952"/>
      <c r="F17" s="952"/>
      <c r="G17" s="950"/>
      <c r="H17" s="951">
        <v>30</v>
      </c>
      <c r="I17" s="952"/>
      <c r="J17" s="952"/>
      <c r="K17" s="952"/>
      <c r="L17" s="952"/>
      <c r="M17" s="952"/>
      <c r="N17" s="950"/>
    </row>
    <row r="18" spans="1:14" ht="18" customHeight="1">
      <c r="A18" s="728">
        <v>6</v>
      </c>
      <c r="B18" s="952"/>
      <c r="C18" s="952"/>
      <c r="D18" s="952"/>
      <c r="E18" s="952"/>
      <c r="F18" s="952"/>
      <c r="G18" s="950"/>
      <c r="H18" s="953">
        <v>31</v>
      </c>
      <c r="I18" s="952"/>
      <c r="J18" s="952"/>
      <c r="K18" s="952"/>
      <c r="L18" s="952"/>
      <c r="M18" s="952"/>
      <c r="N18" s="950"/>
    </row>
    <row r="19" spans="1:14" ht="18" customHeight="1">
      <c r="A19" s="728">
        <v>7</v>
      </c>
      <c r="B19" s="952"/>
      <c r="C19" s="952"/>
      <c r="D19" s="952"/>
      <c r="E19" s="952"/>
      <c r="F19" s="952"/>
      <c r="G19" s="950"/>
      <c r="H19" s="951">
        <v>32</v>
      </c>
      <c r="I19" s="952"/>
      <c r="J19" s="952"/>
      <c r="K19" s="952"/>
      <c r="L19" s="952"/>
      <c r="M19" s="952"/>
      <c r="N19" s="950"/>
    </row>
    <row r="20" spans="1:14" ht="18" customHeight="1">
      <c r="A20" s="728">
        <v>8</v>
      </c>
      <c r="B20" s="952"/>
      <c r="C20" s="952"/>
      <c r="D20" s="952"/>
      <c r="E20" s="952"/>
      <c r="F20" s="952"/>
      <c r="G20" s="950"/>
      <c r="H20" s="953">
        <v>33</v>
      </c>
      <c r="I20" s="952"/>
      <c r="J20" s="952"/>
      <c r="K20" s="952"/>
      <c r="L20" s="952"/>
      <c r="M20" s="952"/>
      <c r="N20" s="950"/>
    </row>
    <row r="21" spans="1:14" ht="18" customHeight="1">
      <c r="A21" s="728">
        <v>9</v>
      </c>
      <c r="B21" s="952"/>
      <c r="C21" s="952"/>
      <c r="D21" s="952"/>
      <c r="E21" s="952"/>
      <c r="F21" s="952"/>
      <c r="G21" s="950"/>
      <c r="H21" s="951">
        <v>34</v>
      </c>
      <c r="I21" s="952"/>
      <c r="J21" s="952"/>
      <c r="K21" s="952"/>
      <c r="L21" s="952"/>
      <c r="M21" s="952"/>
      <c r="N21" s="950"/>
    </row>
    <row r="22" spans="1:14" ht="18" customHeight="1">
      <c r="A22" s="728">
        <v>10</v>
      </c>
      <c r="B22" s="952"/>
      <c r="C22" s="952"/>
      <c r="D22" s="952"/>
      <c r="E22" s="952"/>
      <c r="F22" s="952"/>
      <c r="G22" s="950"/>
      <c r="H22" s="953">
        <v>35</v>
      </c>
      <c r="I22" s="952"/>
      <c r="J22" s="952"/>
      <c r="K22" s="952"/>
      <c r="L22" s="952"/>
      <c r="M22" s="952"/>
      <c r="N22" s="950"/>
    </row>
    <row r="23" spans="1:14" ht="18" customHeight="1">
      <c r="A23" s="728">
        <v>11</v>
      </c>
      <c r="B23" s="952"/>
      <c r="C23" s="952"/>
      <c r="D23" s="952"/>
      <c r="E23" s="952"/>
      <c r="F23" s="952"/>
      <c r="G23" s="950"/>
      <c r="H23" s="951">
        <v>36</v>
      </c>
      <c r="I23" s="952"/>
      <c r="J23" s="952"/>
      <c r="K23" s="952"/>
      <c r="L23" s="952"/>
      <c r="M23" s="952"/>
      <c r="N23" s="950"/>
    </row>
    <row r="24" spans="1:14" ht="18" customHeight="1">
      <c r="A24" s="728">
        <v>12</v>
      </c>
      <c r="B24" s="952"/>
      <c r="C24" s="952"/>
      <c r="D24" s="952"/>
      <c r="E24" s="952"/>
      <c r="F24" s="952"/>
      <c r="G24" s="950"/>
      <c r="H24" s="953">
        <v>37</v>
      </c>
      <c r="I24" s="952"/>
      <c r="J24" s="952"/>
      <c r="K24" s="952"/>
      <c r="L24" s="952"/>
      <c r="M24" s="952"/>
      <c r="N24" s="950"/>
    </row>
    <row r="25" spans="1:14" ht="18" customHeight="1">
      <c r="A25" s="728">
        <v>13</v>
      </c>
      <c r="B25" s="952"/>
      <c r="C25" s="952"/>
      <c r="D25" s="952"/>
      <c r="E25" s="952"/>
      <c r="F25" s="952"/>
      <c r="G25" s="950"/>
      <c r="H25" s="951">
        <v>38</v>
      </c>
      <c r="I25" s="952"/>
      <c r="J25" s="952"/>
      <c r="K25" s="952"/>
      <c r="L25" s="952"/>
      <c r="M25" s="952"/>
      <c r="N25" s="950"/>
    </row>
    <row r="26" spans="1:14" ht="18" customHeight="1">
      <c r="A26" s="728">
        <v>14</v>
      </c>
      <c r="B26" s="952"/>
      <c r="C26" s="952"/>
      <c r="D26" s="952"/>
      <c r="E26" s="952"/>
      <c r="F26" s="952"/>
      <c r="G26" s="950"/>
      <c r="H26" s="953">
        <v>39</v>
      </c>
      <c r="I26" s="952"/>
      <c r="J26" s="952"/>
      <c r="K26" s="952"/>
      <c r="L26" s="952"/>
      <c r="M26" s="952"/>
      <c r="N26" s="950"/>
    </row>
    <row r="27" spans="1:14" ht="18" customHeight="1">
      <c r="A27" s="728">
        <v>15</v>
      </c>
      <c r="B27" s="952"/>
      <c r="C27" s="952"/>
      <c r="D27" s="952"/>
      <c r="E27" s="952"/>
      <c r="F27" s="952"/>
      <c r="G27" s="950"/>
      <c r="H27" s="951">
        <v>40</v>
      </c>
      <c r="I27" s="952"/>
      <c r="J27" s="952"/>
      <c r="K27" s="952"/>
      <c r="L27" s="952"/>
      <c r="M27" s="952"/>
      <c r="N27" s="950"/>
    </row>
    <row r="28" spans="1:14" ht="18" customHeight="1">
      <c r="A28" s="728">
        <v>16</v>
      </c>
      <c r="B28" s="952"/>
      <c r="C28" s="952"/>
      <c r="D28" s="952"/>
      <c r="E28" s="952"/>
      <c r="F28" s="952"/>
      <c r="G28" s="950"/>
      <c r="H28" s="953">
        <v>41</v>
      </c>
      <c r="I28" s="952"/>
      <c r="J28" s="952"/>
      <c r="K28" s="952"/>
      <c r="L28" s="952"/>
      <c r="M28" s="952"/>
      <c r="N28" s="950"/>
    </row>
    <row r="29" spans="1:14" ht="18" customHeight="1">
      <c r="A29" s="728">
        <v>17</v>
      </c>
      <c r="B29" s="952"/>
      <c r="C29" s="952"/>
      <c r="D29" s="952"/>
      <c r="E29" s="952"/>
      <c r="F29" s="952"/>
      <c r="G29" s="950"/>
      <c r="H29" s="951">
        <v>42</v>
      </c>
      <c r="I29" s="952"/>
      <c r="J29" s="952"/>
      <c r="K29" s="952"/>
      <c r="L29" s="952"/>
      <c r="M29" s="952"/>
      <c r="N29" s="950"/>
    </row>
    <row r="30" spans="1:14" ht="18" customHeight="1">
      <c r="A30" s="728">
        <v>18</v>
      </c>
      <c r="B30" s="952"/>
      <c r="C30" s="952"/>
      <c r="D30" s="952"/>
      <c r="E30" s="952"/>
      <c r="F30" s="952"/>
      <c r="G30" s="950"/>
      <c r="H30" s="953">
        <v>43</v>
      </c>
      <c r="I30" s="952"/>
      <c r="J30" s="952"/>
      <c r="K30" s="952"/>
      <c r="L30" s="952"/>
      <c r="M30" s="952"/>
      <c r="N30" s="950"/>
    </row>
    <row r="31" spans="1:14" ht="18" customHeight="1">
      <c r="A31" s="728">
        <v>19</v>
      </c>
      <c r="B31" s="952"/>
      <c r="C31" s="952"/>
      <c r="D31" s="952"/>
      <c r="E31" s="952"/>
      <c r="F31" s="952"/>
      <c r="G31" s="950"/>
      <c r="H31" s="951">
        <v>44</v>
      </c>
      <c r="I31" s="952"/>
      <c r="J31" s="952"/>
      <c r="K31" s="952"/>
      <c r="L31" s="952"/>
      <c r="M31" s="952"/>
      <c r="N31" s="950"/>
    </row>
    <row r="32" spans="1:14" ht="18" customHeight="1">
      <c r="A32" s="728">
        <v>20</v>
      </c>
      <c r="B32" s="952"/>
      <c r="C32" s="952"/>
      <c r="D32" s="952"/>
      <c r="E32" s="952"/>
      <c r="F32" s="952"/>
      <c r="G32" s="950"/>
      <c r="H32" s="953">
        <v>45</v>
      </c>
      <c r="I32" s="952"/>
      <c r="J32" s="952"/>
      <c r="K32" s="952"/>
      <c r="L32" s="952"/>
      <c r="M32" s="952"/>
      <c r="N32" s="950"/>
    </row>
    <row r="33" spans="1:14" ht="18" customHeight="1">
      <c r="A33" s="728">
        <v>21</v>
      </c>
      <c r="B33" s="952"/>
      <c r="C33" s="952"/>
      <c r="D33" s="952"/>
      <c r="E33" s="952"/>
      <c r="F33" s="952"/>
      <c r="G33" s="950"/>
      <c r="H33" s="951">
        <v>46</v>
      </c>
      <c r="I33" s="952"/>
      <c r="J33" s="952"/>
      <c r="K33" s="952"/>
      <c r="L33" s="952"/>
      <c r="M33" s="952"/>
      <c r="N33" s="950"/>
    </row>
    <row r="34" spans="1:14" ht="18" customHeight="1">
      <c r="A34" s="728">
        <v>22</v>
      </c>
      <c r="B34" s="952"/>
      <c r="C34" s="952"/>
      <c r="D34" s="952"/>
      <c r="E34" s="952"/>
      <c r="F34" s="952"/>
      <c r="G34" s="950"/>
      <c r="H34" s="953">
        <v>47</v>
      </c>
      <c r="I34" s="952"/>
      <c r="J34" s="952"/>
      <c r="K34" s="952"/>
      <c r="L34" s="952"/>
      <c r="M34" s="952"/>
      <c r="N34" s="950"/>
    </row>
    <row r="35" spans="1:14" ht="18" customHeight="1">
      <c r="A35" s="728">
        <v>23</v>
      </c>
      <c r="B35" s="952"/>
      <c r="C35" s="952"/>
      <c r="D35" s="952"/>
      <c r="E35" s="952"/>
      <c r="F35" s="952"/>
      <c r="G35" s="950"/>
      <c r="H35" s="951">
        <v>48</v>
      </c>
      <c r="I35" s="952"/>
      <c r="J35" s="952"/>
      <c r="K35" s="952"/>
      <c r="L35" s="952"/>
      <c r="M35" s="952"/>
      <c r="N35" s="950"/>
    </row>
    <row r="36" spans="1:14" ht="18" customHeight="1">
      <c r="A36" s="728">
        <v>24</v>
      </c>
      <c r="B36" s="952"/>
      <c r="C36" s="952"/>
      <c r="D36" s="952"/>
      <c r="E36" s="952"/>
      <c r="F36" s="952"/>
      <c r="G36" s="950"/>
      <c r="H36" s="953">
        <v>49</v>
      </c>
      <c r="I36" s="952"/>
      <c r="J36" s="952"/>
      <c r="K36" s="952"/>
      <c r="L36" s="952"/>
      <c r="M36" s="952"/>
      <c r="N36" s="950"/>
    </row>
    <row r="37" spans="1:14" ht="18" customHeight="1">
      <c r="A37" s="728">
        <v>25</v>
      </c>
      <c r="B37" s="952"/>
      <c r="C37" s="952"/>
      <c r="D37" s="952"/>
      <c r="E37" s="952"/>
      <c r="F37" s="952"/>
      <c r="G37" s="950"/>
      <c r="H37" s="951">
        <v>50</v>
      </c>
      <c r="I37" s="952"/>
      <c r="J37" s="952"/>
      <c r="K37" s="952"/>
      <c r="L37" s="952"/>
      <c r="M37" s="952"/>
      <c r="N37" s="950"/>
    </row>
    <row r="38" spans="2:14" s="955" customFormat="1" ht="7.5" customHeight="1" thickBot="1">
      <c r="B38" s="956"/>
      <c r="C38" s="956"/>
      <c r="D38" s="956"/>
      <c r="E38" s="956"/>
      <c r="F38" s="956"/>
      <c r="G38" s="957"/>
      <c r="H38" s="956"/>
      <c r="I38" s="956"/>
      <c r="J38" s="956"/>
      <c r="K38" s="956"/>
      <c r="L38" s="956"/>
      <c r="M38" s="956"/>
      <c r="N38" s="956"/>
    </row>
    <row r="39" spans="1:14" s="401" customFormat="1" ht="12.75">
      <c r="A39" s="958" t="s">
        <v>3997</v>
      </c>
      <c r="B39" s="349"/>
      <c r="C39" s="959"/>
      <c r="D39" s="349"/>
      <c r="E39" s="1435" t="s">
        <v>3998</v>
      </c>
      <c r="F39" s="1435"/>
      <c r="G39" s="960" t="s">
        <v>874</v>
      </c>
      <c r="H39" s="1436"/>
      <c r="I39" s="1437"/>
      <c r="J39" s="1437"/>
      <c r="K39" s="1437"/>
      <c r="L39" s="1437"/>
      <c r="M39" s="1437"/>
      <c r="N39" s="1438"/>
    </row>
    <row r="40" spans="1:14" s="401" customFormat="1" ht="12.75">
      <c r="A40" s="958"/>
      <c r="B40" s="961"/>
      <c r="C40" s="961"/>
      <c r="D40" s="961"/>
      <c r="E40" s="1445"/>
      <c r="F40" s="1445"/>
      <c r="G40" s="349"/>
      <c r="H40" s="1439"/>
      <c r="I40" s="1440"/>
      <c r="J40" s="1440"/>
      <c r="K40" s="1440"/>
      <c r="L40" s="1440"/>
      <c r="M40" s="1440"/>
      <c r="N40" s="1441"/>
    </row>
    <row r="41" spans="1:18" s="637" customFormat="1" ht="12.75">
      <c r="A41" s="962" t="s">
        <v>3999</v>
      </c>
      <c r="B41" s="401"/>
      <c r="C41" s="963"/>
      <c r="D41" s="401"/>
      <c r="E41" s="401"/>
      <c r="F41" s="401"/>
      <c r="G41" s="964"/>
      <c r="H41" s="1439"/>
      <c r="I41" s="1440"/>
      <c r="J41" s="1440"/>
      <c r="K41" s="1440"/>
      <c r="L41" s="1440"/>
      <c r="M41" s="1440"/>
      <c r="N41" s="1441"/>
      <c r="Q41" s="401"/>
      <c r="R41" s="401"/>
    </row>
    <row r="42" spans="1:18" s="637" customFormat="1" ht="12.75" customHeight="1">
      <c r="A42" s="401"/>
      <c r="B42" s="965"/>
      <c r="C42" s="965"/>
      <c r="D42" s="965"/>
      <c r="E42" s="1446"/>
      <c r="F42" s="1446"/>
      <c r="G42" s="401"/>
      <c r="H42" s="1439"/>
      <c r="I42" s="1440"/>
      <c r="J42" s="1440"/>
      <c r="K42" s="1440"/>
      <c r="L42" s="1440"/>
      <c r="M42" s="1440"/>
      <c r="N42" s="1441"/>
      <c r="Q42" s="401"/>
      <c r="R42" s="401"/>
    </row>
    <row r="43" spans="1:18" s="637" customFormat="1" ht="13.5" thickBot="1">
      <c r="A43" s="962" t="s">
        <v>4000</v>
      </c>
      <c r="B43" s="966"/>
      <c r="C43" s="967"/>
      <c r="D43" s="965"/>
      <c r="E43" s="1446"/>
      <c r="F43" s="1446"/>
      <c r="G43" s="401"/>
      <c r="H43" s="1442"/>
      <c r="I43" s="1443"/>
      <c r="J43" s="1443"/>
      <c r="K43" s="1443"/>
      <c r="L43" s="1443"/>
      <c r="M43" s="1443"/>
      <c r="N43" s="1444"/>
      <c r="Q43" s="401"/>
      <c r="R43" s="401"/>
    </row>
    <row r="44" spans="1:16" s="637" customFormat="1" ht="12.75" customHeight="1">
      <c r="A44" s="964"/>
      <c r="B44" s="401"/>
      <c r="C44" s="401"/>
      <c r="D44" s="401"/>
      <c r="E44" s="1429"/>
      <c r="F44" s="1429"/>
      <c r="G44" s="401"/>
      <c r="H44" s="401"/>
      <c r="I44" s="968"/>
      <c r="O44" s="401"/>
      <c r="P44" s="401"/>
    </row>
    <row r="45" spans="1:16" s="637" customFormat="1" ht="12.75" customHeight="1">
      <c r="A45" s="969"/>
      <c r="B45" s="1430" t="s">
        <v>4001</v>
      </c>
      <c r="C45" s="1430"/>
      <c r="D45" s="1430"/>
      <c r="E45" s="970"/>
      <c r="F45" s="1431" t="s">
        <v>4002</v>
      </c>
      <c r="G45" s="1431"/>
      <c r="H45" s="1431"/>
      <c r="I45" s="971"/>
      <c r="J45" s="1431" t="s">
        <v>4003</v>
      </c>
      <c r="K45" s="1431"/>
      <c r="L45" s="1431"/>
      <c r="M45" s="1431"/>
      <c r="N45" s="972"/>
      <c r="O45" s="401"/>
      <c r="P45" s="401"/>
    </row>
    <row r="46" spans="1:14" s="401" customFormat="1" ht="13.5" customHeight="1">
      <c r="A46" s="973"/>
      <c r="B46" s="1430"/>
      <c r="C46" s="1430"/>
      <c r="D46" s="1430"/>
      <c r="E46" s="970"/>
      <c r="F46" s="1431"/>
      <c r="G46" s="1431"/>
      <c r="H46" s="1431"/>
      <c r="I46" s="971"/>
      <c r="J46" s="1431"/>
      <c r="K46" s="1431"/>
      <c r="L46" s="1431"/>
      <c r="M46" s="1431"/>
      <c r="N46" s="907"/>
    </row>
    <row r="47" spans="1:14" ht="12.75">
      <c r="A47" s="95"/>
      <c r="B47" s="1430"/>
      <c r="C47" s="1430"/>
      <c r="D47" s="1430"/>
      <c r="E47" s="974"/>
      <c r="F47" s="1431"/>
      <c r="G47" s="1431"/>
      <c r="H47" s="1431"/>
      <c r="I47" s="971"/>
      <c r="J47" s="1431"/>
      <c r="K47" s="1431"/>
      <c r="L47" s="1431"/>
      <c r="M47" s="1431"/>
      <c r="N47" s="95"/>
    </row>
    <row r="48" spans="1:14" ht="12.75">
      <c r="A48" s="95"/>
      <c r="B48" s="95"/>
      <c r="C48" s="975"/>
      <c r="D48" s="975"/>
      <c r="E48" s="975"/>
      <c r="F48" s="1431"/>
      <c r="G48" s="1431"/>
      <c r="H48" s="1431"/>
      <c r="I48" s="971"/>
      <c r="J48" s="1431"/>
      <c r="K48" s="1431"/>
      <c r="L48" s="1431"/>
      <c r="M48" s="1431"/>
      <c r="N48" s="95"/>
    </row>
    <row r="49" spans="1:14" ht="12.75">
      <c r="A49" s="95"/>
      <c r="B49" s="1433" t="s">
        <v>4004</v>
      </c>
      <c r="C49" s="1434"/>
      <c r="D49" s="1434"/>
      <c r="E49" s="95"/>
      <c r="F49" s="1431"/>
      <c r="G49" s="1431"/>
      <c r="H49" s="1431"/>
      <c r="I49" s="971"/>
      <c r="J49" s="1431"/>
      <c r="K49" s="1431"/>
      <c r="L49" s="1431"/>
      <c r="M49" s="1431"/>
      <c r="N49" s="95"/>
    </row>
    <row r="50" spans="1:14" ht="12.75">
      <c r="A50" s="95"/>
      <c r="B50" s="1434"/>
      <c r="C50" s="1434"/>
      <c r="D50" s="1434"/>
      <c r="E50" s="95"/>
      <c r="F50" s="1431"/>
      <c r="G50" s="1431"/>
      <c r="H50" s="1431"/>
      <c r="I50" s="971"/>
      <c r="J50" s="1431"/>
      <c r="K50" s="1431"/>
      <c r="L50" s="1431"/>
      <c r="M50" s="1431"/>
      <c r="N50" s="95"/>
    </row>
    <row r="51" spans="1:14" ht="12.75">
      <c r="A51" s="133"/>
      <c r="B51" s="1434"/>
      <c r="C51" s="1434"/>
      <c r="D51" s="1434"/>
      <c r="E51" s="95"/>
      <c r="F51" s="1431"/>
      <c r="G51" s="1431"/>
      <c r="H51" s="1431"/>
      <c r="I51" s="133"/>
      <c r="J51" s="1431"/>
      <c r="K51" s="1431"/>
      <c r="L51" s="1431"/>
      <c r="M51" s="1431"/>
      <c r="N51" s="95"/>
    </row>
    <row r="52" spans="1:14" ht="12.75">
      <c r="A52" s="133"/>
      <c r="B52" s="1434"/>
      <c r="C52" s="1434"/>
      <c r="D52" s="1434"/>
      <c r="E52" s="133"/>
      <c r="F52" s="1431"/>
      <c r="G52" s="1431"/>
      <c r="H52" s="1431"/>
      <c r="I52" s="133"/>
      <c r="J52" s="1431"/>
      <c r="K52" s="1431"/>
      <c r="L52" s="1431"/>
      <c r="M52" s="1431"/>
      <c r="N52" s="95"/>
    </row>
    <row r="53" spans="1:14" ht="12.75">
      <c r="A53" s="133"/>
      <c r="B53" s="1434"/>
      <c r="C53" s="1434"/>
      <c r="D53" s="1434"/>
      <c r="E53" s="133"/>
      <c r="F53" s="1432"/>
      <c r="G53" s="1432"/>
      <c r="H53" s="1432"/>
      <c r="I53" s="976"/>
      <c r="J53" s="1432"/>
      <c r="K53" s="1432"/>
      <c r="L53" s="1432"/>
      <c r="M53" s="1432"/>
      <c r="N53" s="95"/>
    </row>
    <row r="54" spans="1:14" ht="12.75" customHeight="1">
      <c r="A54" s="133"/>
      <c r="B54" s="133"/>
      <c r="C54" s="133"/>
      <c r="D54" s="133"/>
      <c r="E54" s="133"/>
      <c r="F54" s="1426" t="s">
        <v>4005</v>
      </c>
      <c r="G54" s="1426"/>
      <c r="H54" s="1426"/>
      <c r="I54" s="1426"/>
      <c r="J54" s="1426"/>
      <c r="K54" s="1426"/>
      <c r="L54" s="1426"/>
      <c r="M54" s="1426"/>
      <c r="N54" s="95"/>
    </row>
    <row r="55" spans="1:14" ht="12.75">
      <c r="A55" s="133"/>
      <c r="B55" s="133"/>
      <c r="C55" s="133"/>
      <c r="D55" s="133"/>
      <c r="E55" s="133"/>
      <c r="F55" s="1427"/>
      <c r="G55" s="1427"/>
      <c r="H55" s="1427"/>
      <c r="I55" s="1427"/>
      <c r="J55" s="1427"/>
      <c r="K55" s="1427"/>
      <c r="L55" s="1427"/>
      <c r="M55" s="1427"/>
      <c r="N55" s="95"/>
    </row>
    <row r="56" spans="1:12" ht="12.75">
      <c r="A56" s="263"/>
      <c r="B56" s="263"/>
      <c r="C56" s="263"/>
      <c r="D56" s="263"/>
      <c r="E56" s="263"/>
      <c r="F56" s="263"/>
      <c r="H56" s="263"/>
      <c r="I56" s="263"/>
      <c r="J56" s="263"/>
      <c r="K56" s="263"/>
      <c r="L56" s="263"/>
    </row>
    <row r="57" spans="1:12" ht="12.75">
      <c r="A57" s="263"/>
      <c r="B57" s="263"/>
      <c r="C57" s="263"/>
      <c r="D57" s="263"/>
      <c r="E57" s="263"/>
      <c r="F57" s="263"/>
      <c r="H57" s="263"/>
      <c r="I57" s="263"/>
      <c r="J57" s="263"/>
      <c r="K57" s="263"/>
      <c r="L57" s="263"/>
    </row>
    <row r="58" spans="1:12" ht="12.75">
      <c r="A58" s="977"/>
      <c r="B58" s="263"/>
      <c r="C58" s="263"/>
      <c r="D58" s="263"/>
      <c r="E58" s="263"/>
      <c r="F58" s="1428"/>
      <c r="G58" s="1428"/>
      <c r="H58" s="1428"/>
      <c r="I58" s="263"/>
      <c r="J58" s="263"/>
      <c r="K58" s="263"/>
      <c r="L58" s="263"/>
    </row>
    <row r="59" spans="1:12" ht="12.75">
      <c r="A59" s="263"/>
      <c r="B59" s="263"/>
      <c r="C59" s="263"/>
      <c r="D59" s="263"/>
      <c r="E59" s="263"/>
      <c r="F59" s="263"/>
      <c r="H59" s="263"/>
      <c r="I59" s="263"/>
      <c r="J59" s="263"/>
      <c r="K59" s="263"/>
      <c r="L59" s="263"/>
    </row>
    <row r="60" spans="1:12" ht="12.75">
      <c r="A60" s="263"/>
      <c r="B60" s="263"/>
      <c r="C60" s="263"/>
      <c r="D60" s="263"/>
      <c r="E60" s="263"/>
      <c r="F60" s="956"/>
      <c r="H60" s="263"/>
      <c r="I60" s="263"/>
      <c r="J60" s="263"/>
      <c r="K60" s="263"/>
      <c r="L60" s="263"/>
    </row>
    <row r="61" spans="1:12" ht="12.75">
      <c r="A61" s="263"/>
      <c r="B61" s="263"/>
      <c r="C61" s="263"/>
      <c r="D61" s="263"/>
      <c r="E61" s="263"/>
      <c r="F61" s="956"/>
      <c r="H61" s="263"/>
      <c r="I61" s="263"/>
      <c r="J61" s="263"/>
      <c r="K61" s="263"/>
      <c r="L61" s="263"/>
    </row>
    <row r="62" spans="1:12" ht="12.75">
      <c r="A62" s="263"/>
      <c r="B62" s="263"/>
      <c r="C62" s="263"/>
      <c r="D62" s="263"/>
      <c r="E62" s="263"/>
      <c r="F62" s="263"/>
      <c r="G62" s="263"/>
      <c r="H62" s="263"/>
      <c r="I62" s="263"/>
      <c r="J62" s="263"/>
      <c r="K62" s="263"/>
      <c r="L62" s="263"/>
    </row>
    <row r="63" spans="1:12" ht="12.75">
      <c r="A63" s="263"/>
      <c r="B63" s="263"/>
      <c r="C63" s="263"/>
      <c r="D63" s="263"/>
      <c r="E63" s="263"/>
      <c r="F63" s="263"/>
      <c r="G63" s="263"/>
      <c r="H63" s="263"/>
      <c r="I63" s="263"/>
      <c r="J63" s="263"/>
      <c r="K63" s="263"/>
      <c r="L63" s="263"/>
    </row>
    <row r="64" spans="1:8" ht="12.75">
      <c r="A64" s="263"/>
      <c r="B64" s="263"/>
      <c r="C64" s="263"/>
      <c r="D64" s="263"/>
      <c r="E64" s="263"/>
      <c r="F64" s="263"/>
      <c r="G64" s="263"/>
      <c r="H64" s="263"/>
    </row>
  </sheetData>
  <sheetProtection password="CC5A" sheet="1" objects="1" scenarios="1"/>
  <mergeCells count="16">
    <mergeCell ref="A1:C3"/>
    <mergeCell ref="C5:D5"/>
    <mergeCell ref="K5:N5"/>
    <mergeCell ref="D11:F11"/>
    <mergeCell ref="K11:M11"/>
    <mergeCell ref="E39:F39"/>
    <mergeCell ref="H39:N43"/>
    <mergeCell ref="E40:F40"/>
    <mergeCell ref="E42:F43"/>
    <mergeCell ref="F54:M55"/>
    <mergeCell ref="F58:H58"/>
    <mergeCell ref="E44:F44"/>
    <mergeCell ref="B45:D47"/>
    <mergeCell ref="F45:H53"/>
    <mergeCell ref="J45:M53"/>
    <mergeCell ref="B49:D53"/>
  </mergeCells>
  <conditionalFormatting sqref="N9">
    <cfRule type="cellIs" priority="1" dxfId="0" operator="between" stopIfTrue="1">
      <formula>"cm"</formula>
      <formula>"in"</formula>
    </cfRule>
  </conditionalFormatting>
  <printOptions horizontalCentered="1"/>
  <pageMargins left="0.5" right="0.5" top="0.5" bottom="0.5" header="0.5" footer="0.5"/>
  <pageSetup fitToHeight="1" fitToWidth="1" horizontalDpi="600" verticalDpi="600" orientation="portrait" scale="85" r:id="rId4"/>
  <rowBreaks count="1" manualBreakCount="1">
    <brk id="56" max="255" man="1"/>
  </rowBreaks>
  <drawing r:id="rId3"/>
  <legacyDrawing r:id="rId2"/>
</worksheet>
</file>

<file path=xl/worksheets/sheet18.xml><?xml version="1.0" encoding="utf-8"?>
<worksheet xmlns="http://schemas.openxmlformats.org/spreadsheetml/2006/main" xmlns:r="http://schemas.openxmlformats.org/officeDocument/2006/relationships">
  <dimension ref="A1:F18"/>
  <sheetViews>
    <sheetView workbookViewId="0" topLeftCell="A1">
      <selection activeCell="J37" sqref="J37"/>
    </sheetView>
  </sheetViews>
  <sheetFormatPr defaultColWidth="9.140625" defaultRowHeight="12.75"/>
  <sheetData>
    <row r="1" spans="1:6" ht="12.75">
      <c r="A1" s="1134" t="s">
        <v>326</v>
      </c>
      <c r="B1" s="1134"/>
      <c r="C1" s="1134"/>
      <c r="D1" s="1134"/>
      <c r="E1" s="1134"/>
      <c r="F1" s="1134"/>
    </row>
    <row r="2" spans="1:6" ht="12.75">
      <c r="A2" s="1457" t="s">
        <v>327</v>
      </c>
      <c r="B2" s="1458"/>
      <c r="C2" s="1457" t="s">
        <v>328</v>
      </c>
      <c r="D2" s="1458"/>
      <c r="E2" s="1457" t="s">
        <v>329</v>
      </c>
      <c r="F2" s="1458"/>
    </row>
    <row r="3" spans="1:6" ht="12.75">
      <c r="A3" s="402" t="s">
        <v>4148</v>
      </c>
      <c r="B3" s="95">
        <f>COUNTIF(A9:A18,A3)</f>
        <v>0</v>
      </c>
      <c r="C3" s="402" t="s">
        <v>4148</v>
      </c>
      <c r="D3" s="95">
        <f>COUNTIF(C9:C18,C3)</f>
        <v>0</v>
      </c>
      <c r="E3" s="402" t="s">
        <v>4148</v>
      </c>
      <c r="F3" s="95">
        <f>COUNTIF(E9:E18,E3)</f>
        <v>0</v>
      </c>
    </row>
    <row r="4" spans="1:6" ht="12.75">
      <c r="A4" s="402" t="s">
        <v>4151</v>
      </c>
      <c r="B4" s="95">
        <f>COUNTIF(A10:A18,A4)</f>
        <v>0</v>
      </c>
      <c r="C4" s="402" t="s">
        <v>4151</v>
      </c>
      <c r="D4" s="95">
        <f>COUNTIF(C10:C18,C4)</f>
        <v>0</v>
      </c>
      <c r="E4" s="402" t="s">
        <v>4151</v>
      </c>
      <c r="F4" s="95">
        <f>COUNTIF(E10:E18,E4)</f>
        <v>0</v>
      </c>
    </row>
    <row r="5" spans="1:6" ht="12.75">
      <c r="A5" s="402" t="s">
        <v>4153</v>
      </c>
      <c r="B5" s="95">
        <f>COUNTIF(A11:A18,A5)</f>
        <v>0</v>
      </c>
      <c r="C5" s="402" t="s">
        <v>4153</v>
      </c>
      <c r="D5" s="95">
        <f>COUNTIF(C11:C18,C5)</f>
        <v>0</v>
      </c>
      <c r="E5" s="402" t="s">
        <v>4153</v>
      </c>
      <c r="F5" s="95">
        <f>COUNTIF(E11:E18,E5)</f>
        <v>0</v>
      </c>
    </row>
    <row r="6" spans="1:6" ht="12.75">
      <c r="A6" s="402" t="s">
        <v>4155</v>
      </c>
      <c r="B6" s="95">
        <f>COUNTIF(A12:A18,A6)</f>
        <v>0</v>
      </c>
      <c r="C6" s="402" t="s">
        <v>4155</v>
      </c>
      <c r="D6" s="95">
        <f>COUNTIF(C12:C18,C6)</f>
        <v>0</v>
      </c>
      <c r="E6" s="402" t="s">
        <v>4155</v>
      </c>
      <c r="F6" s="95">
        <f>COUNTIF(E12:E18,E6)</f>
        <v>0</v>
      </c>
    </row>
    <row r="7" spans="1:6" ht="12.75">
      <c r="A7" s="402" t="s">
        <v>4157</v>
      </c>
      <c r="B7" s="95">
        <f>COUNTIF(A13:A18,A7)</f>
        <v>0</v>
      </c>
      <c r="C7" s="402" t="s">
        <v>4157</v>
      </c>
      <c r="D7" s="95">
        <f>COUNTIF(C13:C18,C7)</f>
        <v>0</v>
      </c>
      <c r="E7" s="402" t="s">
        <v>4157</v>
      </c>
      <c r="F7" s="95">
        <f>COUNTIF(E13:E18,E7)</f>
        <v>0</v>
      </c>
    </row>
    <row r="8" spans="1:6" ht="12.75">
      <c r="A8" s="98"/>
      <c r="B8" s="98"/>
      <c r="C8" s="98"/>
      <c r="D8" s="98"/>
      <c r="E8" s="98"/>
      <c r="F8" s="98"/>
    </row>
    <row r="9" spans="1:6" ht="12.75">
      <c r="A9" s="98">
        <f>'ID-CPA-011'!B17</f>
        <v>0</v>
      </c>
      <c r="B9" s="98"/>
      <c r="C9" s="98">
        <f>'ID-CPA-011'!B17</f>
        <v>0</v>
      </c>
      <c r="D9" s="98"/>
      <c r="E9" s="98">
        <f>'ID-CPA-011'!B31</f>
        <v>0</v>
      </c>
      <c r="F9" s="98"/>
    </row>
    <row r="10" spans="1:6" ht="12.75">
      <c r="A10" s="98">
        <f>'ID-CPA-011'!B19</f>
        <v>0</v>
      </c>
      <c r="B10" s="390"/>
      <c r="C10" s="390">
        <f>'ID-CPA-011'!B19</f>
        <v>0</v>
      </c>
      <c r="D10" s="390"/>
      <c r="E10" s="390">
        <f>'ID-CPA-011'!B33</f>
        <v>0</v>
      </c>
      <c r="F10" s="390"/>
    </row>
    <row r="11" spans="1:6" ht="12.75">
      <c r="A11" s="98">
        <f>'ID-CPA-011'!B21</f>
        <v>0</v>
      </c>
      <c r="B11" s="390"/>
      <c r="C11" s="390">
        <f>'ID-CPA-011'!B21</f>
        <v>0</v>
      </c>
      <c r="D11" s="390"/>
      <c r="E11" s="390">
        <f>'ID-CPA-011'!B37</f>
        <v>0</v>
      </c>
      <c r="F11" s="390"/>
    </row>
    <row r="12" spans="1:6" ht="12.75">
      <c r="A12" s="98">
        <f>'ID-CPA-011'!B23</f>
        <v>0</v>
      </c>
      <c r="B12" s="98"/>
      <c r="C12" s="98">
        <f>'ID-CPA-011'!B23</f>
        <v>0</v>
      </c>
      <c r="D12" s="98"/>
      <c r="E12" s="98">
        <f>'ID-CPA-011'!D39</f>
        <v>0</v>
      </c>
      <c r="F12" s="98"/>
    </row>
    <row r="13" spans="1:6" ht="12.75">
      <c r="A13" s="98">
        <f>'ID-CPA-011'!B25</f>
        <v>0</v>
      </c>
      <c r="B13" s="98"/>
      <c r="C13" s="98">
        <f>'ID-CPA-011'!B25</f>
        <v>0</v>
      </c>
      <c r="D13" s="98"/>
      <c r="E13" s="98">
        <f>'ID-CPA-011'!D41</f>
        <v>0</v>
      </c>
      <c r="F13" s="98"/>
    </row>
    <row r="14" spans="1:6" ht="12.75">
      <c r="A14" s="98">
        <f>'ID-CPA-011'!B27</f>
        <v>0</v>
      </c>
      <c r="B14" s="98"/>
      <c r="C14" s="98">
        <f>'ID-CPA-011'!B31</f>
        <v>0</v>
      </c>
      <c r="D14" s="98"/>
      <c r="E14" s="98">
        <f>'ID-CPA-011'!C43</f>
        <v>0</v>
      </c>
      <c r="F14" s="98"/>
    </row>
    <row r="15" spans="1:6" ht="12.75">
      <c r="A15" s="98">
        <f>'ID-CPA-011'!B29</f>
        <v>0</v>
      </c>
      <c r="B15" s="98"/>
      <c r="C15" s="98">
        <f>'ID-CPA-011'!B33</f>
        <v>0</v>
      </c>
      <c r="D15" s="98"/>
      <c r="E15" s="98">
        <f>'ID-CPA-011'!D45</f>
        <v>0</v>
      </c>
      <c r="F15" s="98"/>
    </row>
    <row r="16" spans="1:6" ht="12.75">
      <c r="A16" s="98">
        <f>'ID-CPA-011'!B31</f>
        <v>0</v>
      </c>
      <c r="B16" s="98"/>
      <c r="C16" s="98">
        <f>'ID-CPA-011'!C35</f>
        <v>0</v>
      </c>
      <c r="D16" s="98"/>
      <c r="E16" s="98">
        <f>'ID-CPA-011'!D47</f>
        <v>0</v>
      </c>
      <c r="F16" s="98"/>
    </row>
    <row r="17" spans="1:6" ht="12.75">
      <c r="A17" s="98">
        <f>'ID-CPA-011'!B33</f>
        <v>0</v>
      </c>
      <c r="B17" s="98"/>
      <c r="C17" s="98">
        <f>'ID-CPA-011'!B37</f>
        <v>0</v>
      </c>
      <c r="D17" s="98"/>
      <c r="E17" s="98">
        <f>'ID-CPA-011'!D49</f>
        <v>0</v>
      </c>
      <c r="F17" s="98"/>
    </row>
    <row r="18" spans="1:6" ht="12.75">
      <c r="A18" s="98">
        <f>'ID-CPA-011'!B37</f>
        <v>0</v>
      </c>
      <c r="B18" s="98"/>
      <c r="C18" s="98">
        <f>'ID-CPA-011'!C43</f>
        <v>0</v>
      </c>
      <c r="D18" s="98"/>
      <c r="E18" s="98"/>
      <c r="F18" s="98"/>
    </row>
  </sheetData>
  <mergeCells count="4">
    <mergeCell ref="A1:F1"/>
    <mergeCell ref="A2:B2"/>
    <mergeCell ref="C2:D2"/>
    <mergeCell ref="E2:F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3:E28"/>
  <sheetViews>
    <sheetView workbookViewId="0" topLeftCell="A1">
      <selection activeCell="F12" sqref="F12"/>
    </sheetView>
  </sheetViews>
  <sheetFormatPr defaultColWidth="9.140625" defaultRowHeight="12.75"/>
  <sheetData>
    <row r="3" spans="2:5" ht="12.75">
      <c r="B3" s="1459" t="s">
        <v>376</v>
      </c>
      <c r="C3" s="1460"/>
      <c r="D3" s="1459" t="s">
        <v>404</v>
      </c>
      <c r="E3" s="1460"/>
    </row>
    <row r="4" spans="2:5" ht="12.75">
      <c r="B4" s="1017"/>
      <c r="C4" s="1018"/>
      <c r="D4" s="1019"/>
      <c r="E4" s="1020"/>
    </row>
    <row r="5" spans="2:5" ht="12.75">
      <c r="B5" s="1021" t="s">
        <v>405</v>
      </c>
      <c r="C5" s="1022"/>
      <c r="D5" s="1023">
        <v>1</v>
      </c>
      <c r="E5" s="1024"/>
    </row>
    <row r="6" spans="2:5" ht="12.75">
      <c r="B6" s="1021" t="s">
        <v>406</v>
      </c>
      <c r="C6" s="1022"/>
      <c r="D6" s="1023">
        <v>0.92</v>
      </c>
      <c r="E6" s="1024"/>
    </row>
    <row r="7" spans="2:5" ht="12.75">
      <c r="B7" s="1021" t="s">
        <v>407</v>
      </c>
      <c r="C7" s="1022"/>
      <c r="D7" s="1023">
        <v>1.2</v>
      </c>
      <c r="E7" s="1024"/>
    </row>
    <row r="8" spans="2:5" ht="12.75">
      <c r="B8" s="1021" t="s">
        <v>408</v>
      </c>
      <c r="C8" s="1022"/>
      <c r="D8" s="1023">
        <v>1.25</v>
      </c>
      <c r="E8" s="1024"/>
    </row>
    <row r="9" spans="2:5" ht="12.75">
      <c r="B9" s="1021" t="s">
        <v>409</v>
      </c>
      <c r="C9" s="1022"/>
      <c r="D9" s="1023">
        <v>0.5</v>
      </c>
      <c r="E9" s="1024"/>
    </row>
    <row r="10" spans="2:5" ht="12.75">
      <c r="B10" s="1021" t="s">
        <v>3734</v>
      </c>
      <c r="C10" s="1022"/>
      <c r="D10" s="1023">
        <v>0.7</v>
      </c>
      <c r="E10" s="1024"/>
    </row>
    <row r="11" spans="2:5" ht="12.75">
      <c r="B11" s="1021" t="s">
        <v>3735</v>
      </c>
      <c r="C11" s="1022"/>
      <c r="D11" s="1023">
        <v>0.85</v>
      </c>
      <c r="E11" s="1024"/>
    </row>
    <row r="12" spans="2:5" ht="12.75">
      <c r="B12" s="1021" t="s">
        <v>3736</v>
      </c>
      <c r="C12" s="1022"/>
      <c r="D12" s="1023">
        <v>0.7</v>
      </c>
      <c r="E12" s="1024"/>
    </row>
    <row r="13" spans="2:5" ht="12.75">
      <c r="B13" s="1021" t="s">
        <v>3737</v>
      </c>
      <c r="C13" s="1022"/>
      <c r="D13" s="1023">
        <v>0.82</v>
      </c>
      <c r="E13" s="1024"/>
    </row>
    <row r="14" spans="2:5" ht="12.75">
      <c r="B14" s="1021" t="s">
        <v>3738</v>
      </c>
      <c r="C14" s="1022"/>
      <c r="D14" s="1023">
        <v>1.25</v>
      </c>
      <c r="E14" s="1024"/>
    </row>
    <row r="15" spans="2:5" ht="12.75">
      <c r="B15" s="1021" t="s">
        <v>3739</v>
      </c>
      <c r="C15" s="1022"/>
      <c r="D15" s="1023">
        <v>0.2</v>
      </c>
      <c r="E15" s="1024"/>
    </row>
    <row r="16" spans="2:5" ht="12.75">
      <c r="B16" s="1021" t="s">
        <v>3740</v>
      </c>
      <c r="C16" s="1022"/>
      <c r="D16" s="1023">
        <v>0.15</v>
      </c>
      <c r="E16" s="1024"/>
    </row>
    <row r="17" spans="2:5" ht="12.75">
      <c r="B17" s="1021" t="s">
        <v>3741</v>
      </c>
      <c r="C17" s="1022"/>
      <c r="D17" s="1023">
        <v>0.25</v>
      </c>
      <c r="E17" s="1024"/>
    </row>
    <row r="18" spans="2:5" ht="12.75">
      <c r="B18" s="1021" t="s">
        <v>3742</v>
      </c>
      <c r="C18" s="1022"/>
      <c r="D18" s="1023">
        <v>0.2</v>
      </c>
      <c r="E18" s="1024"/>
    </row>
    <row r="19" spans="2:5" ht="12.75">
      <c r="B19" s="1021" t="s">
        <v>3743</v>
      </c>
      <c r="C19" s="1022"/>
      <c r="D19" s="1023">
        <v>1</v>
      </c>
      <c r="E19" s="1024"/>
    </row>
    <row r="20" spans="2:5" ht="12.75">
      <c r="B20" s="1021" t="s">
        <v>3744</v>
      </c>
      <c r="C20" s="1022"/>
      <c r="D20" s="1023">
        <v>0.2</v>
      </c>
      <c r="E20" s="1024"/>
    </row>
    <row r="21" spans="2:5" ht="12.75">
      <c r="B21" s="1021" t="s">
        <v>3745</v>
      </c>
      <c r="C21" s="1022"/>
      <c r="D21" s="1023">
        <v>0.15</v>
      </c>
      <c r="E21" s="1024"/>
    </row>
    <row r="22" spans="2:5" ht="12.75">
      <c r="B22" s="1021" t="s">
        <v>3746</v>
      </c>
      <c r="C22" s="1022"/>
      <c r="D22" s="1023">
        <v>0.15</v>
      </c>
      <c r="E22" s="1024"/>
    </row>
    <row r="23" spans="2:5" ht="12.75">
      <c r="B23" s="1021" t="s">
        <v>3747</v>
      </c>
      <c r="C23" s="1022"/>
      <c r="D23" s="1023">
        <v>0.5</v>
      </c>
      <c r="E23" s="1024"/>
    </row>
    <row r="24" spans="2:5" ht="12.75">
      <c r="B24" s="1021" t="s">
        <v>3748</v>
      </c>
      <c r="C24" s="1025"/>
      <c r="D24" s="1023">
        <v>0.2</v>
      </c>
      <c r="E24" s="1024"/>
    </row>
    <row r="25" spans="2:5" ht="12.75">
      <c r="B25" s="1026"/>
      <c r="C25" s="1025"/>
      <c r="D25" s="1023"/>
      <c r="E25" s="1024"/>
    </row>
    <row r="26" spans="2:5" ht="12.75">
      <c r="B26" s="1026"/>
      <c r="C26" s="1025"/>
      <c r="D26" s="1023"/>
      <c r="E26" s="1024"/>
    </row>
    <row r="27" spans="2:5" ht="12.75">
      <c r="B27" s="1026"/>
      <c r="C27" s="1025"/>
      <c r="D27" s="1023"/>
      <c r="E27" s="1024"/>
    </row>
    <row r="28" spans="2:5" ht="12.75">
      <c r="B28" s="1027"/>
      <c r="C28" s="1028"/>
      <c r="D28" s="1029"/>
      <c r="E28" s="1030"/>
    </row>
  </sheetData>
  <mergeCells count="2">
    <mergeCell ref="B3:C3"/>
    <mergeCell ref="D3:E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298"/>
  <sheetViews>
    <sheetView workbookViewId="0" topLeftCell="A1">
      <selection activeCell="G3" sqref="G3"/>
    </sheetView>
  </sheetViews>
  <sheetFormatPr defaultColWidth="9.140625" defaultRowHeight="12.75"/>
  <cols>
    <col min="1" max="1" width="12.7109375" style="0" bestFit="1" customWidth="1"/>
    <col min="2" max="2" width="7.140625" style="0" bestFit="1" customWidth="1"/>
    <col min="3" max="3" width="7.7109375" style="0" bestFit="1" customWidth="1"/>
    <col min="4" max="5" width="7.140625" style="0" bestFit="1" customWidth="1"/>
    <col min="6" max="6" width="8.421875" style="0" bestFit="1" customWidth="1"/>
    <col min="7" max="7" width="37.140625" style="0" customWidth="1"/>
    <col min="8" max="8" width="26.421875" style="0" bestFit="1" customWidth="1"/>
    <col min="9" max="9" width="22.28125" style="0" bestFit="1" customWidth="1"/>
    <col min="10" max="10" width="13.421875" style="0" bestFit="1" customWidth="1"/>
  </cols>
  <sheetData>
    <row r="1" ht="18">
      <c r="A1" s="841" t="s">
        <v>2687</v>
      </c>
    </row>
    <row r="2" spans="1:10" ht="18">
      <c r="A2" s="841" t="s">
        <v>2688</v>
      </c>
      <c r="I2" s="1054" t="s">
        <v>2689</v>
      </c>
      <c r="J2" s="1054"/>
    </row>
    <row r="3" ht="18.75" thickBot="1">
      <c r="A3" s="841"/>
    </row>
    <row r="4" spans="1:4" ht="16.5" thickBot="1">
      <c r="A4" s="842" t="s">
        <v>2690</v>
      </c>
      <c r="B4" s="843"/>
      <c r="C4" s="843"/>
      <c r="D4" s="844"/>
    </row>
    <row r="5" ht="13.5" thickBot="1"/>
    <row r="6" spans="1:7" ht="16.5" thickBot="1">
      <c r="A6" s="845" t="s">
        <v>2691</v>
      </c>
      <c r="B6" s="846"/>
      <c r="C6" s="846"/>
      <c r="D6" s="846"/>
      <c r="E6" s="846"/>
      <c r="F6" s="846"/>
      <c r="G6" s="847"/>
    </row>
    <row r="7" spans="1:7" ht="12.75">
      <c r="A7" s="848" t="s">
        <v>2692</v>
      </c>
      <c r="B7" s="849"/>
      <c r="C7" s="849"/>
      <c r="D7" s="849"/>
      <c r="E7" s="849"/>
      <c r="F7" s="849"/>
      <c r="G7" s="850"/>
    </row>
    <row r="8" spans="1:7" ht="12.75">
      <c r="A8" s="848" t="s">
        <v>2693</v>
      </c>
      <c r="B8" s="849"/>
      <c r="C8" s="849"/>
      <c r="D8" s="849"/>
      <c r="E8" s="849"/>
      <c r="F8" s="849"/>
      <c r="G8" s="850"/>
    </row>
    <row r="9" spans="1:7" ht="12.75">
      <c r="A9" s="848" t="s">
        <v>2694</v>
      </c>
      <c r="B9" s="849"/>
      <c r="C9" s="849"/>
      <c r="D9" s="849"/>
      <c r="E9" s="849"/>
      <c r="F9" s="849"/>
      <c r="G9" s="850"/>
    </row>
    <row r="10" spans="1:7" ht="12.75">
      <c r="A10" s="848" t="s">
        <v>2695</v>
      </c>
      <c r="B10" s="849"/>
      <c r="C10" s="849"/>
      <c r="D10" s="849"/>
      <c r="E10" s="849"/>
      <c r="F10" s="849"/>
      <c r="G10" s="850"/>
    </row>
    <row r="11" spans="1:7" ht="13.5" thickBot="1">
      <c r="A11" s="851" t="s">
        <v>2696</v>
      </c>
      <c r="B11" s="852"/>
      <c r="C11" s="852"/>
      <c r="D11" s="852"/>
      <c r="E11" s="852"/>
      <c r="F11" s="852"/>
      <c r="G11" s="853"/>
    </row>
    <row r="13" spans="2:6" ht="15.75" thickBot="1">
      <c r="B13" s="854"/>
      <c r="C13" s="854"/>
      <c r="D13" s="854"/>
      <c r="E13" s="854"/>
      <c r="F13" s="854"/>
    </row>
    <row r="14" spans="1:10" ht="16.5" thickBot="1">
      <c r="A14" s="855" t="s">
        <v>2697</v>
      </c>
      <c r="B14" s="856"/>
      <c r="C14" s="856"/>
      <c r="D14" s="856"/>
      <c r="E14" s="856"/>
      <c r="F14" s="857"/>
      <c r="G14" s="858"/>
      <c r="H14" s="251"/>
      <c r="I14" s="251"/>
      <c r="J14" s="251"/>
    </row>
    <row r="15" spans="1:10" ht="15">
      <c r="A15" s="859" t="s">
        <v>2698</v>
      </c>
      <c r="B15" s="860">
        <v>1</v>
      </c>
      <c r="C15" s="860">
        <v>2</v>
      </c>
      <c r="D15" s="860">
        <v>3</v>
      </c>
      <c r="E15" s="860">
        <v>4</v>
      </c>
      <c r="F15" s="860">
        <v>5</v>
      </c>
      <c r="G15" s="861" t="s">
        <v>2699</v>
      </c>
      <c r="H15" s="862" t="s">
        <v>2700</v>
      </c>
      <c r="I15" s="862" t="s">
        <v>2701</v>
      </c>
      <c r="J15" s="859" t="s">
        <v>2702</v>
      </c>
    </row>
    <row r="16" spans="1:10" ht="15">
      <c r="A16" s="824" t="s">
        <v>153</v>
      </c>
      <c r="B16" s="863" t="s">
        <v>2703</v>
      </c>
      <c r="C16" s="863" t="s">
        <v>2704</v>
      </c>
      <c r="D16" s="863" t="s">
        <v>2705</v>
      </c>
      <c r="E16" s="863" t="s">
        <v>2706</v>
      </c>
      <c r="F16" s="863" t="s">
        <v>2707</v>
      </c>
      <c r="G16" s="864" t="s">
        <v>152</v>
      </c>
      <c r="H16" s="824" t="s">
        <v>152</v>
      </c>
      <c r="I16" s="824" t="s">
        <v>2708</v>
      </c>
      <c r="J16" s="864" t="s">
        <v>3710</v>
      </c>
    </row>
    <row r="17" spans="1:10" ht="15">
      <c r="A17" s="824" t="s">
        <v>1119</v>
      </c>
      <c r="B17" s="863" t="s">
        <v>2703</v>
      </c>
      <c r="C17" s="863" t="s">
        <v>2704</v>
      </c>
      <c r="D17" s="863" t="s">
        <v>2705</v>
      </c>
      <c r="E17" s="863" t="s">
        <v>2706</v>
      </c>
      <c r="F17" s="863" t="s">
        <v>2707</v>
      </c>
      <c r="G17" s="864" t="s">
        <v>1118</v>
      </c>
      <c r="H17" s="824" t="s">
        <v>1118</v>
      </c>
      <c r="I17" s="824" t="s">
        <v>2709</v>
      </c>
      <c r="J17" s="864" t="s">
        <v>3710</v>
      </c>
    </row>
    <row r="18" spans="1:10" ht="15">
      <c r="A18" s="824" t="s">
        <v>2710</v>
      </c>
      <c r="B18" s="863" t="s">
        <v>2703</v>
      </c>
      <c r="C18" s="863" t="s">
        <v>2704</v>
      </c>
      <c r="D18" s="863" t="s">
        <v>2705</v>
      </c>
      <c r="E18" s="863" t="s">
        <v>2706</v>
      </c>
      <c r="F18" s="863" t="s">
        <v>2707</v>
      </c>
      <c r="G18" s="864" t="s">
        <v>2711</v>
      </c>
      <c r="H18" s="824"/>
      <c r="I18" s="824" t="s">
        <v>2712</v>
      </c>
      <c r="J18" s="864" t="s">
        <v>3710</v>
      </c>
    </row>
    <row r="19" spans="1:10" ht="15">
      <c r="A19" s="824" t="s">
        <v>926</v>
      </c>
      <c r="B19" s="863" t="s">
        <v>2703</v>
      </c>
      <c r="C19" s="863" t="s">
        <v>2704</v>
      </c>
      <c r="D19" s="863" t="s">
        <v>2705</v>
      </c>
      <c r="E19" s="863" t="s">
        <v>2706</v>
      </c>
      <c r="F19" s="863" t="s">
        <v>2707</v>
      </c>
      <c r="G19" s="864" t="s">
        <v>2713</v>
      </c>
      <c r="H19" s="824" t="s">
        <v>2714</v>
      </c>
      <c r="I19" s="824" t="s">
        <v>924</v>
      </c>
      <c r="J19" s="864" t="s">
        <v>3710</v>
      </c>
    </row>
    <row r="20" spans="1:10" ht="15">
      <c r="A20" s="824" t="s">
        <v>150</v>
      </c>
      <c r="B20" s="863" t="s">
        <v>2715</v>
      </c>
      <c r="C20" s="863" t="s">
        <v>2716</v>
      </c>
      <c r="D20" s="863" t="s">
        <v>2717</v>
      </c>
      <c r="E20" s="863" t="s">
        <v>2718</v>
      </c>
      <c r="F20" s="863" t="s">
        <v>2719</v>
      </c>
      <c r="G20" s="864" t="s">
        <v>149</v>
      </c>
      <c r="H20" s="824" t="s">
        <v>149</v>
      </c>
      <c r="I20" s="824" t="s">
        <v>2720</v>
      </c>
      <c r="J20" s="864" t="s">
        <v>2721</v>
      </c>
    </row>
    <row r="21" spans="1:10" ht="15">
      <c r="A21" s="824" t="s">
        <v>2722</v>
      </c>
      <c r="B21" s="863" t="s">
        <v>2715</v>
      </c>
      <c r="C21" s="863" t="s">
        <v>2716</v>
      </c>
      <c r="D21" s="863" t="s">
        <v>2704</v>
      </c>
      <c r="E21" s="863" t="s">
        <v>2705</v>
      </c>
      <c r="F21" s="863" t="s">
        <v>2723</v>
      </c>
      <c r="G21" s="864" t="s">
        <v>2724</v>
      </c>
      <c r="H21" s="824" t="s">
        <v>2725</v>
      </c>
      <c r="I21" s="824" t="s">
        <v>2726</v>
      </c>
      <c r="J21" s="824"/>
    </row>
    <row r="22" spans="1:10" ht="15">
      <c r="A22" s="824" t="s">
        <v>659</v>
      </c>
      <c r="B22" s="863" t="s">
        <v>2715</v>
      </c>
      <c r="C22" s="863" t="s">
        <v>2716</v>
      </c>
      <c r="D22" s="863" t="s">
        <v>2704</v>
      </c>
      <c r="E22" s="863" t="s">
        <v>2705</v>
      </c>
      <c r="F22" s="863" t="s">
        <v>2723</v>
      </c>
      <c r="G22" s="864" t="s">
        <v>658</v>
      </c>
      <c r="H22" s="824" t="s">
        <v>2727</v>
      </c>
      <c r="I22" s="824" t="s">
        <v>2728</v>
      </c>
      <c r="J22" s="864" t="s">
        <v>2729</v>
      </c>
    </row>
    <row r="23" spans="1:10" ht="15">
      <c r="A23" s="824" t="s">
        <v>1038</v>
      </c>
      <c r="B23" s="863" t="s">
        <v>2715</v>
      </c>
      <c r="C23" s="863" t="s">
        <v>2716</v>
      </c>
      <c r="D23" s="863" t="s">
        <v>2704</v>
      </c>
      <c r="E23" s="863" t="s">
        <v>2705</v>
      </c>
      <c r="F23" s="863" t="s">
        <v>2723</v>
      </c>
      <c r="G23" s="864" t="s">
        <v>1037</v>
      </c>
      <c r="H23" s="824" t="s">
        <v>1037</v>
      </c>
      <c r="I23" s="824" t="s">
        <v>2730</v>
      </c>
      <c r="J23" s="864" t="s">
        <v>2731</v>
      </c>
    </row>
    <row r="24" spans="1:10" ht="15">
      <c r="A24" s="824" t="s">
        <v>3313</v>
      </c>
      <c r="B24" s="863" t="s">
        <v>2715</v>
      </c>
      <c r="C24" s="863" t="s">
        <v>2732</v>
      </c>
      <c r="D24" s="863" t="s">
        <v>2704</v>
      </c>
      <c r="E24" s="863" t="s">
        <v>2705</v>
      </c>
      <c r="F24" s="863" t="s">
        <v>2723</v>
      </c>
      <c r="G24" s="864" t="s">
        <v>2733</v>
      </c>
      <c r="H24" s="824" t="s">
        <v>2734</v>
      </c>
      <c r="I24" s="824" t="s">
        <v>2735</v>
      </c>
      <c r="J24" s="864" t="s">
        <v>3710</v>
      </c>
    </row>
    <row r="25" spans="1:10" ht="15">
      <c r="A25" s="824" t="s">
        <v>2046</v>
      </c>
      <c r="B25" s="863" t="s">
        <v>2736</v>
      </c>
      <c r="C25" s="863" t="s">
        <v>2704</v>
      </c>
      <c r="D25" s="863" t="s">
        <v>2717</v>
      </c>
      <c r="E25" s="863" t="s">
        <v>2718</v>
      </c>
      <c r="F25" s="863" t="s">
        <v>2723</v>
      </c>
      <c r="G25" s="864" t="s">
        <v>2045</v>
      </c>
      <c r="H25" s="824" t="s">
        <v>2737</v>
      </c>
      <c r="I25" s="824" t="s">
        <v>2738</v>
      </c>
      <c r="J25" s="864" t="s">
        <v>3710</v>
      </c>
    </row>
    <row r="26" spans="1:10" ht="15">
      <c r="A26" s="824" t="s">
        <v>2595</v>
      </c>
      <c r="B26" s="863" t="s">
        <v>2736</v>
      </c>
      <c r="C26" s="863" t="s">
        <v>2704</v>
      </c>
      <c r="D26" s="863" t="s">
        <v>2717</v>
      </c>
      <c r="E26" s="863" t="s">
        <v>2718</v>
      </c>
      <c r="F26" s="863" t="s">
        <v>2723</v>
      </c>
      <c r="G26" s="864" t="s">
        <v>2594</v>
      </c>
      <c r="H26" s="824" t="s">
        <v>2594</v>
      </c>
      <c r="I26" s="824" t="s">
        <v>2739</v>
      </c>
      <c r="J26" s="824" t="s">
        <v>3710</v>
      </c>
    </row>
    <row r="27" spans="1:10" ht="15">
      <c r="A27" s="824" t="s">
        <v>3373</v>
      </c>
      <c r="B27" s="863" t="s">
        <v>2703</v>
      </c>
      <c r="C27" s="863" t="s">
        <v>2704</v>
      </c>
      <c r="D27" s="863" t="s">
        <v>2740</v>
      </c>
      <c r="E27" s="863" t="s">
        <v>2718</v>
      </c>
      <c r="F27" s="863" t="s">
        <v>2723</v>
      </c>
      <c r="G27" s="864" t="s">
        <v>3372</v>
      </c>
      <c r="H27" s="824" t="s">
        <v>3372</v>
      </c>
      <c r="I27" s="824" t="s">
        <v>2741</v>
      </c>
      <c r="J27" s="824"/>
    </row>
    <row r="28" spans="1:10" ht="15">
      <c r="A28" s="824" t="s">
        <v>4074</v>
      </c>
      <c r="B28" s="863" t="s">
        <v>2715</v>
      </c>
      <c r="C28" s="863" t="s">
        <v>2704</v>
      </c>
      <c r="D28" s="863" t="s">
        <v>2705</v>
      </c>
      <c r="E28" s="863" t="s">
        <v>2718</v>
      </c>
      <c r="F28" s="863" t="s">
        <v>2723</v>
      </c>
      <c r="G28" s="824" t="s">
        <v>4073</v>
      </c>
      <c r="H28" s="824" t="s">
        <v>4073</v>
      </c>
      <c r="I28" s="824" t="s">
        <v>2742</v>
      </c>
      <c r="J28" s="864" t="s">
        <v>2743</v>
      </c>
    </row>
    <row r="29" spans="1:10" ht="15">
      <c r="A29" s="824" t="s">
        <v>271</v>
      </c>
      <c r="B29" s="863" t="s">
        <v>2715</v>
      </c>
      <c r="C29" s="863" t="s">
        <v>2716</v>
      </c>
      <c r="D29" s="863" t="s">
        <v>2740</v>
      </c>
      <c r="E29" s="863" t="s">
        <v>2744</v>
      </c>
      <c r="F29" s="863" t="s">
        <v>2719</v>
      </c>
      <c r="G29" s="864" t="s">
        <v>2745</v>
      </c>
      <c r="H29" s="824" t="s">
        <v>2745</v>
      </c>
      <c r="I29" s="824" t="s">
        <v>2746</v>
      </c>
      <c r="J29" s="824"/>
    </row>
    <row r="30" spans="1:10" ht="15">
      <c r="A30" s="824" t="s">
        <v>550</v>
      </c>
      <c r="B30" s="863" t="s">
        <v>2715</v>
      </c>
      <c r="C30" s="863" t="s">
        <v>2716</v>
      </c>
      <c r="D30" s="863" t="s">
        <v>2717</v>
      </c>
      <c r="E30" s="863" t="s">
        <v>2718</v>
      </c>
      <c r="F30" s="863" t="s">
        <v>2723</v>
      </c>
      <c r="G30" s="864" t="s">
        <v>549</v>
      </c>
      <c r="H30" s="824" t="s">
        <v>549</v>
      </c>
      <c r="I30" s="824" t="s">
        <v>548</v>
      </c>
      <c r="J30" s="864" t="s">
        <v>2731</v>
      </c>
    </row>
    <row r="31" spans="1:10" ht="15">
      <c r="A31" s="824" t="s">
        <v>196</v>
      </c>
      <c r="B31" s="863" t="s">
        <v>2715</v>
      </c>
      <c r="C31" s="863" t="s">
        <v>2716</v>
      </c>
      <c r="D31" s="863" t="s">
        <v>2717</v>
      </c>
      <c r="E31" s="863" t="s">
        <v>2718</v>
      </c>
      <c r="F31" s="863" t="s">
        <v>2723</v>
      </c>
      <c r="G31" s="864" t="s">
        <v>2747</v>
      </c>
      <c r="H31" s="824" t="s">
        <v>2748</v>
      </c>
      <c r="I31" s="824" t="s">
        <v>2749</v>
      </c>
      <c r="J31" s="824" t="s">
        <v>3710</v>
      </c>
    </row>
    <row r="32" spans="1:10" ht="15">
      <c r="A32" s="824" t="s">
        <v>533</v>
      </c>
      <c r="B32" s="863" t="s">
        <v>2703</v>
      </c>
      <c r="C32" s="863" t="s">
        <v>2704</v>
      </c>
      <c r="D32" s="863" t="s">
        <v>2705</v>
      </c>
      <c r="E32" s="863" t="s">
        <v>2718</v>
      </c>
      <c r="F32" s="863" t="s">
        <v>2723</v>
      </c>
      <c r="G32" s="864" t="s">
        <v>2750</v>
      </c>
      <c r="H32" s="824" t="s">
        <v>2751</v>
      </c>
      <c r="I32" s="824" t="s">
        <v>2752</v>
      </c>
      <c r="J32" s="864" t="s">
        <v>2729</v>
      </c>
    </row>
    <row r="33" spans="1:10" ht="15">
      <c r="A33" s="824" t="s">
        <v>533</v>
      </c>
      <c r="B33" s="863" t="s">
        <v>2703</v>
      </c>
      <c r="C33" s="863" t="s">
        <v>2704</v>
      </c>
      <c r="D33" s="863" t="s">
        <v>2705</v>
      </c>
      <c r="E33" s="863" t="s">
        <v>2718</v>
      </c>
      <c r="F33" s="863" t="s">
        <v>2723</v>
      </c>
      <c r="G33" s="864" t="s">
        <v>2750</v>
      </c>
      <c r="H33" s="824" t="s">
        <v>2753</v>
      </c>
      <c r="I33" s="824" t="s">
        <v>2754</v>
      </c>
      <c r="J33" s="864" t="s">
        <v>2729</v>
      </c>
    </row>
    <row r="34" spans="1:10" ht="15">
      <c r="A34" s="824" t="s">
        <v>205</v>
      </c>
      <c r="B34" s="863" t="s">
        <v>2703</v>
      </c>
      <c r="C34" s="863" t="s">
        <v>2704</v>
      </c>
      <c r="D34" s="863" t="s">
        <v>2705</v>
      </c>
      <c r="E34" s="863" t="s">
        <v>2706</v>
      </c>
      <c r="F34" s="863" t="s">
        <v>2707</v>
      </c>
      <c r="G34" s="864" t="s">
        <v>2755</v>
      </c>
      <c r="H34" s="824" t="s">
        <v>2756</v>
      </c>
      <c r="I34" s="824" t="s">
        <v>2757</v>
      </c>
      <c r="J34" s="824"/>
    </row>
    <row r="35" spans="1:10" ht="15">
      <c r="A35" s="824" t="s">
        <v>2502</v>
      </c>
      <c r="B35" s="863" t="s">
        <v>2715</v>
      </c>
      <c r="C35" s="863" t="s">
        <v>2716</v>
      </c>
      <c r="D35" s="863" t="s">
        <v>2717</v>
      </c>
      <c r="E35" s="863" t="s">
        <v>2744</v>
      </c>
      <c r="F35" s="863" t="s">
        <v>2758</v>
      </c>
      <c r="G35" s="864" t="s">
        <v>2501</v>
      </c>
      <c r="H35" s="824" t="s">
        <v>2759</v>
      </c>
      <c r="I35" s="824" t="s">
        <v>2500</v>
      </c>
      <c r="J35" s="824"/>
    </row>
    <row r="36" spans="2:6" ht="15">
      <c r="B36" s="854"/>
      <c r="C36" s="854"/>
      <c r="D36" s="854"/>
      <c r="E36" s="854"/>
      <c r="F36" s="854"/>
    </row>
    <row r="37" spans="2:6" ht="15.75" thickBot="1">
      <c r="B37" s="854"/>
      <c r="C37" s="854"/>
      <c r="D37" s="854"/>
      <c r="E37" s="854"/>
      <c r="F37" s="854"/>
    </row>
    <row r="38" spans="1:10" ht="16.5" thickBot="1">
      <c r="A38" s="865" t="s">
        <v>2760</v>
      </c>
      <c r="B38" s="866"/>
      <c r="C38" s="866"/>
      <c r="D38" s="866"/>
      <c r="E38" s="867"/>
      <c r="F38" s="868"/>
      <c r="G38" s="251"/>
      <c r="H38" s="251"/>
      <c r="I38" s="251"/>
      <c r="J38" s="251"/>
    </row>
    <row r="39" spans="1:10" ht="15">
      <c r="A39" s="861" t="s">
        <v>2698</v>
      </c>
      <c r="B39" s="869">
        <v>1</v>
      </c>
      <c r="C39" s="869">
        <v>2</v>
      </c>
      <c r="D39" s="869">
        <v>3</v>
      </c>
      <c r="E39" s="869">
        <v>4</v>
      </c>
      <c r="F39" s="869">
        <v>5</v>
      </c>
      <c r="G39" s="859" t="s">
        <v>2699</v>
      </c>
      <c r="H39" s="862" t="s">
        <v>2700</v>
      </c>
      <c r="I39" s="862" t="s">
        <v>2701</v>
      </c>
      <c r="J39" s="859" t="s">
        <v>2702</v>
      </c>
    </row>
    <row r="40" spans="1:10" ht="15">
      <c r="A40" s="824" t="s">
        <v>521</v>
      </c>
      <c r="B40" s="863" t="s">
        <v>2732</v>
      </c>
      <c r="C40" s="863" t="s">
        <v>2717</v>
      </c>
      <c r="D40" s="863" t="s">
        <v>2705</v>
      </c>
      <c r="E40" s="863" t="s">
        <v>2761</v>
      </c>
      <c r="F40" s="863">
        <v>80</v>
      </c>
      <c r="G40" s="864" t="s">
        <v>2762</v>
      </c>
      <c r="H40" s="824" t="s">
        <v>2763</v>
      </c>
      <c r="I40" s="824" t="s">
        <v>519</v>
      </c>
      <c r="J40" s="824"/>
    </row>
    <row r="41" spans="1:10" ht="15">
      <c r="A41" s="824" t="s">
        <v>2130</v>
      </c>
      <c r="B41" s="863" t="s">
        <v>2703</v>
      </c>
      <c r="C41" s="863" t="s">
        <v>2704</v>
      </c>
      <c r="D41" s="863" t="s">
        <v>2705</v>
      </c>
      <c r="E41" s="863" t="s">
        <v>2706</v>
      </c>
      <c r="F41" s="863" t="s">
        <v>2764</v>
      </c>
      <c r="G41" s="864" t="s">
        <v>2765</v>
      </c>
      <c r="H41" s="824" t="s">
        <v>2766</v>
      </c>
      <c r="I41" s="824" t="s">
        <v>2767</v>
      </c>
      <c r="J41" s="824"/>
    </row>
    <row r="42" spans="1:10" ht="15">
      <c r="A42" s="824" t="s">
        <v>66</v>
      </c>
      <c r="B42" s="863" t="s">
        <v>2703</v>
      </c>
      <c r="C42" s="863" t="s">
        <v>2704</v>
      </c>
      <c r="D42" s="863">
        <v>50</v>
      </c>
      <c r="E42" s="863" t="s">
        <v>2718</v>
      </c>
      <c r="F42" s="863" t="s">
        <v>2768</v>
      </c>
      <c r="G42" s="864" t="s">
        <v>2769</v>
      </c>
      <c r="H42" s="824" t="s">
        <v>2770</v>
      </c>
      <c r="I42" s="824" t="s">
        <v>62</v>
      </c>
      <c r="J42" s="864"/>
    </row>
    <row r="43" spans="1:10" ht="15">
      <c r="A43" s="824" t="s">
        <v>262</v>
      </c>
      <c r="B43" s="863" t="s">
        <v>2703</v>
      </c>
      <c r="C43" s="863" t="s">
        <v>2704</v>
      </c>
      <c r="D43" s="863" t="s">
        <v>2705</v>
      </c>
      <c r="E43" s="863" t="s">
        <v>2706</v>
      </c>
      <c r="F43" s="863" t="s">
        <v>2771</v>
      </c>
      <c r="G43" s="864" t="s">
        <v>2772</v>
      </c>
      <c r="H43" s="824" t="s">
        <v>2773</v>
      </c>
      <c r="I43" s="824" t="s">
        <v>2774</v>
      </c>
      <c r="J43" s="864"/>
    </row>
    <row r="44" spans="1:10" ht="15">
      <c r="A44" s="824" t="s">
        <v>2899</v>
      </c>
      <c r="B44" s="863">
        <v>30</v>
      </c>
      <c r="C44" s="863">
        <v>45</v>
      </c>
      <c r="D44" s="863">
        <v>50</v>
      </c>
      <c r="E44" s="863" t="s">
        <v>2706</v>
      </c>
      <c r="F44" s="863">
        <v>80</v>
      </c>
      <c r="G44" s="864" t="s">
        <v>2775</v>
      </c>
      <c r="H44" s="824" t="s">
        <v>2776</v>
      </c>
      <c r="I44" s="824" t="s">
        <v>3563</v>
      </c>
      <c r="J44" s="864"/>
    </row>
    <row r="45" spans="1:10" ht="15">
      <c r="A45" s="824" t="s">
        <v>1459</v>
      </c>
      <c r="B45" s="863" t="s">
        <v>2715</v>
      </c>
      <c r="C45" s="863" t="s">
        <v>2716</v>
      </c>
      <c r="D45" s="863" t="s">
        <v>2704</v>
      </c>
      <c r="E45" s="863" t="s">
        <v>3564</v>
      </c>
      <c r="F45" s="863" t="s">
        <v>3565</v>
      </c>
      <c r="G45" s="864" t="s">
        <v>1458</v>
      </c>
      <c r="H45" s="824" t="s">
        <v>1458</v>
      </c>
      <c r="I45" s="824" t="s">
        <v>3566</v>
      </c>
      <c r="J45" s="864" t="s">
        <v>3567</v>
      </c>
    </row>
    <row r="46" spans="1:10" ht="15">
      <c r="A46" s="824" t="s">
        <v>2185</v>
      </c>
      <c r="B46" s="863" t="s">
        <v>2703</v>
      </c>
      <c r="C46" s="863" t="s">
        <v>2716</v>
      </c>
      <c r="D46" s="863" t="s">
        <v>2704</v>
      </c>
      <c r="E46" s="863" t="s">
        <v>2717</v>
      </c>
      <c r="F46" s="863"/>
      <c r="G46" s="864" t="s">
        <v>3568</v>
      </c>
      <c r="H46" s="824" t="s">
        <v>3568</v>
      </c>
      <c r="I46" s="824" t="s">
        <v>3569</v>
      </c>
      <c r="J46" s="864" t="s">
        <v>3570</v>
      </c>
    </row>
    <row r="47" spans="1:10" ht="15">
      <c r="A47" s="824" t="s">
        <v>301</v>
      </c>
      <c r="B47" s="863"/>
      <c r="C47" s="863"/>
      <c r="D47" s="863"/>
      <c r="E47" s="863"/>
      <c r="F47" s="863"/>
      <c r="G47" s="864" t="s">
        <v>3571</v>
      </c>
      <c r="H47" s="824" t="s">
        <v>3571</v>
      </c>
      <c r="I47" s="824" t="s">
        <v>3572</v>
      </c>
      <c r="J47" s="864"/>
    </row>
    <row r="48" spans="1:10" ht="15">
      <c r="A48" s="824" t="s">
        <v>1624</v>
      </c>
      <c r="B48" s="863" t="s">
        <v>2736</v>
      </c>
      <c r="C48" s="863" t="s">
        <v>2717</v>
      </c>
      <c r="D48" s="863" t="s">
        <v>2718</v>
      </c>
      <c r="E48" s="863" t="s">
        <v>3573</v>
      </c>
      <c r="F48" s="863" t="s">
        <v>2707</v>
      </c>
      <c r="G48" s="864" t="s">
        <v>3574</v>
      </c>
      <c r="H48" s="824" t="s">
        <v>3575</v>
      </c>
      <c r="I48" s="824" t="s">
        <v>3576</v>
      </c>
      <c r="J48" s="824"/>
    </row>
    <row r="49" spans="1:10" ht="15">
      <c r="A49" s="824" t="s">
        <v>2467</v>
      </c>
      <c r="B49" s="863">
        <v>25</v>
      </c>
      <c r="C49" s="863">
        <v>35</v>
      </c>
      <c r="D49" s="863">
        <v>40</v>
      </c>
      <c r="E49" s="863">
        <v>75</v>
      </c>
      <c r="F49" s="863" t="s">
        <v>2723</v>
      </c>
      <c r="G49" s="864" t="s">
        <v>3577</v>
      </c>
      <c r="H49" s="824" t="s">
        <v>3578</v>
      </c>
      <c r="I49" s="824" t="s">
        <v>3579</v>
      </c>
      <c r="J49" s="864" t="s">
        <v>3567</v>
      </c>
    </row>
    <row r="50" spans="1:10" ht="15">
      <c r="A50" s="864" t="s">
        <v>2469</v>
      </c>
      <c r="B50" s="863" t="s">
        <v>2703</v>
      </c>
      <c r="C50" s="863" t="s">
        <v>2717</v>
      </c>
      <c r="D50" s="863" t="s">
        <v>3580</v>
      </c>
      <c r="E50" s="863" t="s">
        <v>2706</v>
      </c>
      <c r="F50" s="863" t="s">
        <v>2719</v>
      </c>
      <c r="G50" s="864" t="s">
        <v>231</v>
      </c>
      <c r="H50" s="824" t="s">
        <v>3581</v>
      </c>
      <c r="I50" s="824" t="s">
        <v>3582</v>
      </c>
      <c r="J50" s="864" t="s">
        <v>3570</v>
      </c>
    </row>
    <row r="51" spans="1:10" ht="15">
      <c r="A51" s="864" t="s">
        <v>232</v>
      </c>
      <c r="B51" s="863">
        <v>25</v>
      </c>
      <c r="C51" s="863" t="s">
        <v>2717</v>
      </c>
      <c r="D51" s="863" t="s">
        <v>2718</v>
      </c>
      <c r="E51" s="863" t="s">
        <v>2706</v>
      </c>
      <c r="F51" s="863" t="s">
        <v>2707</v>
      </c>
      <c r="G51" s="864" t="s">
        <v>231</v>
      </c>
      <c r="H51" s="824" t="s">
        <v>3583</v>
      </c>
      <c r="I51" s="824" t="s">
        <v>3584</v>
      </c>
      <c r="J51" s="864" t="s">
        <v>3585</v>
      </c>
    </row>
    <row r="52" spans="1:10" ht="15">
      <c r="A52" s="824" t="s">
        <v>1003</v>
      </c>
      <c r="B52" s="863" t="s">
        <v>2703</v>
      </c>
      <c r="C52" s="863" t="s">
        <v>2704</v>
      </c>
      <c r="D52" s="863" t="s">
        <v>2705</v>
      </c>
      <c r="E52" s="863" t="s">
        <v>2706</v>
      </c>
      <c r="F52" s="863" t="s">
        <v>3586</v>
      </c>
      <c r="G52" s="864" t="s">
        <v>3587</v>
      </c>
      <c r="H52" s="824" t="s">
        <v>3588</v>
      </c>
      <c r="I52" s="824" t="s">
        <v>3589</v>
      </c>
      <c r="J52" s="864" t="s">
        <v>3567</v>
      </c>
    </row>
    <row r="53" spans="1:10" ht="15">
      <c r="A53" s="824" t="s">
        <v>1050</v>
      </c>
      <c r="B53" s="863" t="s">
        <v>2703</v>
      </c>
      <c r="C53" s="863" t="s">
        <v>3590</v>
      </c>
      <c r="D53" s="863" t="s">
        <v>2705</v>
      </c>
      <c r="E53" s="863" t="s">
        <v>2744</v>
      </c>
      <c r="F53" s="863" t="s">
        <v>2719</v>
      </c>
      <c r="G53" s="864" t="s">
        <v>1049</v>
      </c>
      <c r="H53" s="824" t="s">
        <v>3591</v>
      </c>
      <c r="I53" s="824" t="s">
        <v>1048</v>
      </c>
      <c r="J53" s="864"/>
    </row>
    <row r="54" spans="1:10" ht="15">
      <c r="A54" s="824" t="s">
        <v>499</v>
      </c>
      <c r="B54" s="863" t="s">
        <v>2736</v>
      </c>
      <c r="C54" s="863">
        <v>40</v>
      </c>
      <c r="D54" s="863" t="s">
        <v>2717</v>
      </c>
      <c r="E54" s="863" t="s">
        <v>3592</v>
      </c>
      <c r="F54" s="863" t="s">
        <v>2723</v>
      </c>
      <c r="G54" s="864" t="s">
        <v>498</v>
      </c>
      <c r="H54" s="824" t="s">
        <v>498</v>
      </c>
      <c r="I54" s="824" t="s">
        <v>497</v>
      </c>
      <c r="J54" s="864"/>
    </row>
    <row r="55" spans="1:10" ht="15">
      <c r="A55" s="824" t="s">
        <v>3217</v>
      </c>
      <c r="B55" s="863" t="s">
        <v>2736</v>
      </c>
      <c r="C55" s="863" t="s">
        <v>3590</v>
      </c>
      <c r="D55" s="863" t="s">
        <v>2705</v>
      </c>
      <c r="E55" s="863" t="s">
        <v>2706</v>
      </c>
      <c r="F55" s="863" t="s">
        <v>2764</v>
      </c>
      <c r="G55" s="864" t="s">
        <v>3216</v>
      </c>
      <c r="H55" s="824" t="s">
        <v>3593</v>
      </c>
      <c r="I55" s="824" t="s">
        <v>3594</v>
      </c>
      <c r="J55" s="864"/>
    </row>
    <row r="56" spans="1:10" ht="15">
      <c r="A56" s="824" t="s">
        <v>2233</v>
      </c>
      <c r="B56" s="863" t="s">
        <v>3595</v>
      </c>
      <c r="C56" s="863" t="s">
        <v>3596</v>
      </c>
      <c r="D56" s="863" t="s">
        <v>2705</v>
      </c>
      <c r="E56" s="863" t="s">
        <v>2706</v>
      </c>
      <c r="F56" s="863" t="s">
        <v>2723</v>
      </c>
      <c r="G56" s="864" t="s">
        <v>3597</v>
      </c>
      <c r="H56" s="824" t="s">
        <v>3598</v>
      </c>
      <c r="I56" s="824" t="s">
        <v>3599</v>
      </c>
      <c r="J56" s="864"/>
    </row>
    <row r="57" spans="1:10" ht="15">
      <c r="A57" s="824" t="s">
        <v>766</v>
      </c>
      <c r="B57" s="863" t="s">
        <v>2703</v>
      </c>
      <c r="C57" s="863" t="s">
        <v>2717</v>
      </c>
      <c r="D57" s="863" t="s">
        <v>2705</v>
      </c>
      <c r="E57" s="863" t="s">
        <v>2706</v>
      </c>
      <c r="F57" s="863" t="s">
        <v>3600</v>
      </c>
      <c r="G57" s="864" t="s">
        <v>3601</v>
      </c>
      <c r="H57" s="824" t="s">
        <v>3602</v>
      </c>
      <c r="I57" s="824" t="s">
        <v>3603</v>
      </c>
      <c r="J57" s="824"/>
    </row>
    <row r="58" spans="1:10" ht="15">
      <c r="A58" s="824" t="s">
        <v>3604</v>
      </c>
      <c r="B58" s="863" t="s">
        <v>3710</v>
      </c>
      <c r="C58" s="863"/>
      <c r="D58" s="863"/>
      <c r="E58" s="863">
        <v>70</v>
      </c>
      <c r="F58" s="863">
        <v>90</v>
      </c>
      <c r="G58" s="864" t="s">
        <v>3605</v>
      </c>
      <c r="H58" s="824" t="s">
        <v>3606</v>
      </c>
      <c r="I58" s="870" t="s">
        <v>2524</v>
      </c>
      <c r="J58" s="864"/>
    </row>
    <row r="59" spans="1:10" ht="15">
      <c r="A59" s="824" t="s">
        <v>3304</v>
      </c>
      <c r="B59" s="863" t="s">
        <v>3607</v>
      </c>
      <c r="C59" s="863" t="s">
        <v>2704</v>
      </c>
      <c r="D59" s="863" t="s">
        <v>2717</v>
      </c>
      <c r="E59" s="863" t="s">
        <v>2705</v>
      </c>
      <c r="F59" s="863" t="s">
        <v>3608</v>
      </c>
      <c r="G59" s="864" t="s">
        <v>3303</v>
      </c>
      <c r="H59" s="824" t="s">
        <v>3303</v>
      </c>
      <c r="I59" s="824" t="s">
        <v>3609</v>
      </c>
      <c r="J59" s="864"/>
    </row>
    <row r="60" spans="1:10" ht="15">
      <c r="A60" s="824" t="s">
        <v>1310</v>
      </c>
      <c r="B60" s="863" t="s">
        <v>2736</v>
      </c>
      <c r="C60" s="863" t="s">
        <v>2740</v>
      </c>
      <c r="D60" s="863" t="s">
        <v>3610</v>
      </c>
      <c r="E60" s="863" t="s">
        <v>2706</v>
      </c>
      <c r="F60" s="863" t="s">
        <v>3611</v>
      </c>
      <c r="G60" s="864" t="s">
        <v>3612</v>
      </c>
      <c r="H60" s="824" t="s">
        <v>3613</v>
      </c>
      <c r="I60" s="824" t="s">
        <v>3614</v>
      </c>
      <c r="J60" s="871" t="s">
        <v>3585</v>
      </c>
    </row>
    <row r="61" spans="1:10" ht="15">
      <c r="A61" s="824" t="s">
        <v>3190</v>
      </c>
      <c r="B61" s="863" t="s">
        <v>2736</v>
      </c>
      <c r="C61" s="863">
        <v>45</v>
      </c>
      <c r="D61" s="863"/>
      <c r="E61" s="863" t="s">
        <v>3592</v>
      </c>
      <c r="F61" s="863" t="s">
        <v>3615</v>
      </c>
      <c r="G61" s="864" t="s">
        <v>3189</v>
      </c>
      <c r="H61" s="824" t="s">
        <v>3189</v>
      </c>
      <c r="I61" s="824" t="s">
        <v>3616</v>
      </c>
      <c r="J61" s="864"/>
    </row>
    <row r="62" spans="1:10" ht="15">
      <c r="A62" s="824" t="s">
        <v>2535</v>
      </c>
      <c r="B62" s="863" t="s">
        <v>2703</v>
      </c>
      <c r="C62" s="863" t="s">
        <v>3617</v>
      </c>
      <c r="D62" s="863" t="s">
        <v>2705</v>
      </c>
      <c r="E62" s="863" t="s">
        <v>2706</v>
      </c>
      <c r="F62" s="863" t="s">
        <v>2764</v>
      </c>
      <c r="G62" s="864" t="s">
        <v>3618</v>
      </c>
      <c r="H62" s="824" t="s">
        <v>804</v>
      </c>
      <c r="I62" s="824" t="s">
        <v>3619</v>
      </c>
      <c r="J62" s="864"/>
    </row>
    <row r="63" spans="1:10" ht="15">
      <c r="A63" s="824" t="s">
        <v>2535</v>
      </c>
      <c r="B63" s="863" t="s">
        <v>3607</v>
      </c>
      <c r="C63" s="863" t="s">
        <v>3596</v>
      </c>
      <c r="D63" s="863" t="s">
        <v>2705</v>
      </c>
      <c r="E63" s="863" t="s">
        <v>2706</v>
      </c>
      <c r="F63" s="863" t="s">
        <v>2764</v>
      </c>
      <c r="G63" s="864" t="s">
        <v>3618</v>
      </c>
      <c r="H63" s="824" t="s">
        <v>3227</v>
      </c>
      <c r="I63" s="824" t="s">
        <v>3620</v>
      </c>
      <c r="J63" s="864"/>
    </row>
    <row r="64" spans="1:10" ht="15">
      <c r="A64" s="824" t="s">
        <v>2535</v>
      </c>
      <c r="B64" s="863"/>
      <c r="C64" s="863">
        <v>69</v>
      </c>
      <c r="D64" s="863"/>
      <c r="E64" s="863"/>
      <c r="F64" s="863">
        <v>63</v>
      </c>
      <c r="G64" s="864" t="s">
        <v>3618</v>
      </c>
      <c r="H64" s="824" t="s">
        <v>3621</v>
      </c>
      <c r="I64" s="824" t="s">
        <v>2533</v>
      </c>
      <c r="J64" s="864"/>
    </row>
    <row r="65" spans="1:10" ht="15">
      <c r="A65" s="824" t="s">
        <v>2535</v>
      </c>
      <c r="B65" s="863" t="s">
        <v>2703</v>
      </c>
      <c r="C65" s="863" t="s">
        <v>2704</v>
      </c>
      <c r="D65" s="863" t="s">
        <v>2705</v>
      </c>
      <c r="E65" s="863" t="s">
        <v>2718</v>
      </c>
      <c r="F65" s="863" t="s">
        <v>3622</v>
      </c>
      <c r="G65" s="864" t="s">
        <v>2534</v>
      </c>
      <c r="H65" s="824" t="s">
        <v>2534</v>
      </c>
      <c r="I65" s="824" t="s">
        <v>2533</v>
      </c>
      <c r="J65" s="864"/>
    </row>
    <row r="66" spans="1:10" ht="15">
      <c r="A66" s="824" t="s">
        <v>781</v>
      </c>
      <c r="B66" s="863" t="s">
        <v>2703</v>
      </c>
      <c r="C66" s="863" t="s">
        <v>2716</v>
      </c>
      <c r="D66" s="863">
        <v>45</v>
      </c>
      <c r="E66" s="863" t="s">
        <v>3592</v>
      </c>
      <c r="F66" s="863" t="s">
        <v>2719</v>
      </c>
      <c r="G66" s="864" t="s">
        <v>3623</v>
      </c>
      <c r="H66" s="824" t="s">
        <v>3624</v>
      </c>
      <c r="I66" s="824" t="s">
        <v>3625</v>
      </c>
      <c r="J66" s="824" t="s">
        <v>3626</v>
      </c>
    </row>
    <row r="67" spans="1:10" ht="15">
      <c r="A67" s="824" t="s">
        <v>1600</v>
      </c>
      <c r="B67" s="863" t="s">
        <v>2703</v>
      </c>
      <c r="C67" s="863" t="s">
        <v>3590</v>
      </c>
      <c r="D67" s="863" t="s">
        <v>2705</v>
      </c>
      <c r="E67" s="863" t="s">
        <v>2744</v>
      </c>
      <c r="F67" s="863" t="s">
        <v>2719</v>
      </c>
      <c r="G67" s="864" t="s">
        <v>3627</v>
      </c>
      <c r="H67" s="824" t="s">
        <v>3591</v>
      </c>
      <c r="I67" s="824" t="s">
        <v>3628</v>
      </c>
      <c r="J67" s="871"/>
    </row>
    <row r="68" spans="1:10" ht="15">
      <c r="A68" s="872"/>
      <c r="B68" s="854"/>
      <c r="C68" s="854"/>
      <c r="D68" s="854"/>
      <c r="E68" s="854"/>
      <c r="F68" s="854"/>
      <c r="G68" s="819"/>
      <c r="H68" s="872"/>
      <c r="I68" s="872"/>
      <c r="J68" s="873"/>
    </row>
    <row r="69" spans="1:10" ht="15.75" thickBot="1">
      <c r="A69" s="872"/>
      <c r="B69" s="854"/>
      <c r="C69" s="854"/>
      <c r="D69" s="854"/>
      <c r="E69" s="854"/>
      <c r="F69" s="854"/>
      <c r="G69" s="819"/>
      <c r="H69" s="872"/>
      <c r="I69" s="872"/>
      <c r="J69" s="873"/>
    </row>
    <row r="70" spans="1:10" ht="16.5" thickBot="1">
      <c r="A70" s="874" t="s">
        <v>3629</v>
      </c>
      <c r="B70" s="843"/>
      <c r="C70" s="858"/>
      <c r="D70" s="844"/>
      <c r="E70" s="844"/>
      <c r="F70" s="844"/>
      <c r="G70" s="251"/>
      <c r="H70" s="251"/>
      <c r="I70" s="251"/>
      <c r="J70" s="251"/>
    </row>
    <row r="71" spans="1:10" ht="15">
      <c r="A71" s="861" t="s">
        <v>2698</v>
      </c>
      <c r="B71" s="869">
        <v>1</v>
      </c>
      <c r="C71" s="869">
        <v>2</v>
      </c>
      <c r="D71" s="869">
        <v>3</v>
      </c>
      <c r="E71" s="869">
        <v>4</v>
      </c>
      <c r="F71" s="869">
        <v>5</v>
      </c>
      <c r="G71" s="859" t="s">
        <v>2699</v>
      </c>
      <c r="H71" s="862" t="s">
        <v>2700</v>
      </c>
      <c r="I71" s="862" t="s">
        <v>2701</v>
      </c>
      <c r="J71" s="859" t="s">
        <v>2702</v>
      </c>
    </row>
    <row r="72" spans="1:10" ht="15">
      <c r="A72" s="824" t="s">
        <v>1204</v>
      </c>
      <c r="B72" s="863" t="s">
        <v>3630</v>
      </c>
      <c r="C72" s="863" t="s">
        <v>2704</v>
      </c>
      <c r="D72" s="863" t="s">
        <v>2705</v>
      </c>
      <c r="E72" s="863" t="s">
        <v>2706</v>
      </c>
      <c r="F72" s="863" t="s">
        <v>2707</v>
      </c>
      <c r="G72" s="864" t="s">
        <v>3631</v>
      </c>
      <c r="H72" s="824" t="s">
        <v>3632</v>
      </c>
      <c r="I72" s="824" t="s">
        <v>3633</v>
      </c>
      <c r="J72" s="824"/>
    </row>
    <row r="73" spans="1:10" ht="15">
      <c r="A73" s="824" t="s">
        <v>2529</v>
      </c>
      <c r="B73" s="863" t="s">
        <v>3634</v>
      </c>
      <c r="C73" s="863" t="s">
        <v>3590</v>
      </c>
      <c r="D73" s="863">
        <v>50</v>
      </c>
      <c r="E73" s="863" t="s">
        <v>3635</v>
      </c>
      <c r="F73" s="863">
        <v>90</v>
      </c>
      <c r="G73" s="864" t="s">
        <v>2528</v>
      </c>
      <c r="H73" s="824" t="s">
        <v>2528</v>
      </c>
      <c r="I73" s="824" t="s">
        <v>3636</v>
      </c>
      <c r="J73" s="864"/>
    </row>
    <row r="74" spans="1:10" s="251" customFormat="1" ht="15">
      <c r="A74" s="872"/>
      <c r="B74" s="854"/>
      <c r="C74" s="854"/>
      <c r="D74" s="854"/>
      <c r="E74" s="854"/>
      <c r="F74" s="854"/>
      <c r="G74" s="819"/>
      <c r="H74" s="872"/>
      <c r="I74" s="872"/>
      <c r="J74" s="819"/>
    </row>
    <row r="75" spans="1:10" ht="15.75" thickBot="1">
      <c r="A75" s="872"/>
      <c r="B75" s="854"/>
      <c r="C75" s="854"/>
      <c r="D75" s="854"/>
      <c r="E75" s="854"/>
      <c r="F75" s="854"/>
      <c r="G75" s="819"/>
      <c r="H75" s="872"/>
      <c r="I75" s="872"/>
      <c r="J75" s="819"/>
    </row>
    <row r="76" spans="1:10" ht="16.5" thickBot="1">
      <c r="A76" s="865" t="s">
        <v>3637</v>
      </c>
      <c r="B76" s="866"/>
      <c r="C76" s="866"/>
      <c r="D76" s="866"/>
      <c r="E76" s="867"/>
      <c r="F76" s="875"/>
      <c r="G76" s="876"/>
      <c r="H76" s="251"/>
      <c r="I76" s="251"/>
      <c r="J76" s="251"/>
    </row>
    <row r="77" spans="1:10" ht="15">
      <c r="A77" s="861" t="s">
        <v>2698</v>
      </c>
      <c r="B77" s="869">
        <v>1</v>
      </c>
      <c r="C77" s="869">
        <v>2</v>
      </c>
      <c r="D77" s="869">
        <v>3</v>
      </c>
      <c r="E77" s="869">
        <v>4</v>
      </c>
      <c r="F77" s="869">
        <v>5</v>
      </c>
      <c r="G77" s="861" t="s">
        <v>2699</v>
      </c>
      <c r="H77" s="862" t="s">
        <v>2700</v>
      </c>
      <c r="I77" s="862" t="s">
        <v>2701</v>
      </c>
      <c r="J77" s="859" t="s">
        <v>2702</v>
      </c>
    </row>
    <row r="78" spans="1:10" ht="15">
      <c r="A78" s="824" t="s">
        <v>3638</v>
      </c>
      <c r="B78" s="863"/>
      <c r="C78" s="863"/>
      <c r="D78" s="863"/>
      <c r="E78" s="863">
        <v>56</v>
      </c>
      <c r="F78" s="863"/>
      <c r="G78" s="864" t="s">
        <v>3639</v>
      </c>
      <c r="H78" s="824" t="s">
        <v>544</v>
      </c>
      <c r="I78" s="824" t="s">
        <v>543</v>
      </c>
      <c r="J78" s="864" t="s">
        <v>1827</v>
      </c>
    </row>
    <row r="79" spans="1:10" ht="15">
      <c r="A79" s="864" t="s">
        <v>1828</v>
      </c>
      <c r="B79" s="863"/>
      <c r="C79" s="863"/>
      <c r="D79" s="863"/>
      <c r="E79" s="863">
        <v>70</v>
      </c>
      <c r="F79" s="863"/>
      <c r="G79" s="864" t="s">
        <v>1829</v>
      </c>
      <c r="H79" s="864" t="s">
        <v>1830</v>
      </c>
      <c r="I79" s="864" t="s">
        <v>1831</v>
      </c>
      <c r="J79" s="864"/>
    </row>
    <row r="80" spans="1:10" ht="15">
      <c r="A80" s="824" t="s">
        <v>40</v>
      </c>
      <c r="B80" s="863" t="s">
        <v>3607</v>
      </c>
      <c r="C80" s="863" t="s">
        <v>1832</v>
      </c>
      <c r="D80" s="863" t="s">
        <v>2705</v>
      </c>
      <c r="E80" s="863" t="s">
        <v>2706</v>
      </c>
      <c r="F80" s="863" t="s">
        <v>2707</v>
      </c>
      <c r="G80" s="864" t="s">
        <v>39</v>
      </c>
      <c r="H80" s="824" t="s">
        <v>39</v>
      </c>
      <c r="I80" s="824" t="s">
        <v>1833</v>
      </c>
      <c r="J80" s="864"/>
    </row>
    <row r="81" spans="1:10" ht="15">
      <c r="A81" s="877"/>
      <c r="B81" s="854"/>
      <c r="C81" s="854"/>
      <c r="D81" s="854"/>
      <c r="E81" s="854"/>
      <c r="F81" s="854"/>
      <c r="G81" s="878"/>
      <c r="H81" s="877"/>
      <c r="I81" s="877"/>
      <c r="J81" s="878"/>
    </row>
    <row r="82" spans="1:10" ht="15.75" thickBot="1">
      <c r="A82" s="872"/>
      <c r="B82" s="854"/>
      <c r="C82" s="854"/>
      <c r="D82" s="854"/>
      <c r="E82" s="854"/>
      <c r="F82" s="854"/>
      <c r="G82" s="878"/>
      <c r="H82" s="877"/>
      <c r="I82" s="877"/>
      <c r="J82" s="878"/>
    </row>
    <row r="83" spans="1:10" ht="16.5" thickBot="1">
      <c r="A83" s="865" t="s">
        <v>1834</v>
      </c>
      <c r="B83" s="879"/>
      <c r="C83" s="867"/>
      <c r="D83" s="875"/>
      <c r="E83" s="880"/>
      <c r="F83" s="875"/>
      <c r="G83" s="251"/>
      <c r="H83" s="251"/>
      <c r="I83" s="251"/>
      <c r="J83" s="251"/>
    </row>
    <row r="84" spans="1:10" ht="15">
      <c r="A84" s="861" t="s">
        <v>2698</v>
      </c>
      <c r="B84" s="869">
        <v>1</v>
      </c>
      <c r="C84" s="869">
        <v>2</v>
      </c>
      <c r="D84" s="869">
        <v>3</v>
      </c>
      <c r="E84" s="869">
        <v>4</v>
      </c>
      <c r="F84" s="869">
        <v>5</v>
      </c>
      <c r="G84" s="859" t="s">
        <v>2699</v>
      </c>
      <c r="H84" s="862" t="s">
        <v>2700</v>
      </c>
      <c r="I84" s="862" t="s">
        <v>2701</v>
      </c>
      <c r="J84" s="859" t="s">
        <v>2702</v>
      </c>
    </row>
    <row r="85" spans="1:10" ht="15">
      <c r="A85" s="864" t="s">
        <v>1835</v>
      </c>
      <c r="B85" s="863"/>
      <c r="C85" s="863"/>
      <c r="D85" s="863"/>
      <c r="E85" s="863">
        <v>80</v>
      </c>
      <c r="F85" s="863"/>
      <c r="G85" s="864" t="s">
        <v>1836</v>
      </c>
      <c r="H85" s="864" t="s">
        <v>1837</v>
      </c>
      <c r="I85" s="864" t="s">
        <v>1838</v>
      </c>
      <c r="J85" s="864"/>
    </row>
    <row r="86" spans="1:10" s="251" customFormat="1" ht="15">
      <c r="A86" s="819"/>
      <c r="B86" s="854"/>
      <c r="C86" s="854"/>
      <c r="D86" s="854"/>
      <c r="E86" s="854"/>
      <c r="F86" s="854"/>
      <c r="G86" s="819"/>
      <c r="H86" s="819"/>
      <c r="I86" s="819"/>
      <c r="J86" s="819"/>
    </row>
    <row r="87" spans="1:10" ht="15.75" thickBot="1">
      <c r="A87" s="881"/>
      <c r="B87" s="882"/>
      <c r="C87" s="854"/>
      <c r="D87" s="854"/>
      <c r="E87" s="854"/>
      <c r="F87" s="854"/>
      <c r="G87" s="819"/>
      <c r="H87" s="819"/>
      <c r="I87" s="819"/>
      <c r="J87" s="819"/>
    </row>
    <row r="88" spans="1:10" ht="16.5" thickBot="1">
      <c r="A88" s="865" t="s">
        <v>1839</v>
      </c>
      <c r="B88" s="868"/>
      <c r="C88" s="854"/>
      <c r="D88" s="854"/>
      <c r="E88" s="854"/>
      <c r="F88" s="854"/>
      <c r="G88" s="251"/>
      <c r="H88" s="251"/>
      <c r="I88" s="251"/>
      <c r="J88" s="251"/>
    </row>
    <row r="89" spans="1:10" ht="15">
      <c r="A89" s="861" t="s">
        <v>2698</v>
      </c>
      <c r="B89" s="869">
        <v>1</v>
      </c>
      <c r="C89" s="860">
        <v>2</v>
      </c>
      <c r="D89" s="860">
        <v>3</v>
      </c>
      <c r="E89" s="860">
        <v>4</v>
      </c>
      <c r="F89" s="860">
        <v>5</v>
      </c>
      <c r="G89" s="859" t="s">
        <v>2699</v>
      </c>
      <c r="H89" s="862" t="s">
        <v>2700</v>
      </c>
      <c r="I89" s="862" t="s">
        <v>2701</v>
      </c>
      <c r="J89" s="859" t="s">
        <v>2702</v>
      </c>
    </row>
    <row r="90" spans="1:10" ht="15">
      <c r="A90" s="824" t="s">
        <v>247</v>
      </c>
      <c r="B90" s="863">
        <v>30</v>
      </c>
      <c r="C90" s="863">
        <v>49</v>
      </c>
      <c r="D90" s="863">
        <v>55</v>
      </c>
      <c r="E90" s="863" t="s">
        <v>1840</v>
      </c>
      <c r="F90" s="863">
        <v>80</v>
      </c>
      <c r="G90" s="864" t="s">
        <v>246</v>
      </c>
      <c r="H90" s="824" t="s">
        <v>246</v>
      </c>
      <c r="I90" s="824" t="s">
        <v>1841</v>
      </c>
      <c r="J90" s="864"/>
    </row>
    <row r="91" spans="1:10" ht="15">
      <c r="A91" s="824" t="s">
        <v>1168</v>
      </c>
      <c r="B91" s="863">
        <v>40</v>
      </c>
      <c r="C91" s="863">
        <v>50</v>
      </c>
      <c r="D91" s="863">
        <v>55</v>
      </c>
      <c r="E91" s="863">
        <v>60</v>
      </c>
      <c r="F91" s="863">
        <v>75</v>
      </c>
      <c r="G91" s="864" t="s">
        <v>1167</v>
      </c>
      <c r="H91" s="824" t="s">
        <v>1167</v>
      </c>
      <c r="I91" s="824" t="s">
        <v>1166</v>
      </c>
      <c r="J91" s="864" t="s">
        <v>1842</v>
      </c>
    </row>
    <row r="92" spans="1:10" ht="15">
      <c r="A92" s="824" t="s">
        <v>1086</v>
      </c>
      <c r="B92" s="863"/>
      <c r="C92" s="863"/>
      <c r="D92" s="863"/>
      <c r="E92" s="863">
        <v>38</v>
      </c>
      <c r="F92" s="863"/>
      <c r="G92" s="864" t="s">
        <v>1843</v>
      </c>
      <c r="H92" s="824" t="s">
        <v>1843</v>
      </c>
      <c r="I92" s="824" t="s">
        <v>1844</v>
      </c>
      <c r="J92" s="864"/>
    </row>
    <row r="93" spans="1:10" ht="15">
      <c r="A93" s="824" t="s">
        <v>1845</v>
      </c>
      <c r="B93" s="863">
        <v>20</v>
      </c>
      <c r="C93" s="863" t="s">
        <v>2704</v>
      </c>
      <c r="D93" s="883" t="s">
        <v>2718</v>
      </c>
      <c r="E93" s="863"/>
      <c r="F93" s="863"/>
      <c r="G93" s="864" t="s">
        <v>753</v>
      </c>
      <c r="H93" s="824" t="s">
        <v>1846</v>
      </c>
      <c r="I93" s="824" t="s">
        <v>1847</v>
      </c>
      <c r="J93" s="824"/>
    </row>
    <row r="94" spans="1:10" ht="15">
      <c r="A94" s="877"/>
      <c r="B94" s="854"/>
      <c r="C94" s="854"/>
      <c r="D94" s="884"/>
      <c r="E94" s="854"/>
      <c r="F94" s="854"/>
      <c r="G94" s="878"/>
      <c r="H94" s="877"/>
      <c r="I94" s="877"/>
      <c r="J94" s="877"/>
    </row>
    <row r="95" spans="1:10" ht="15.75" thickBot="1">
      <c r="A95" s="877"/>
      <c r="B95" s="854"/>
      <c r="C95" s="854"/>
      <c r="D95" s="884"/>
      <c r="E95" s="854"/>
      <c r="F95" s="854"/>
      <c r="G95" s="878"/>
      <c r="H95" s="877"/>
      <c r="I95" s="877"/>
      <c r="J95" s="877"/>
    </row>
    <row r="96" spans="1:6" ht="16.5" thickBot="1">
      <c r="A96" s="885" t="s">
        <v>1848</v>
      </c>
      <c r="B96" s="886"/>
      <c r="C96" s="886"/>
      <c r="D96" s="886"/>
      <c r="E96" s="886"/>
      <c r="F96" s="886"/>
    </row>
    <row r="97" spans="2:6" ht="15.75" thickBot="1">
      <c r="B97" s="886"/>
      <c r="C97" s="886"/>
      <c r="D97" s="886"/>
      <c r="E97" s="886"/>
      <c r="F97" s="886"/>
    </row>
    <row r="98" spans="1:7" ht="16.5" thickBot="1">
      <c r="A98" s="845" t="s">
        <v>1849</v>
      </c>
      <c r="B98" s="887"/>
      <c r="C98" s="887"/>
      <c r="D98" s="887"/>
      <c r="E98" s="887"/>
      <c r="F98" s="887"/>
      <c r="G98" s="847"/>
    </row>
    <row r="99" spans="1:7" ht="15.75">
      <c r="A99" s="848" t="s">
        <v>1850</v>
      </c>
      <c r="B99" s="888"/>
      <c r="C99" s="888"/>
      <c r="D99" s="888"/>
      <c r="E99" s="888"/>
      <c r="F99" s="888"/>
      <c r="G99" s="850"/>
    </row>
    <row r="100" spans="1:7" ht="15.75">
      <c r="A100" s="848" t="s">
        <v>1851</v>
      </c>
      <c r="B100" s="888"/>
      <c r="C100" s="888"/>
      <c r="D100" s="888"/>
      <c r="E100" s="888"/>
      <c r="F100" s="888"/>
      <c r="G100" s="850"/>
    </row>
    <row r="101" spans="1:10" ht="15.75">
      <c r="A101" s="848" t="s">
        <v>1852</v>
      </c>
      <c r="B101" s="889"/>
      <c r="C101" s="889"/>
      <c r="D101" s="889"/>
      <c r="E101" s="889"/>
      <c r="F101" s="889"/>
      <c r="G101" s="890"/>
      <c r="H101" s="878"/>
      <c r="I101" s="878"/>
      <c r="J101" s="878"/>
    </row>
    <row r="102" spans="1:10" ht="15.75">
      <c r="A102" s="848" t="s">
        <v>1853</v>
      </c>
      <c r="B102" s="889"/>
      <c r="C102" s="889"/>
      <c r="D102" s="889"/>
      <c r="E102" s="889"/>
      <c r="F102" s="889"/>
      <c r="G102" s="890"/>
      <c r="H102" s="878"/>
      <c r="I102" s="878"/>
      <c r="J102" s="878"/>
    </row>
    <row r="103" spans="1:10" ht="16.5" thickBot="1">
      <c r="A103" s="851" t="s">
        <v>1854</v>
      </c>
      <c r="B103" s="891"/>
      <c r="C103" s="891"/>
      <c r="D103" s="891"/>
      <c r="E103" s="891"/>
      <c r="F103" s="891"/>
      <c r="G103" s="892"/>
      <c r="H103" s="878"/>
      <c r="I103" s="878"/>
      <c r="J103" s="878"/>
    </row>
    <row r="104" spans="1:10" s="251" customFormat="1" ht="15">
      <c r="A104" s="872"/>
      <c r="B104" s="854"/>
      <c r="C104" s="854"/>
      <c r="D104" s="854"/>
      <c r="E104" s="854"/>
      <c r="F104" s="854"/>
      <c r="G104" s="819"/>
      <c r="H104" s="872"/>
      <c r="I104" s="872"/>
      <c r="J104" s="819"/>
    </row>
    <row r="105" spans="1:10" ht="15.75" thickBot="1">
      <c r="A105" s="872"/>
      <c r="B105" s="854"/>
      <c r="C105" s="854"/>
      <c r="D105" s="854"/>
      <c r="E105" s="854"/>
      <c r="F105" s="854"/>
      <c r="G105" s="819"/>
      <c r="H105" s="872"/>
      <c r="I105" s="872"/>
      <c r="J105" s="819"/>
    </row>
    <row r="106" spans="1:10" ht="16.5" thickBot="1">
      <c r="A106" s="865" t="s">
        <v>1855</v>
      </c>
      <c r="B106" s="866"/>
      <c r="C106" s="866"/>
      <c r="D106" s="866"/>
      <c r="E106" s="866"/>
      <c r="F106" s="875"/>
      <c r="G106" s="374"/>
      <c r="H106" s="251"/>
      <c r="I106" s="251"/>
      <c r="J106" s="251"/>
    </row>
    <row r="107" spans="1:10" ht="15">
      <c r="A107" s="861" t="s">
        <v>2698</v>
      </c>
      <c r="B107" s="869">
        <v>1</v>
      </c>
      <c r="C107" s="869">
        <v>2</v>
      </c>
      <c r="D107" s="869">
        <v>3</v>
      </c>
      <c r="E107" s="869">
        <v>4</v>
      </c>
      <c r="F107" s="869">
        <v>5</v>
      </c>
      <c r="G107" s="859" t="s">
        <v>2699</v>
      </c>
      <c r="H107" s="862" t="s">
        <v>2700</v>
      </c>
      <c r="I107" s="862" t="s">
        <v>2701</v>
      </c>
      <c r="J107" s="859" t="s">
        <v>2702</v>
      </c>
    </row>
    <row r="108" spans="1:10" ht="15">
      <c r="A108" s="864" t="s">
        <v>1319</v>
      </c>
      <c r="B108" s="893"/>
      <c r="C108" s="893" t="s">
        <v>1856</v>
      </c>
      <c r="D108" s="893"/>
      <c r="E108" s="893"/>
      <c r="F108" s="893"/>
      <c r="G108" s="864" t="s">
        <v>1318</v>
      </c>
      <c r="H108" s="824" t="s">
        <v>1318</v>
      </c>
      <c r="I108" s="824" t="s">
        <v>1857</v>
      </c>
      <c r="J108" s="864"/>
    </row>
    <row r="109" spans="1:10" ht="15">
      <c r="A109" s="864" t="s">
        <v>469</v>
      </c>
      <c r="B109" s="893">
        <v>25</v>
      </c>
      <c r="C109" s="893" t="s">
        <v>1858</v>
      </c>
      <c r="D109" s="893">
        <v>45</v>
      </c>
      <c r="E109" s="893"/>
      <c r="F109" s="893"/>
      <c r="G109" s="864" t="s">
        <v>468</v>
      </c>
      <c r="H109" s="824" t="s">
        <v>468</v>
      </c>
      <c r="I109" s="870" t="s">
        <v>1859</v>
      </c>
      <c r="J109" s="864" t="s">
        <v>3570</v>
      </c>
    </row>
    <row r="110" spans="1:10" ht="15">
      <c r="A110" s="864" t="s">
        <v>1465</v>
      </c>
      <c r="B110" s="893" t="s">
        <v>1860</v>
      </c>
      <c r="C110" s="893">
        <v>45</v>
      </c>
      <c r="D110" s="893"/>
      <c r="E110" s="893"/>
      <c r="F110" s="893"/>
      <c r="G110" s="864" t="s">
        <v>1861</v>
      </c>
      <c r="H110" s="824" t="s">
        <v>1862</v>
      </c>
      <c r="I110" s="824" t="s">
        <v>1863</v>
      </c>
      <c r="J110" s="864"/>
    </row>
    <row r="111" spans="1:10" ht="15">
      <c r="A111" s="864" t="s">
        <v>217</v>
      </c>
      <c r="B111" s="893">
        <v>15</v>
      </c>
      <c r="C111" s="893" t="s">
        <v>1864</v>
      </c>
      <c r="D111" s="893"/>
      <c r="E111" s="893">
        <v>70</v>
      </c>
      <c r="F111" s="893" t="s">
        <v>3611</v>
      </c>
      <c r="G111" s="864" t="s">
        <v>216</v>
      </c>
      <c r="H111" s="824" t="s">
        <v>216</v>
      </c>
      <c r="I111" s="824" t="s">
        <v>2378</v>
      </c>
      <c r="J111" s="894"/>
    </row>
    <row r="112" spans="1:10" ht="15">
      <c r="A112" s="864" t="s">
        <v>1515</v>
      </c>
      <c r="B112" s="893">
        <v>35</v>
      </c>
      <c r="C112" s="893">
        <v>55</v>
      </c>
      <c r="D112" s="893"/>
      <c r="E112" s="893">
        <v>85</v>
      </c>
      <c r="F112" s="893"/>
      <c r="G112" s="864" t="s">
        <v>1514</v>
      </c>
      <c r="H112" s="824" t="s">
        <v>1514</v>
      </c>
      <c r="I112" s="824" t="s">
        <v>2382</v>
      </c>
      <c r="J112" s="864"/>
    </row>
    <row r="113" spans="1:10" ht="15">
      <c r="A113" s="864" t="s">
        <v>579</v>
      </c>
      <c r="B113" s="893">
        <v>18</v>
      </c>
      <c r="C113" s="893"/>
      <c r="D113" s="893"/>
      <c r="E113" s="893" t="s">
        <v>1865</v>
      </c>
      <c r="F113" s="893" t="s">
        <v>1866</v>
      </c>
      <c r="G113" s="824" t="s">
        <v>578</v>
      </c>
      <c r="H113" s="824" t="s">
        <v>578</v>
      </c>
      <c r="I113" s="824" t="s">
        <v>1867</v>
      </c>
      <c r="J113" s="864" t="s">
        <v>3570</v>
      </c>
    </row>
    <row r="114" spans="1:10" ht="15">
      <c r="A114" s="864" t="s">
        <v>1868</v>
      </c>
      <c r="B114" s="893"/>
      <c r="C114" s="893"/>
      <c r="D114" s="893">
        <v>47</v>
      </c>
      <c r="E114" s="893"/>
      <c r="F114" s="893"/>
      <c r="G114" s="824" t="s">
        <v>1869</v>
      </c>
      <c r="H114" s="824" t="s">
        <v>1870</v>
      </c>
      <c r="I114" s="824" t="s">
        <v>1871</v>
      </c>
      <c r="J114" s="864"/>
    </row>
    <row r="115" spans="1:10" ht="15">
      <c r="A115" s="864" t="s">
        <v>1872</v>
      </c>
      <c r="B115" s="893">
        <v>31</v>
      </c>
      <c r="C115" s="893"/>
      <c r="D115" s="893"/>
      <c r="E115" s="893"/>
      <c r="F115" s="893"/>
      <c r="G115" s="864" t="s">
        <v>1873</v>
      </c>
      <c r="H115" s="824" t="s">
        <v>1874</v>
      </c>
      <c r="I115" s="824" t="s">
        <v>1875</v>
      </c>
      <c r="J115" s="864"/>
    </row>
    <row r="116" spans="1:10" ht="15">
      <c r="A116" s="824" t="s">
        <v>715</v>
      </c>
      <c r="B116" s="893" t="s">
        <v>1876</v>
      </c>
      <c r="C116" s="893" t="s">
        <v>1877</v>
      </c>
      <c r="D116" s="893" t="s">
        <v>1878</v>
      </c>
      <c r="E116" s="893" t="s">
        <v>2717</v>
      </c>
      <c r="F116" s="893" t="s">
        <v>1866</v>
      </c>
      <c r="G116" s="864" t="s">
        <v>1879</v>
      </c>
      <c r="H116" s="824" t="s">
        <v>1879</v>
      </c>
      <c r="I116" s="824" t="s">
        <v>1880</v>
      </c>
      <c r="J116" s="824"/>
    </row>
    <row r="117" spans="1:10" ht="15">
      <c r="A117" s="864" t="s">
        <v>3263</v>
      </c>
      <c r="B117" s="893"/>
      <c r="C117" s="893">
        <v>27</v>
      </c>
      <c r="D117" s="893">
        <v>30</v>
      </c>
      <c r="E117" s="893">
        <v>35</v>
      </c>
      <c r="F117" s="893" t="s">
        <v>1881</v>
      </c>
      <c r="G117" s="864" t="s">
        <v>1882</v>
      </c>
      <c r="H117" s="824" t="s">
        <v>1883</v>
      </c>
      <c r="I117" s="824" t="s">
        <v>516</v>
      </c>
      <c r="J117" s="864"/>
    </row>
    <row r="118" spans="1:10" ht="15">
      <c r="A118" s="864" t="s">
        <v>3331</v>
      </c>
      <c r="B118" s="893">
        <v>20</v>
      </c>
      <c r="C118" s="893">
        <v>50</v>
      </c>
      <c r="D118" s="893"/>
      <c r="E118" s="893"/>
      <c r="F118" s="893"/>
      <c r="G118" s="864" t="s">
        <v>1884</v>
      </c>
      <c r="H118" s="824" t="s">
        <v>1885</v>
      </c>
      <c r="I118" s="824" t="s">
        <v>1886</v>
      </c>
      <c r="J118" s="864"/>
    </row>
    <row r="119" spans="1:10" ht="15">
      <c r="A119" s="864" t="s">
        <v>1887</v>
      </c>
      <c r="B119" s="893"/>
      <c r="C119" s="893">
        <v>15</v>
      </c>
      <c r="D119" s="893"/>
      <c r="E119" s="893"/>
      <c r="F119" s="893"/>
      <c r="G119" s="864" t="s">
        <v>1888</v>
      </c>
      <c r="H119" s="824" t="s">
        <v>1889</v>
      </c>
      <c r="I119" s="824" t="s">
        <v>1890</v>
      </c>
      <c r="J119" s="864"/>
    </row>
    <row r="120" spans="1:10" ht="15">
      <c r="A120" s="864" t="s">
        <v>1891</v>
      </c>
      <c r="B120" s="893" t="s">
        <v>2715</v>
      </c>
      <c r="C120" s="893" t="s">
        <v>1858</v>
      </c>
      <c r="D120" s="893">
        <v>35</v>
      </c>
      <c r="E120" s="893">
        <v>40</v>
      </c>
      <c r="F120" s="893">
        <v>50</v>
      </c>
      <c r="G120" s="864" t="s">
        <v>1892</v>
      </c>
      <c r="H120" s="824" t="s">
        <v>1892</v>
      </c>
      <c r="I120" s="824" t="s">
        <v>1893</v>
      </c>
      <c r="J120" s="864"/>
    </row>
    <row r="121" spans="1:10" ht="15">
      <c r="A121" s="864" t="s">
        <v>1894</v>
      </c>
      <c r="B121" s="893"/>
      <c r="C121" s="893"/>
      <c r="D121" s="893"/>
      <c r="E121" s="893">
        <v>58</v>
      </c>
      <c r="F121" s="893"/>
      <c r="G121" s="864" t="s">
        <v>1895</v>
      </c>
      <c r="H121" s="824" t="s">
        <v>1895</v>
      </c>
      <c r="I121" s="824" t="s">
        <v>1896</v>
      </c>
      <c r="J121" s="864"/>
    </row>
    <row r="122" spans="1:10" ht="15">
      <c r="A122" s="864" t="s">
        <v>202</v>
      </c>
      <c r="B122" s="893">
        <v>22</v>
      </c>
      <c r="C122" s="893">
        <v>28</v>
      </c>
      <c r="D122" s="893">
        <v>30</v>
      </c>
      <c r="E122" s="893">
        <v>35</v>
      </c>
      <c r="F122" s="893">
        <v>50</v>
      </c>
      <c r="G122" s="864" t="s">
        <v>1897</v>
      </c>
      <c r="H122" s="824" t="s">
        <v>1898</v>
      </c>
      <c r="I122" s="824" t="s">
        <v>1899</v>
      </c>
      <c r="J122" s="864"/>
    </row>
    <row r="123" spans="1:10" ht="15">
      <c r="A123" s="864" t="s">
        <v>1900</v>
      </c>
      <c r="B123" s="893">
        <v>25</v>
      </c>
      <c r="C123" s="893">
        <v>30</v>
      </c>
      <c r="D123" s="893">
        <v>35</v>
      </c>
      <c r="E123" s="893">
        <v>40</v>
      </c>
      <c r="F123" s="893">
        <v>50</v>
      </c>
      <c r="G123" s="864" t="s">
        <v>1901</v>
      </c>
      <c r="H123" s="824" t="s">
        <v>1898</v>
      </c>
      <c r="I123" s="824" t="s">
        <v>1902</v>
      </c>
      <c r="J123" s="864"/>
    </row>
    <row r="124" spans="1:10" ht="15">
      <c r="A124" s="864" t="s">
        <v>1903</v>
      </c>
      <c r="B124" s="893"/>
      <c r="C124" s="893"/>
      <c r="D124" s="893"/>
      <c r="E124" s="893">
        <v>70</v>
      </c>
      <c r="F124" s="893"/>
      <c r="G124" s="864" t="s">
        <v>1904</v>
      </c>
      <c r="H124" s="824" t="s">
        <v>1905</v>
      </c>
      <c r="I124" s="824" t="s">
        <v>1906</v>
      </c>
      <c r="J124" s="864" t="s">
        <v>1907</v>
      </c>
    </row>
    <row r="125" spans="1:10" ht="15">
      <c r="A125" s="864" t="s">
        <v>1908</v>
      </c>
      <c r="B125" s="893"/>
      <c r="C125" s="893"/>
      <c r="D125" s="893"/>
      <c r="E125" s="893"/>
      <c r="F125" s="893" t="s">
        <v>1909</v>
      </c>
      <c r="G125" s="864" t="s">
        <v>1910</v>
      </c>
      <c r="H125" s="824" t="s">
        <v>1911</v>
      </c>
      <c r="I125" s="824" t="s">
        <v>1912</v>
      </c>
      <c r="J125" s="864"/>
    </row>
    <row r="126" spans="1:10" ht="15">
      <c r="A126" s="864" t="s">
        <v>1913</v>
      </c>
      <c r="B126" s="893"/>
      <c r="C126" s="893">
        <v>50</v>
      </c>
      <c r="D126" s="893"/>
      <c r="E126" s="893"/>
      <c r="F126" s="893"/>
      <c r="G126" s="864" t="s">
        <v>1914</v>
      </c>
      <c r="H126" s="824" t="s">
        <v>1915</v>
      </c>
      <c r="I126" s="824" t="s">
        <v>1916</v>
      </c>
      <c r="J126" s="864"/>
    </row>
    <row r="127" spans="1:10" ht="15">
      <c r="A127" s="864" t="s">
        <v>901</v>
      </c>
      <c r="B127" s="893">
        <v>22</v>
      </c>
      <c r="C127" s="893">
        <v>25</v>
      </c>
      <c r="D127" s="893">
        <v>33</v>
      </c>
      <c r="E127" s="893">
        <v>35</v>
      </c>
      <c r="F127" s="893">
        <v>55</v>
      </c>
      <c r="G127" s="864" t="s">
        <v>900</v>
      </c>
      <c r="H127" s="824" t="s">
        <v>900</v>
      </c>
      <c r="I127" s="824" t="s">
        <v>1917</v>
      </c>
      <c r="J127" s="864"/>
    </row>
    <row r="128" spans="1:10" ht="15">
      <c r="A128" s="864" t="s">
        <v>3105</v>
      </c>
      <c r="B128" s="893" t="s">
        <v>2717</v>
      </c>
      <c r="C128" s="893"/>
      <c r="D128" s="893" t="s">
        <v>1918</v>
      </c>
      <c r="E128" s="893">
        <v>90</v>
      </c>
      <c r="F128" s="893"/>
      <c r="G128" s="864" t="s">
        <v>1919</v>
      </c>
      <c r="H128" s="824" t="s">
        <v>1920</v>
      </c>
      <c r="I128" s="824" t="s">
        <v>3103</v>
      </c>
      <c r="J128" s="864"/>
    </row>
    <row r="129" spans="1:10" ht="15">
      <c r="A129" s="864" t="s">
        <v>2788</v>
      </c>
      <c r="B129" s="893" t="s">
        <v>2715</v>
      </c>
      <c r="C129" s="893" t="s">
        <v>1858</v>
      </c>
      <c r="D129" s="893">
        <v>46</v>
      </c>
      <c r="E129" s="893" t="s">
        <v>2705</v>
      </c>
      <c r="F129" s="893" t="s">
        <v>1866</v>
      </c>
      <c r="G129" s="864" t="s">
        <v>1921</v>
      </c>
      <c r="H129" s="824" t="s">
        <v>2787</v>
      </c>
      <c r="I129" s="824" t="s">
        <v>1922</v>
      </c>
      <c r="J129" s="864"/>
    </row>
    <row r="130" spans="1:10" ht="15">
      <c r="A130" s="864" t="s">
        <v>898</v>
      </c>
      <c r="B130" s="893"/>
      <c r="C130" s="893">
        <v>20</v>
      </c>
      <c r="D130" s="893">
        <v>20</v>
      </c>
      <c r="E130" s="893"/>
      <c r="F130" s="893"/>
      <c r="G130" s="895" t="s">
        <v>1923</v>
      </c>
      <c r="H130" s="824" t="s">
        <v>1924</v>
      </c>
      <c r="I130" s="824" t="s">
        <v>1925</v>
      </c>
      <c r="J130" s="864"/>
    </row>
    <row r="131" spans="1:10" ht="15">
      <c r="A131" s="864" t="s">
        <v>3243</v>
      </c>
      <c r="B131" s="893" t="s">
        <v>1860</v>
      </c>
      <c r="C131" s="893"/>
      <c r="D131" s="893"/>
      <c r="E131" s="893" t="s">
        <v>2717</v>
      </c>
      <c r="F131" s="893">
        <v>85</v>
      </c>
      <c r="G131" s="864" t="s">
        <v>3242</v>
      </c>
      <c r="H131" s="824" t="s">
        <v>3242</v>
      </c>
      <c r="I131" s="824" t="s">
        <v>1926</v>
      </c>
      <c r="J131" s="864"/>
    </row>
    <row r="132" spans="1:10" ht="15">
      <c r="A132" s="864" t="s">
        <v>1927</v>
      </c>
      <c r="B132" s="893">
        <v>20</v>
      </c>
      <c r="C132" s="893"/>
      <c r="D132" s="893"/>
      <c r="E132" s="893"/>
      <c r="F132" s="893"/>
      <c r="G132" s="864" t="s">
        <v>1928</v>
      </c>
      <c r="H132" s="824" t="s">
        <v>1928</v>
      </c>
      <c r="I132" s="824" t="s">
        <v>1929</v>
      </c>
      <c r="J132" s="864"/>
    </row>
    <row r="133" spans="1:10" ht="15">
      <c r="A133" s="864" t="s">
        <v>3286</v>
      </c>
      <c r="B133" s="893"/>
      <c r="C133" s="893">
        <v>39</v>
      </c>
      <c r="D133" s="893"/>
      <c r="E133" s="893"/>
      <c r="F133" s="893"/>
      <c r="G133" s="864" t="s">
        <v>3285</v>
      </c>
      <c r="H133" s="824" t="s">
        <v>3285</v>
      </c>
      <c r="I133" s="824" t="s">
        <v>1930</v>
      </c>
      <c r="J133" s="864"/>
    </row>
    <row r="134" spans="1:10" ht="15">
      <c r="A134" s="824" t="s">
        <v>3295</v>
      </c>
      <c r="B134" s="893">
        <v>20</v>
      </c>
      <c r="C134" s="893" t="s">
        <v>2732</v>
      </c>
      <c r="D134" s="893" t="s">
        <v>3617</v>
      </c>
      <c r="E134" s="893" t="s">
        <v>2705</v>
      </c>
      <c r="F134" s="893" t="s">
        <v>1866</v>
      </c>
      <c r="G134" s="824" t="s">
        <v>3294</v>
      </c>
      <c r="H134" s="824" t="s">
        <v>3294</v>
      </c>
      <c r="I134" s="824" t="s">
        <v>2942</v>
      </c>
      <c r="J134" s="864"/>
    </row>
    <row r="135" spans="1:10" ht="15">
      <c r="A135" s="864" t="s">
        <v>81</v>
      </c>
      <c r="B135" s="893">
        <v>20</v>
      </c>
      <c r="C135" s="893">
        <v>20</v>
      </c>
      <c r="D135" s="893">
        <v>20</v>
      </c>
      <c r="E135" s="893">
        <v>22</v>
      </c>
      <c r="F135" s="893">
        <v>30</v>
      </c>
      <c r="G135" s="864" t="s">
        <v>2943</v>
      </c>
      <c r="H135" s="824" t="s">
        <v>2944</v>
      </c>
      <c r="I135" s="824" t="s">
        <v>2945</v>
      </c>
      <c r="J135" s="864"/>
    </row>
    <row r="136" spans="1:10" ht="15">
      <c r="A136" s="864" t="s">
        <v>2946</v>
      </c>
      <c r="B136" s="893">
        <v>40</v>
      </c>
      <c r="C136" s="893"/>
      <c r="D136" s="893"/>
      <c r="E136" s="893"/>
      <c r="F136" s="893"/>
      <c r="G136" s="864" t="s">
        <v>2947</v>
      </c>
      <c r="H136" s="824" t="s">
        <v>2948</v>
      </c>
      <c r="I136" s="824" t="s">
        <v>3461</v>
      </c>
      <c r="J136" s="864"/>
    </row>
    <row r="137" spans="1:10" ht="15">
      <c r="A137" s="864" t="s">
        <v>2275</v>
      </c>
      <c r="B137" s="893">
        <v>20</v>
      </c>
      <c r="C137" s="893"/>
      <c r="D137" s="893"/>
      <c r="E137" s="893"/>
      <c r="F137" s="893"/>
      <c r="G137" s="864" t="s">
        <v>2949</v>
      </c>
      <c r="H137" s="824" t="s">
        <v>2950</v>
      </c>
      <c r="I137" s="824" t="s">
        <v>2951</v>
      </c>
      <c r="J137" s="864"/>
    </row>
    <row r="138" spans="1:10" ht="15">
      <c r="A138" s="824" t="s">
        <v>2926</v>
      </c>
      <c r="B138" s="893" t="s">
        <v>2952</v>
      </c>
      <c r="C138" s="893" t="s">
        <v>2703</v>
      </c>
      <c r="D138" s="893"/>
      <c r="E138" s="893" t="s">
        <v>2716</v>
      </c>
      <c r="F138" s="893" t="s">
        <v>1866</v>
      </c>
      <c r="G138" s="864" t="s">
        <v>2925</v>
      </c>
      <c r="H138" s="824" t="s">
        <v>2953</v>
      </c>
      <c r="I138" s="824" t="s">
        <v>2954</v>
      </c>
      <c r="J138" s="824"/>
    </row>
    <row r="139" spans="1:10" ht="15">
      <c r="A139" s="864" t="s">
        <v>2239</v>
      </c>
      <c r="B139" s="893"/>
      <c r="C139" s="893"/>
      <c r="D139" s="893"/>
      <c r="E139" s="893">
        <v>60</v>
      </c>
      <c r="F139" s="893"/>
      <c r="G139" s="864" t="s">
        <v>2955</v>
      </c>
      <c r="H139" s="824" t="s">
        <v>2955</v>
      </c>
      <c r="I139" s="824" t="s">
        <v>2956</v>
      </c>
      <c r="J139" s="864"/>
    </row>
    <row r="140" spans="1:10" ht="15">
      <c r="A140" s="824" t="s">
        <v>1352</v>
      </c>
      <c r="B140" s="893" t="s">
        <v>2952</v>
      </c>
      <c r="C140" s="893" t="s">
        <v>2703</v>
      </c>
      <c r="D140" s="893" t="s">
        <v>2704</v>
      </c>
      <c r="E140" s="893" t="s">
        <v>2705</v>
      </c>
      <c r="F140" s="893" t="s">
        <v>1866</v>
      </c>
      <c r="G140" s="864" t="s">
        <v>2957</v>
      </c>
      <c r="H140" s="824" t="s">
        <v>2957</v>
      </c>
      <c r="I140" s="824" t="s">
        <v>2958</v>
      </c>
      <c r="J140" s="824"/>
    </row>
    <row r="141" spans="1:10" ht="15">
      <c r="A141" s="824" t="s">
        <v>2959</v>
      </c>
      <c r="B141" s="893" t="s">
        <v>2952</v>
      </c>
      <c r="C141" s="893" t="s">
        <v>2715</v>
      </c>
      <c r="D141" s="893" t="s">
        <v>2960</v>
      </c>
      <c r="E141" s="893">
        <v>37</v>
      </c>
      <c r="F141" s="893">
        <v>50</v>
      </c>
      <c r="G141" s="864" t="s">
        <v>2961</v>
      </c>
      <c r="H141" s="824" t="s">
        <v>2962</v>
      </c>
      <c r="I141" s="824" t="s">
        <v>3500</v>
      </c>
      <c r="J141" s="824"/>
    </row>
    <row r="142" spans="1:10" ht="15">
      <c r="A142" s="824" t="s">
        <v>2963</v>
      </c>
      <c r="B142" s="893"/>
      <c r="C142" s="893"/>
      <c r="D142" s="893"/>
      <c r="E142" s="893"/>
      <c r="F142" s="893">
        <v>57</v>
      </c>
      <c r="G142" s="864" t="s">
        <v>2964</v>
      </c>
      <c r="H142" s="824" t="s">
        <v>2965</v>
      </c>
      <c r="I142" s="824" t="s">
        <v>2966</v>
      </c>
      <c r="J142" s="824"/>
    </row>
    <row r="143" spans="1:10" ht="15">
      <c r="A143" s="824" t="s">
        <v>2967</v>
      </c>
      <c r="B143" s="893"/>
      <c r="C143" s="893"/>
      <c r="D143" s="893">
        <v>32</v>
      </c>
      <c r="E143" s="893"/>
      <c r="F143" s="893">
        <v>39</v>
      </c>
      <c r="G143" s="824" t="s">
        <v>934</v>
      </c>
      <c r="H143" s="824" t="s">
        <v>934</v>
      </c>
      <c r="I143" s="824" t="s">
        <v>2968</v>
      </c>
      <c r="J143" s="824"/>
    </row>
    <row r="144" spans="1:10" ht="15">
      <c r="A144" s="824" t="s">
        <v>603</v>
      </c>
      <c r="B144" s="893" t="s">
        <v>2969</v>
      </c>
      <c r="C144" s="893" t="s">
        <v>2703</v>
      </c>
      <c r="D144" s="893" t="s">
        <v>2732</v>
      </c>
      <c r="E144" s="893" t="s">
        <v>2704</v>
      </c>
      <c r="F144" s="893" t="s">
        <v>2970</v>
      </c>
      <c r="G144" s="864" t="s">
        <v>602</v>
      </c>
      <c r="H144" s="824" t="s">
        <v>2971</v>
      </c>
      <c r="I144" s="824" t="s">
        <v>3502</v>
      </c>
      <c r="J144" s="824"/>
    </row>
    <row r="145" spans="1:10" ht="15">
      <c r="A145" s="824" t="s">
        <v>2972</v>
      </c>
      <c r="B145" s="893" t="s">
        <v>2973</v>
      </c>
      <c r="C145" s="893" t="s">
        <v>2715</v>
      </c>
      <c r="D145" s="893">
        <v>22</v>
      </c>
      <c r="E145" s="893">
        <v>30</v>
      </c>
      <c r="F145" s="893" t="s">
        <v>3564</v>
      </c>
      <c r="G145" s="864" t="s">
        <v>2974</v>
      </c>
      <c r="H145" s="824" t="s">
        <v>2975</v>
      </c>
      <c r="I145" s="824" t="s">
        <v>2976</v>
      </c>
      <c r="J145" s="824"/>
    </row>
    <row r="146" spans="1:10" ht="15">
      <c r="A146" s="824" t="s">
        <v>1298</v>
      </c>
      <c r="B146" s="893" t="s">
        <v>2973</v>
      </c>
      <c r="C146" s="893">
        <v>21</v>
      </c>
      <c r="D146" s="893">
        <v>25</v>
      </c>
      <c r="E146" s="893">
        <v>30</v>
      </c>
      <c r="F146" s="893" t="s">
        <v>2977</v>
      </c>
      <c r="G146" s="864" t="s">
        <v>2978</v>
      </c>
      <c r="H146" s="824" t="s">
        <v>2979</v>
      </c>
      <c r="I146" s="824" t="s">
        <v>2980</v>
      </c>
      <c r="J146" s="824"/>
    </row>
    <row r="147" spans="1:10" ht="15">
      <c r="A147" s="824" t="s">
        <v>2981</v>
      </c>
      <c r="B147" s="893"/>
      <c r="C147" s="893"/>
      <c r="D147" s="893" t="s">
        <v>2982</v>
      </c>
      <c r="E147" s="893">
        <v>40</v>
      </c>
      <c r="F147" s="893"/>
      <c r="G147" s="864" t="s">
        <v>2983</v>
      </c>
      <c r="H147" s="824" t="s">
        <v>2983</v>
      </c>
      <c r="I147" s="824" t="s">
        <v>2984</v>
      </c>
      <c r="J147" s="824"/>
    </row>
    <row r="148" spans="1:10" ht="15">
      <c r="A148" s="824" t="s">
        <v>2985</v>
      </c>
      <c r="B148" s="893"/>
      <c r="C148" s="893">
        <v>60</v>
      </c>
      <c r="D148" s="893"/>
      <c r="E148" s="893"/>
      <c r="F148" s="893"/>
      <c r="G148" s="864" t="s">
        <v>2986</v>
      </c>
      <c r="H148" s="824" t="s">
        <v>2987</v>
      </c>
      <c r="I148" s="824" t="s">
        <v>2988</v>
      </c>
      <c r="J148" s="824"/>
    </row>
    <row r="149" spans="1:10" ht="15">
      <c r="A149" s="824" t="s">
        <v>2989</v>
      </c>
      <c r="B149" s="893" t="s">
        <v>2990</v>
      </c>
      <c r="C149" s="893">
        <v>25</v>
      </c>
      <c r="D149" s="893" t="s">
        <v>2732</v>
      </c>
      <c r="E149" s="893" t="s">
        <v>2716</v>
      </c>
      <c r="F149" s="893" t="s">
        <v>3564</v>
      </c>
      <c r="G149" s="864" t="s">
        <v>2991</v>
      </c>
      <c r="H149" s="824" t="s">
        <v>2991</v>
      </c>
      <c r="I149" s="824" t="s">
        <v>2992</v>
      </c>
      <c r="J149" s="824"/>
    </row>
    <row r="150" spans="1:10" ht="15">
      <c r="A150" s="824" t="s">
        <v>2993</v>
      </c>
      <c r="B150" s="893"/>
      <c r="C150" s="893">
        <v>50</v>
      </c>
      <c r="D150" s="893"/>
      <c r="E150" s="893"/>
      <c r="F150" s="893"/>
      <c r="G150" s="824" t="s">
        <v>2994</v>
      </c>
      <c r="H150" s="824" t="s">
        <v>2994</v>
      </c>
      <c r="I150" s="824" t="s">
        <v>2995</v>
      </c>
      <c r="J150" s="824"/>
    </row>
    <row r="151" spans="1:10" ht="15">
      <c r="A151" s="824" t="s">
        <v>2996</v>
      </c>
      <c r="B151" s="893"/>
      <c r="C151" s="893"/>
      <c r="D151" s="893"/>
      <c r="E151" s="893">
        <v>64</v>
      </c>
      <c r="F151" s="893"/>
      <c r="G151" s="864" t="s">
        <v>2997</v>
      </c>
      <c r="H151" s="824" t="s">
        <v>2998</v>
      </c>
      <c r="I151" s="824" t="s">
        <v>2999</v>
      </c>
      <c r="J151" s="824"/>
    </row>
    <row r="152" spans="1:10" ht="15">
      <c r="A152" s="824" t="s">
        <v>454</v>
      </c>
      <c r="B152" s="893">
        <v>35</v>
      </c>
      <c r="C152" s="893">
        <v>50</v>
      </c>
      <c r="D152" s="893"/>
      <c r="E152" s="893">
        <v>75</v>
      </c>
      <c r="F152" s="893"/>
      <c r="G152" s="824" t="s">
        <v>453</v>
      </c>
      <c r="H152" s="824" t="s">
        <v>453</v>
      </c>
      <c r="I152" s="824" t="s">
        <v>452</v>
      </c>
      <c r="J152" s="824"/>
    </row>
    <row r="153" spans="1:10" ht="15">
      <c r="A153" s="824" t="s">
        <v>2160</v>
      </c>
      <c r="B153" s="893" t="s">
        <v>2715</v>
      </c>
      <c r="C153" s="893" t="s">
        <v>2716</v>
      </c>
      <c r="D153" s="893">
        <v>50</v>
      </c>
      <c r="E153" s="893"/>
      <c r="F153" s="893" t="s">
        <v>3000</v>
      </c>
      <c r="G153" s="864" t="s">
        <v>2159</v>
      </c>
      <c r="H153" s="824" t="s">
        <v>2159</v>
      </c>
      <c r="I153" s="824" t="s">
        <v>3001</v>
      </c>
      <c r="J153" s="824"/>
    </row>
    <row r="154" spans="1:10" ht="15">
      <c r="A154" s="824" t="s">
        <v>3002</v>
      </c>
      <c r="B154" s="893">
        <v>15</v>
      </c>
      <c r="C154" s="893" t="s">
        <v>3607</v>
      </c>
      <c r="D154" s="893">
        <v>30</v>
      </c>
      <c r="E154" s="893" t="s">
        <v>1832</v>
      </c>
      <c r="F154" s="893" t="s">
        <v>3003</v>
      </c>
      <c r="G154" s="864" t="s">
        <v>3004</v>
      </c>
      <c r="H154" s="824" t="s">
        <v>3004</v>
      </c>
      <c r="I154" s="824" t="s">
        <v>3005</v>
      </c>
      <c r="J154" s="824"/>
    </row>
    <row r="155" spans="1:10" ht="15">
      <c r="A155" s="824" t="s">
        <v>3006</v>
      </c>
      <c r="B155" s="893">
        <v>50</v>
      </c>
      <c r="C155" s="893"/>
      <c r="D155" s="893"/>
      <c r="E155" s="893"/>
      <c r="F155" s="893"/>
      <c r="G155" s="864" t="s">
        <v>3007</v>
      </c>
      <c r="H155" s="824" t="s">
        <v>3007</v>
      </c>
      <c r="I155" s="824" t="s">
        <v>3008</v>
      </c>
      <c r="J155" s="824"/>
    </row>
    <row r="156" spans="1:10" ht="15">
      <c r="A156" s="824" t="s">
        <v>1009</v>
      </c>
      <c r="B156" s="893">
        <v>44</v>
      </c>
      <c r="C156" s="893">
        <v>50</v>
      </c>
      <c r="D156" s="893"/>
      <c r="E156" s="893"/>
      <c r="F156" s="893"/>
      <c r="G156" s="864" t="s">
        <v>1008</v>
      </c>
      <c r="H156" s="824" t="s">
        <v>1008</v>
      </c>
      <c r="I156" s="824" t="s">
        <v>3009</v>
      </c>
      <c r="J156" s="824"/>
    </row>
    <row r="157" spans="1:10" ht="15">
      <c r="A157" s="824" t="s">
        <v>52</v>
      </c>
      <c r="B157" s="893" t="s">
        <v>2952</v>
      </c>
      <c r="C157" s="893">
        <v>25</v>
      </c>
      <c r="D157" s="893" t="s">
        <v>2732</v>
      </c>
      <c r="E157" s="893" t="s">
        <v>3617</v>
      </c>
      <c r="F157" s="893" t="s">
        <v>3010</v>
      </c>
      <c r="G157" s="864" t="s">
        <v>51</v>
      </c>
      <c r="H157" s="824" t="s">
        <v>3011</v>
      </c>
      <c r="I157" s="824" t="s">
        <v>3540</v>
      </c>
      <c r="J157" s="824"/>
    </row>
    <row r="158" spans="1:10" ht="15">
      <c r="A158" s="824" t="s">
        <v>2911</v>
      </c>
      <c r="B158" s="893">
        <v>20</v>
      </c>
      <c r="C158" s="893" t="s">
        <v>2736</v>
      </c>
      <c r="D158" s="893"/>
      <c r="E158" s="893" t="s">
        <v>1858</v>
      </c>
      <c r="F158" s="893" t="s">
        <v>3012</v>
      </c>
      <c r="G158" s="864" t="s">
        <v>2910</v>
      </c>
      <c r="H158" s="824" t="s">
        <v>2910</v>
      </c>
      <c r="I158" s="824" t="s">
        <v>3013</v>
      </c>
      <c r="J158" s="824"/>
    </row>
    <row r="159" spans="1:10" ht="15">
      <c r="A159" s="824" t="s">
        <v>3081</v>
      </c>
      <c r="B159" s="893"/>
      <c r="C159" s="893">
        <v>24</v>
      </c>
      <c r="D159" s="893"/>
      <c r="E159" s="893"/>
      <c r="F159" s="893"/>
      <c r="G159" s="864" t="s">
        <v>3014</v>
      </c>
      <c r="H159" s="824" t="s">
        <v>3015</v>
      </c>
      <c r="I159" s="824" t="s">
        <v>3016</v>
      </c>
      <c r="J159" s="824"/>
    </row>
    <row r="160" spans="1:10" ht="15">
      <c r="A160" s="824" t="s">
        <v>16</v>
      </c>
      <c r="B160" s="893" t="s">
        <v>2952</v>
      </c>
      <c r="C160" s="893" t="s">
        <v>2703</v>
      </c>
      <c r="D160" s="893">
        <v>35</v>
      </c>
      <c r="E160" s="893">
        <v>40</v>
      </c>
      <c r="F160" s="893" t="s">
        <v>3010</v>
      </c>
      <c r="G160" s="864" t="s">
        <v>3017</v>
      </c>
      <c r="H160" s="824" t="s">
        <v>3018</v>
      </c>
      <c r="I160" s="824" t="s">
        <v>3019</v>
      </c>
      <c r="J160" s="824"/>
    </row>
    <row r="161" spans="1:10" ht="15">
      <c r="A161" s="824" t="s">
        <v>1436</v>
      </c>
      <c r="B161" s="893">
        <v>30</v>
      </c>
      <c r="C161" s="893"/>
      <c r="D161" s="893"/>
      <c r="E161" s="893"/>
      <c r="F161" s="893"/>
      <c r="G161" s="864" t="s">
        <v>3020</v>
      </c>
      <c r="H161" s="824" t="s">
        <v>3020</v>
      </c>
      <c r="I161" s="824" t="s">
        <v>1434</v>
      </c>
      <c r="J161" s="824"/>
    </row>
    <row r="162" spans="1:10" ht="15">
      <c r="A162" s="824" t="s">
        <v>3021</v>
      </c>
      <c r="B162" s="893">
        <v>23</v>
      </c>
      <c r="C162" s="893">
        <v>25</v>
      </c>
      <c r="D162" s="893">
        <v>30</v>
      </c>
      <c r="E162" s="893">
        <v>31</v>
      </c>
      <c r="F162" s="893">
        <v>90</v>
      </c>
      <c r="G162" s="864" t="s">
        <v>3022</v>
      </c>
      <c r="H162" s="824" t="s">
        <v>3023</v>
      </c>
      <c r="I162" s="824" t="s">
        <v>3024</v>
      </c>
      <c r="J162" s="824"/>
    </row>
    <row r="163" spans="1:10" ht="15">
      <c r="A163" s="824" t="s">
        <v>87</v>
      </c>
      <c r="B163" s="893">
        <v>20</v>
      </c>
      <c r="C163" s="893">
        <v>25</v>
      </c>
      <c r="D163" s="893"/>
      <c r="E163" s="893"/>
      <c r="F163" s="893"/>
      <c r="G163" s="864" t="s">
        <v>86</v>
      </c>
      <c r="H163" s="824" t="s">
        <v>86</v>
      </c>
      <c r="I163" s="824" t="s">
        <v>2652</v>
      </c>
      <c r="J163" s="824"/>
    </row>
    <row r="164" spans="1:10" ht="15">
      <c r="A164" s="824" t="s">
        <v>1207</v>
      </c>
      <c r="B164" s="893">
        <v>23</v>
      </c>
      <c r="C164" s="893">
        <v>30</v>
      </c>
      <c r="D164" s="893">
        <v>36</v>
      </c>
      <c r="E164" s="893">
        <v>40</v>
      </c>
      <c r="F164" s="893">
        <v>70</v>
      </c>
      <c r="G164" s="864" t="s">
        <v>1206</v>
      </c>
      <c r="H164" s="824" t="s">
        <v>1206</v>
      </c>
      <c r="I164" s="824" t="s">
        <v>3025</v>
      </c>
      <c r="J164" s="824"/>
    </row>
    <row r="165" spans="1:10" ht="15">
      <c r="A165" s="824" t="s">
        <v>3026</v>
      </c>
      <c r="B165" s="893">
        <v>30</v>
      </c>
      <c r="C165" s="893"/>
      <c r="D165" s="893"/>
      <c r="E165" s="893"/>
      <c r="F165" s="893"/>
      <c r="G165" s="864" t="s">
        <v>3027</v>
      </c>
      <c r="H165" s="824" t="s">
        <v>3028</v>
      </c>
      <c r="I165" s="824" t="s">
        <v>3029</v>
      </c>
      <c r="J165" s="824"/>
    </row>
    <row r="166" spans="1:10" ht="15">
      <c r="A166" s="824" t="s">
        <v>1304</v>
      </c>
      <c r="B166" s="893"/>
      <c r="C166" s="893">
        <v>20</v>
      </c>
      <c r="D166" s="893"/>
      <c r="E166" s="893">
        <v>25</v>
      </c>
      <c r="F166" s="893"/>
      <c r="G166" s="824" t="s">
        <v>3030</v>
      </c>
      <c r="H166" s="824" t="s">
        <v>3030</v>
      </c>
      <c r="I166" s="824" t="s">
        <v>2672</v>
      </c>
      <c r="J166" s="824"/>
    </row>
    <row r="167" spans="1:10" ht="15">
      <c r="A167" s="824" t="s">
        <v>906</v>
      </c>
      <c r="B167" s="893">
        <v>30</v>
      </c>
      <c r="C167" s="893">
        <v>55</v>
      </c>
      <c r="D167" s="893"/>
      <c r="E167" s="893">
        <v>90</v>
      </c>
      <c r="F167" s="893"/>
      <c r="G167" s="864" t="s">
        <v>3031</v>
      </c>
      <c r="H167" s="824" t="s">
        <v>3032</v>
      </c>
      <c r="I167" s="824" t="s">
        <v>3033</v>
      </c>
      <c r="J167" s="824"/>
    </row>
    <row r="168" spans="1:10" ht="15">
      <c r="A168" s="824" t="s">
        <v>2866</v>
      </c>
      <c r="B168" s="893" t="s">
        <v>2952</v>
      </c>
      <c r="C168" s="893" t="s">
        <v>2715</v>
      </c>
      <c r="D168" s="893">
        <v>30</v>
      </c>
      <c r="E168" s="893">
        <v>38</v>
      </c>
      <c r="F168" s="893"/>
      <c r="G168" s="864" t="s">
        <v>2865</v>
      </c>
      <c r="H168" s="824" t="s">
        <v>3034</v>
      </c>
      <c r="I168" s="824" t="s">
        <v>2676</v>
      </c>
      <c r="J168" s="824"/>
    </row>
    <row r="169" spans="1:10" ht="15">
      <c r="A169" s="824" t="s">
        <v>3173</v>
      </c>
      <c r="B169" s="893" t="s">
        <v>2715</v>
      </c>
      <c r="C169" s="893" t="s">
        <v>2703</v>
      </c>
      <c r="D169" s="893">
        <v>35</v>
      </c>
      <c r="E169" s="893">
        <v>40</v>
      </c>
      <c r="F169" s="893" t="s">
        <v>3010</v>
      </c>
      <c r="G169" s="864" t="s">
        <v>3172</v>
      </c>
      <c r="H169" s="824" t="s">
        <v>3172</v>
      </c>
      <c r="I169" s="824" t="s">
        <v>3035</v>
      </c>
      <c r="J169" s="824"/>
    </row>
    <row r="170" spans="1:10" ht="15">
      <c r="A170" s="864" t="s">
        <v>1570</v>
      </c>
      <c r="B170" s="893"/>
      <c r="C170" s="893"/>
      <c r="D170" s="893"/>
      <c r="E170" s="893">
        <v>65</v>
      </c>
      <c r="F170" s="893"/>
      <c r="G170" s="864" t="s">
        <v>1569</v>
      </c>
      <c r="H170" s="864" t="s">
        <v>3036</v>
      </c>
      <c r="I170" s="864" t="s">
        <v>3037</v>
      </c>
      <c r="J170" s="864"/>
    </row>
    <row r="171" spans="1:10" ht="15">
      <c r="A171" s="878"/>
      <c r="B171" s="886"/>
      <c r="C171" s="886"/>
      <c r="D171" s="886"/>
      <c r="E171" s="886"/>
      <c r="F171" s="886"/>
      <c r="G171" s="878"/>
      <c r="H171" s="878"/>
      <c r="I171" s="878"/>
      <c r="J171" s="878"/>
    </row>
    <row r="172" spans="1:10" ht="15.75" thickBot="1">
      <c r="A172" s="878"/>
      <c r="B172" s="886"/>
      <c r="C172" s="886"/>
      <c r="D172" s="886"/>
      <c r="E172" s="886"/>
      <c r="F172" s="886"/>
      <c r="G172" s="878"/>
      <c r="H172" s="878"/>
      <c r="I172" s="878"/>
      <c r="J172" s="878"/>
    </row>
    <row r="173" spans="1:10" ht="16.5" thickBot="1">
      <c r="A173" s="865" t="s">
        <v>3038</v>
      </c>
      <c r="B173" s="896"/>
      <c r="C173" s="896"/>
      <c r="D173" s="879"/>
      <c r="E173" s="867"/>
      <c r="F173" s="886"/>
      <c r="G173" s="251"/>
      <c r="H173" s="251"/>
      <c r="I173" s="251"/>
      <c r="J173" s="251"/>
    </row>
    <row r="174" spans="1:10" ht="15">
      <c r="A174" s="861" t="s">
        <v>2698</v>
      </c>
      <c r="B174" s="869">
        <v>1</v>
      </c>
      <c r="C174" s="869">
        <v>2</v>
      </c>
      <c r="D174" s="869">
        <v>3</v>
      </c>
      <c r="E174" s="869">
        <v>4</v>
      </c>
      <c r="F174" s="860">
        <v>5</v>
      </c>
      <c r="G174" s="859" t="s">
        <v>2699</v>
      </c>
      <c r="H174" s="862" t="s">
        <v>2700</v>
      </c>
      <c r="I174" s="862" t="s">
        <v>2701</v>
      </c>
      <c r="J174" s="859" t="s">
        <v>2702</v>
      </c>
    </row>
    <row r="175" spans="1:10" ht="15">
      <c r="A175" s="864" t="s">
        <v>3099</v>
      </c>
      <c r="B175" s="893" t="s">
        <v>2732</v>
      </c>
      <c r="C175" s="893">
        <v>65</v>
      </c>
      <c r="D175" s="893"/>
      <c r="E175" s="893" t="s">
        <v>3608</v>
      </c>
      <c r="F175" s="893"/>
      <c r="G175" s="864" t="s">
        <v>3039</v>
      </c>
      <c r="H175" s="824" t="s">
        <v>3040</v>
      </c>
      <c r="I175" s="824" t="s">
        <v>3041</v>
      </c>
      <c r="J175" s="864" t="s">
        <v>3042</v>
      </c>
    </row>
    <row r="176" spans="1:10" ht="15">
      <c r="A176" s="864" t="s">
        <v>2076</v>
      </c>
      <c r="B176" s="893">
        <v>29</v>
      </c>
      <c r="C176" s="893"/>
      <c r="D176" s="893"/>
      <c r="E176" s="893"/>
      <c r="F176" s="893"/>
      <c r="G176" s="864" t="s">
        <v>3043</v>
      </c>
      <c r="H176" s="824" t="s">
        <v>3044</v>
      </c>
      <c r="I176" s="824" t="s">
        <v>3045</v>
      </c>
      <c r="J176" s="864"/>
    </row>
    <row r="177" spans="1:10" ht="15">
      <c r="A177" s="864" t="s">
        <v>3046</v>
      </c>
      <c r="B177" s="893">
        <v>50</v>
      </c>
      <c r="C177" s="893"/>
      <c r="D177" s="893"/>
      <c r="E177" s="893"/>
      <c r="F177" s="893"/>
      <c r="G177" s="864" t="s">
        <v>3047</v>
      </c>
      <c r="H177" s="824" t="s">
        <v>3048</v>
      </c>
      <c r="I177" s="824" t="s">
        <v>3049</v>
      </c>
      <c r="J177" s="864"/>
    </row>
    <row r="178" spans="1:10" ht="15">
      <c r="A178" s="864" t="s">
        <v>3050</v>
      </c>
      <c r="B178" s="893">
        <v>30</v>
      </c>
      <c r="C178" s="893"/>
      <c r="D178" s="893"/>
      <c r="E178" s="893"/>
      <c r="F178" s="893"/>
      <c r="G178" s="864" t="s">
        <v>3051</v>
      </c>
      <c r="H178" s="824" t="s">
        <v>3051</v>
      </c>
      <c r="I178" s="824" t="s">
        <v>3052</v>
      </c>
      <c r="J178" s="864"/>
    </row>
    <row r="179" spans="1:10" ht="15">
      <c r="A179" s="864" t="s">
        <v>1137</v>
      </c>
      <c r="B179" s="893">
        <v>20</v>
      </c>
      <c r="C179" s="893">
        <v>38</v>
      </c>
      <c r="D179" s="893" t="s">
        <v>2732</v>
      </c>
      <c r="E179" s="893" t="s">
        <v>2704</v>
      </c>
      <c r="F179" s="893" t="s">
        <v>3012</v>
      </c>
      <c r="G179" s="864" t="s">
        <v>3053</v>
      </c>
      <c r="H179" s="824" t="s">
        <v>1136</v>
      </c>
      <c r="I179" s="824" t="s">
        <v>3054</v>
      </c>
      <c r="J179" s="864"/>
    </row>
    <row r="180" spans="1:10" ht="15">
      <c r="A180" s="864" t="s">
        <v>3456</v>
      </c>
      <c r="B180" s="893">
        <v>25</v>
      </c>
      <c r="C180" s="893">
        <v>50</v>
      </c>
      <c r="D180" s="893"/>
      <c r="E180" s="893">
        <v>95</v>
      </c>
      <c r="F180" s="893"/>
      <c r="G180" s="864" t="s">
        <v>3055</v>
      </c>
      <c r="H180" s="824" t="s">
        <v>3055</v>
      </c>
      <c r="I180" s="824" t="s">
        <v>3056</v>
      </c>
      <c r="J180" s="864"/>
    </row>
    <row r="181" spans="1:10" ht="15">
      <c r="A181" s="864" t="s">
        <v>3057</v>
      </c>
      <c r="B181" s="893">
        <v>25</v>
      </c>
      <c r="C181" s="893">
        <v>45</v>
      </c>
      <c r="D181" s="893"/>
      <c r="E181" s="893">
        <v>95</v>
      </c>
      <c r="F181" s="893"/>
      <c r="G181" s="864" t="s">
        <v>3058</v>
      </c>
      <c r="H181" s="824" t="s">
        <v>3059</v>
      </c>
      <c r="I181" s="824" t="s">
        <v>3452</v>
      </c>
      <c r="J181" s="864" t="s">
        <v>3042</v>
      </c>
    </row>
    <row r="182" spans="1:10" ht="15">
      <c r="A182" s="824" t="s">
        <v>3126</v>
      </c>
      <c r="B182" s="893">
        <v>15</v>
      </c>
      <c r="C182" s="893">
        <v>20</v>
      </c>
      <c r="D182" s="893">
        <v>25</v>
      </c>
      <c r="E182" s="893">
        <v>35</v>
      </c>
      <c r="F182" s="893" t="s">
        <v>3060</v>
      </c>
      <c r="G182" s="864" t="s">
        <v>3061</v>
      </c>
      <c r="H182" s="824" t="s">
        <v>3062</v>
      </c>
      <c r="I182" s="824" t="s">
        <v>3063</v>
      </c>
      <c r="J182" s="824"/>
    </row>
    <row r="183" spans="1:10" ht="15">
      <c r="A183" s="824" t="s">
        <v>1782</v>
      </c>
      <c r="B183" s="893">
        <v>25</v>
      </c>
      <c r="C183" s="893">
        <v>40</v>
      </c>
      <c r="D183" s="893"/>
      <c r="E183" s="893">
        <v>85</v>
      </c>
      <c r="F183" s="893"/>
      <c r="G183" s="864" t="s">
        <v>3776</v>
      </c>
      <c r="H183" s="824" t="s">
        <v>3776</v>
      </c>
      <c r="I183" s="824" t="s">
        <v>3777</v>
      </c>
      <c r="J183" s="824"/>
    </row>
    <row r="184" spans="1:10" ht="15">
      <c r="A184" s="824" t="s">
        <v>2079</v>
      </c>
      <c r="B184" s="893" t="s">
        <v>2952</v>
      </c>
      <c r="C184" s="893" t="s">
        <v>3778</v>
      </c>
      <c r="D184" s="893" t="s">
        <v>1858</v>
      </c>
      <c r="E184" s="893" t="s">
        <v>2704</v>
      </c>
      <c r="F184" s="893" t="s">
        <v>3010</v>
      </c>
      <c r="G184" s="864" t="s">
        <v>2078</v>
      </c>
      <c r="H184" s="824" t="s">
        <v>2078</v>
      </c>
      <c r="I184" s="824" t="s">
        <v>3779</v>
      </c>
      <c r="J184" s="824" t="s">
        <v>3042</v>
      </c>
    </row>
    <row r="185" spans="1:10" ht="15">
      <c r="A185" s="824" t="s">
        <v>3780</v>
      </c>
      <c r="B185" s="893">
        <v>20</v>
      </c>
      <c r="C185" s="893"/>
      <c r="D185" s="893"/>
      <c r="E185" s="893"/>
      <c r="F185" s="893"/>
      <c r="G185" s="864" t="s">
        <v>3781</v>
      </c>
      <c r="H185" s="824" t="s">
        <v>3782</v>
      </c>
      <c r="I185" s="824" t="s">
        <v>3783</v>
      </c>
      <c r="J185" s="824"/>
    </row>
    <row r="186" spans="1:10" ht="15">
      <c r="A186" s="824" t="s">
        <v>2550</v>
      </c>
      <c r="B186" s="893" t="s">
        <v>2704</v>
      </c>
      <c r="C186" s="893">
        <v>55</v>
      </c>
      <c r="D186" s="893"/>
      <c r="E186" s="893" t="s">
        <v>2719</v>
      </c>
      <c r="F186" s="893"/>
      <c r="G186" s="864" t="s">
        <v>2549</v>
      </c>
      <c r="H186" s="824" t="s">
        <v>2549</v>
      </c>
      <c r="I186" s="824" t="s">
        <v>3784</v>
      </c>
      <c r="J186" s="824" t="s">
        <v>3042</v>
      </c>
    </row>
    <row r="187" spans="1:10" ht="15">
      <c r="A187" s="824" t="s">
        <v>3785</v>
      </c>
      <c r="B187" s="893"/>
      <c r="C187" s="893"/>
      <c r="D187" s="893">
        <v>50</v>
      </c>
      <c r="E187" s="893"/>
      <c r="F187" s="893"/>
      <c r="G187" s="864" t="s">
        <v>3786</v>
      </c>
      <c r="H187" s="824" t="s">
        <v>3787</v>
      </c>
      <c r="I187" s="824" t="s">
        <v>3788</v>
      </c>
      <c r="J187" s="824" t="s">
        <v>3789</v>
      </c>
    </row>
    <row r="188" spans="1:10" ht="15">
      <c r="A188" s="864" t="s">
        <v>4065</v>
      </c>
      <c r="B188" s="893"/>
      <c r="C188" s="893">
        <v>20</v>
      </c>
      <c r="D188" s="893"/>
      <c r="E188" s="893"/>
      <c r="F188" s="893"/>
      <c r="G188" s="864" t="s">
        <v>3790</v>
      </c>
      <c r="H188" s="864" t="s">
        <v>3791</v>
      </c>
      <c r="I188" s="864" t="s">
        <v>3792</v>
      </c>
      <c r="J188" s="864"/>
    </row>
    <row r="189" spans="1:10" ht="15">
      <c r="A189" s="864" t="s">
        <v>3793</v>
      </c>
      <c r="B189" s="893"/>
      <c r="C189" s="893"/>
      <c r="D189" s="893"/>
      <c r="E189" s="893">
        <v>80</v>
      </c>
      <c r="F189" s="893"/>
      <c r="G189" s="864" t="s">
        <v>3794</v>
      </c>
      <c r="H189" s="864" t="s">
        <v>3795</v>
      </c>
      <c r="I189" s="864" t="s">
        <v>3796</v>
      </c>
      <c r="J189" s="864"/>
    </row>
    <row r="190" spans="1:10" ht="15">
      <c r="A190" s="864" t="s">
        <v>3797</v>
      </c>
      <c r="B190" s="893"/>
      <c r="C190" s="893"/>
      <c r="D190" s="893"/>
      <c r="E190" s="893">
        <v>70</v>
      </c>
      <c r="F190" s="893"/>
      <c r="G190" s="864" t="s">
        <v>3798</v>
      </c>
      <c r="H190" s="864" t="s">
        <v>3798</v>
      </c>
      <c r="I190" s="864" t="s">
        <v>3799</v>
      </c>
      <c r="J190" s="864"/>
    </row>
    <row r="191" spans="1:10" ht="15">
      <c r="A191" s="864" t="s">
        <v>3800</v>
      </c>
      <c r="B191" s="893"/>
      <c r="C191" s="893"/>
      <c r="D191" s="893"/>
      <c r="E191" s="893">
        <v>85</v>
      </c>
      <c r="F191" s="893"/>
      <c r="G191" s="864" t="s">
        <v>3801</v>
      </c>
      <c r="H191" s="864" t="s">
        <v>3802</v>
      </c>
      <c r="I191" s="864" t="s">
        <v>3803</v>
      </c>
      <c r="J191" s="864" t="s">
        <v>3042</v>
      </c>
    </row>
    <row r="192" spans="1:10" ht="15">
      <c r="A192" s="864" t="s">
        <v>3804</v>
      </c>
      <c r="B192" s="893"/>
      <c r="C192" s="893"/>
      <c r="D192" s="893"/>
      <c r="E192" s="893">
        <v>75</v>
      </c>
      <c r="F192" s="893"/>
      <c r="G192" s="864" t="s">
        <v>3805</v>
      </c>
      <c r="H192" s="864" t="s">
        <v>3806</v>
      </c>
      <c r="I192" s="864" t="s">
        <v>3807</v>
      </c>
      <c r="J192" s="864"/>
    </row>
    <row r="193" spans="1:10" ht="15">
      <c r="A193" s="864" t="s">
        <v>3808</v>
      </c>
      <c r="B193" s="893"/>
      <c r="C193" s="893">
        <v>10</v>
      </c>
      <c r="D193" s="893"/>
      <c r="E193" s="893">
        <v>50</v>
      </c>
      <c r="F193" s="893"/>
      <c r="G193" s="864" t="s">
        <v>3809</v>
      </c>
      <c r="H193" s="864" t="s">
        <v>3810</v>
      </c>
      <c r="I193" s="864" t="s">
        <v>3811</v>
      </c>
      <c r="J193" s="864"/>
    </row>
    <row r="194" spans="1:10" ht="15">
      <c r="A194" s="819"/>
      <c r="B194" s="886"/>
      <c r="C194" s="886"/>
      <c r="D194" s="886"/>
      <c r="E194" s="886"/>
      <c r="F194" s="886"/>
      <c r="G194" s="819"/>
      <c r="H194" s="819"/>
      <c r="I194" s="819"/>
      <c r="J194" s="819"/>
    </row>
    <row r="195" spans="1:10" ht="15.75" thickBot="1">
      <c r="A195" s="878"/>
      <c r="B195" s="886"/>
      <c r="C195" s="886"/>
      <c r="D195" s="886"/>
      <c r="E195" s="886"/>
      <c r="F195" s="886"/>
      <c r="G195" s="878"/>
      <c r="H195" s="878"/>
      <c r="I195" s="878"/>
      <c r="J195" s="878"/>
    </row>
    <row r="196" spans="1:10" ht="16.5" thickBot="1">
      <c r="A196" s="865" t="s">
        <v>3812</v>
      </c>
      <c r="B196" s="897"/>
      <c r="C196" s="886"/>
      <c r="D196" s="886"/>
      <c r="E196" s="886"/>
      <c r="F196" s="886"/>
      <c r="G196" s="251"/>
      <c r="H196" s="251"/>
      <c r="I196" s="251"/>
      <c r="J196" s="251"/>
    </row>
    <row r="197" spans="1:10" ht="15">
      <c r="A197" s="861" t="s">
        <v>2698</v>
      </c>
      <c r="B197" s="869">
        <v>1</v>
      </c>
      <c r="C197" s="860">
        <v>2</v>
      </c>
      <c r="D197" s="860">
        <v>3</v>
      </c>
      <c r="E197" s="860">
        <v>4</v>
      </c>
      <c r="F197" s="860">
        <v>5</v>
      </c>
      <c r="G197" s="859" t="s">
        <v>2699</v>
      </c>
      <c r="H197" s="862" t="s">
        <v>2700</v>
      </c>
      <c r="I197" s="862" t="s">
        <v>2701</v>
      </c>
      <c r="J197" s="859" t="s">
        <v>2702</v>
      </c>
    </row>
    <row r="198" spans="1:10" ht="15">
      <c r="A198" s="894" t="s">
        <v>3813</v>
      </c>
      <c r="B198" s="893" t="s">
        <v>2952</v>
      </c>
      <c r="C198" s="893"/>
      <c r="D198" s="893" t="s">
        <v>3814</v>
      </c>
      <c r="E198" s="893"/>
      <c r="F198" s="893" t="s">
        <v>3815</v>
      </c>
      <c r="G198" s="864" t="s">
        <v>3816</v>
      </c>
      <c r="H198" s="824" t="s">
        <v>3817</v>
      </c>
      <c r="I198" s="824" t="s">
        <v>3818</v>
      </c>
      <c r="J198" s="894"/>
    </row>
    <row r="199" spans="1:10" ht="15">
      <c r="A199" s="824" t="s">
        <v>2344</v>
      </c>
      <c r="B199" s="893">
        <v>20</v>
      </c>
      <c r="C199" s="893" t="s">
        <v>2703</v>
      </c>
      <c r="D199" s="893"/>
      <c r="E199" s="893">
        <v>75</v>
      </c>
      <c r="F199" s="893"/>
      <c r="G199" s="864" t="s">
        <v>2343</v>
      </c>
      <c r="H199" s="824" t="s">
        <v>2343</v>
      </c>
      <c r="I199" s="824" t="s">
        <v>2342</v>
      </c>
      <c r="J199" s="864" t="s">
        <v>3570</v>
      </c>
    </row>
    <row r="200" spans="1:10" ht="15">
      <c r="A200" s="864" t="s">
        <v>3819</v>
      </c>
      <c r="B200" s="893">
        <v>30</v>
      </c>
      <c r="C200" s="893"/>
      <c r="D200" s="893"/>
      <c r="E200" s="893">
        <v>80</v>
      </c>
      <c r="F200" s="893"/>
      <c r="G200" s="864" t="s">
        <v>3820</v>
      </c>
      <c r="H200" s="824" t="s">
        <v>3821</v>
      </c>
      <c r="I200" s="824" t="s">
        <v>3822</v>
      </c>
      <c r="J200" s="864"/>
    </row>
    <row r="201" spans="1:10" ht="15">
      <c r="A201" s="819"/>
      <c r="B201" s="886"/>
      <c r="C201" s="886"/>
      <c r="D201" s="886"/>
      <c r="E201" s="886"/>
      <c r="F201" s="886"/>
      <c r="G201" s="819"/>
      <c r="H201" s="872"/>
      <c r="I201" s="872"/>
      <c r="J201" s="819"/>
    </row>
    <row r="202" spans="1:10" ht="15.75" thickBot="1">
      <c r="A202" s="878"/>
      <c r="B202" s="886"/>
      <c r="C202" s="886"/>
      <c r="D202" s="886"/>
      <c r="E202" s="886"/>
      <c r="F202" s="886"/>
      <c r="G202" s="878"/>
      <c r="H202" s="877"/>
      <c r="I202" s="877"/>
      <c r="J202" s="878"/>
    </row>
    <row r="203" spans="1:10" ht="16.5" thickBot="1">
      <c r="A203" s="865" t="s">
        <v>3823</v>
      </c>
      <c r="B203" s="896"/>
      <c r="C203" s="879"/>
      <c r="D203" s="867"/>
      <c r="E203" s="886"/>
      <c r="F203" s="886"/>
      <c r="G203" s="251"/>
      <c r="H203" s="251"/>
      <c r="I203" s="251"/>
      <c r="J203" s="251"/>
    </row>
    <row r="204" spans="1:10" ht="15">
      <c r="A204" s="861" t="s">
        <v>2698</v>
      </c>
      <c r="B204" s="869">
        <v>1</v>
      </c>
      <c r="C204" s="869">
        <v>2</v>
      </c>
      <c r="D204" s="869">
        <v>3</v>
      </c>
      <c r="E204" s="860">
        <v>4</v>
      </c>
      <c r="F204" s="860">
        <v>5</v>
      </c>
      <c r="G204" s="859" t="s">
        <v>2699</v>
      </c>
      <c r="H204" s="862" t="s">
        <v>2700</v>
      </c>
      <c r="I204" s="862" t="s">
        <v>2701</v>
      </c>
      <c r="J204" s="859" t="s">
        <v>2702</v>
      </c>
    </row>
    <row r="205" spans="1:10" ht="15">
      <c r="A205" s="864" t="s">
        <v>3824</v>
      </c>
      <c r="B205" s="893"/>
      <c r="C205" s="893">
        <v>35</v>
      </c>
      <c r="D205" s="893"/>
      <c r="E205" s="893"/>
      <c r="F205" s="893"/>
      <c r="G205" s="864" t="s">
        <v>3825</v>
      </c>
      <c r="H205" s="824" t="s">
        <v>3826</v>
      </c>
      <c r="I205" s="824" t="s">
        <v>3827</v>
      </c>
      <c r="J205" s="864" t="s">
        <v>3828</v>
      </c>
    </row>
    <row r="206" spans="1:10" ht="15">
      <c r="A206" s="864" t="s">
        <v>481</v>
      </c>
      <c r="B206" s="893">
        <v>20</v>
      </c>
      <c r="C206" s="893">
        <v>35</v>
      </c>
      <c r="D206" s="893"/>
      <c r="E206" s="893">
        <v>90</v>
      </c>
      <c r="F206" s="893"/>
      <c r="G206" s="864" t="s">
        <v>480</v>
      </c>
      <c r="H206" s="824" t="s">
        <v>480</v>
      </c>
      <c r="I206" s="824" t="s">
        <v>3829</v>
      </c>
      <c r="J206" s="864" t="s">
        <v>3042</v>
      </c>
    </row>
    <row r="207" spans="1:10" ht="15">
      <c r="A207" s="824" t="s">
        <v>2499</v>
      </c>
      <c r="B207" s="893">
        <v>30</v>
      </c>
      <c r="C207" s="893">
        <v>50</v>
      </c>
      <c r="D207" s="893"/>
      <c r="E207" s="893">
        <v>100</v>
      </c>
      <c r="F207" s="893"/>
      <c r="G207" s="824" t="s">
        <v>2498</v>
      </c>
      <c r="H207" s="824" t="s">
        <v>2498</v>
      </c>
      <c r="I207" s="824" t="s">
        <v>2497</v>
      </c>
      <c r="J207" s="824" t="s">
        <v>3830</v>
      </c>
    </row>
    <row r="208" spans="1:10" ht="15">
      <c r="A208" s="824" t="s">
        <v>3831</v>
      </c>
      <c r="B208" s="893">
        <v>25</v>
      </c>
      <c r="C208" s="893">
        <v>30</v>
      </c>
      <c r="D208" s="893">
        <v>45</v>
      </c>
      <c r="E208" s="893">
        <v>50</v>
      </c>
      <c r="F208" s="893">
        <v>65</v>
      </c>
      <c r="G208" s="864" t="s">
        <v>3832</v>
      </c>
      <c r="H208" s="824" t="s">
        <v>3833</v>
      </c>
      <c r="I208" s="824" t="s">
        <v>3834</v>
      </c>
      <c r="J208" s="824" t="s">
        <v>3830</v>
      </c>
    </row>
    <row r="209" spans="1:10" ht="15">
      <c r="A209" s="824" t="s">
        <v>3135</v>
      </c>
      <c r="B209" s="893">
        <v>33</v>
      </c>
      <c r="C209" s="893"/>
      <c r="D209" s="893"/>
      <c r="E209" s="893"/>
      <c r="F209" s="893"/>
      <c r="G209" s="864" t="s">
        <v>3134</v>
      </c>
      <c r="H209" s="824" t="s">
        <v>3134</v>
      </c>
      <c r="I209" s="824" t="s">
        <v>2665</v>
      </c>
      <c r="J209" s="824" t="s">
        <v>3835</v>
      </c>
    </row>
    <row r="210" spans="1:10" ht="15">
      <c r="A210" s="824" t="s">
        <v>3836</v>
      </c>
      <c r="B210" s="893">
        <v>30</v>
      </c>
      <c r="C210" s="893">
        <v>50</v>
      </c>
      <c r="D210" s="893"/>
      <c r="E210" s="893">
        <v>75</v>
      </c>
      <c r="F210" s="893"/>
      <c r="G210" s="864" t="s">
        <v>3837</v>
      </c>
      <c r="H210" s="824" t="s">
        <v>3838</v>
      </c>
      <c r="I210" s="824" t="s">
        <v>3839</v>
      </c>
      <c r="J210" s="824" t="s">
        <v>3042</v>
      </c>
    </row>
    <row r="211" spans="1:10" ht="15">
      <c r="A211" s="864" t="s">
        <v>49</v>
      </c>
      <c r="B211" s="893">
        <v>20</v>
      </c>
      <c r="C211" s="893">
        <v>30</v>
      </c>
      <c r="D211" s="893"/>
      <c r="E211" s="893"/>
      <c r="F211" s="893"/>
      <c r="G211" s="864" t="s">
        <v>3840</v>
      </c>
      <c r="H211" s="864" t="s">
        <v>3840</v>
      </c>
      <c r="I211" s="864" t="s">
        <v>3841</v>
      </c>
      <c r="J211" s="864" t="s">
        <v>3842</v>
      </c>
    </row>
    <row r="212" spans="1:10" ht="15">
      <c r="A212" s="864" t="s">
        <v>1728</v>
      </c>
      <c r="B212" s="893"/>
      <c r="C212" s="893">
        <v>40</v>
      </c>
      <c r="D212" s="893"/>
      <c r="E212" s="893">
        <v>60</v>
      </c>
      <c r="F212" s="893"/>
      <c r="G212" s="864" t="s">
        <v>3843</v>
      </c>
      <c r="H212" s="864" t="s">
        <v>3844</v>
      </c>
      <c r="I212" s="864" t="s">
        <v>3845</v>
      </c>
      <c r="J212" s="864" t="s">
        <v>3835</v>
      </c>
    </row>
    <row r="213" spans="1:10" ht="15">
      <c r="A213" s="864" t="s">
        <v>2281</v>
      </c>
      <c r="B213" s="893">
        <v>20</v>
      </c>
      <c r="C213" s="893">
        <v>30</v>
      </c>
      <c r="D213" s="893"/>
      <c r="E213" s="893" t="s">
        <v>3846</v>
      </c>
      <c r="F213" s="893"/>
      <c r="G213" s="864" t="s">
        <v>3847</v>
      </c>
      <c r="H213" s="864" t="s">
        <v>3847</v>
      </c>
      <c r="I213" s="864" t="s">
        <v>3848</v>
      </c>
      <c r="J213" s="864" t="s">
        <v>3849</v>
      </c>
    </row>
    <row r="214" spans="1:10" ht="15">
      <c r="A214" s="864" t="s">
        <v>3850</v>
      </c>
      <c r="B214" s="893">
        <v>20</v>
      </c>
      <c r="C214" s="893">
        <v>30</v>
      </c>
      <c r="D214" s="893"/>
      <c r="E214" s="893"/>
      <c r="F214" s="893"/>
      <c r="G214" s="864" t="s">
        <v>3851</v>
      </c>
      <c r="H214" s="864" t="s">
        <v>3852</v>
      </c>
      <c r="I214" s="864" t="s">
        <v>3853</v>
      </c>
      <c r="J214" s="864" t="s">
        <v>3042</v>
      </c>
    </row>
    <row r="215" spans="1:10" ht="15">
      <c r="A215" s="864" t="s">
        <v>2514</v>
      </c>
      <c r="B215" s="893">
        <v>20</v>
      </c>
      <c r="C215" s="893">
        <v>30</v>
      </c>
      <c r="D215" s="893"/>
      <c r="E215" s="893"/>
      <c r="F215" s="893"/>
      <c r="G215" s="864" t="s">
        <v>3854</v>
      </c>
      <c r="H215" s="864" t="s">
        <v>3854</v>
      </c>
      <c r="I215" s="864" t="s">
        <v>3855</v>
      </c>
      <c r="J215" s="864" t="s">
        <v>3856</v>
      </c>
    </row>
    <row r="240" ht="13.5" thickBot="1"/>
    <row r="241" spans="1:4" ht="16.5" thickBot="1">
      <c r="A241" s="898" t="s">
        <v>3857</v>
      </c>
      <c r="B241" s="899"/>
      <c r="C241" s="899"/>
      <c r="D241" s="900"/>
    </row>
    <row r="242" ht="13.5" thickBot="1"/>
    <row r="243" spans="1:7" ht="16.5" thickBot="1">
      <c r="A243" s="845" t="s">
        <v>3858</v>
      </c>
      <c r="B243" s="846"/>
      <c r="C243" s="846"/>
      <c r="D243" s="846"/>
      <c r="E243" s="846"/>
      <c r="F243" s="846"/>
      <c r="G243" s="847"/>
    </row>
    <row r="244" spans="1:7" ht="12.75">
      <c r="A244" s="848" t="s">
        <v>3859</v>
      </c>
      <c r="B244" s="849"/>
      <c r="C244" s="849"/>
      <c r="D244" s="849"/>
      <c r="E244" s="849"/>
      <c r="F244" s="849"/>
      <c r="G244" s="850"/>
    </row>
    <row r="245" spans="1:7" ht="12.75">
      <c r="A245" s="848" t="s">
        <v>3860</v>
      </c>
      <c r="B245" s="849"/>
      <c r="C245" s="849"/>
      <c r="D245" s="849"/>
      <c r="E245" s="849"/>
      <c r="F245" s="849"/>
      <c r="G245" s="850"/>
    </row>
    <row r="246" spans="1:7" ht="12.75">
      <c r="A246" s="848" t="s">
        <v>3861</v>
      </c>
      <c r="B246" s="849"/>
      <c r="C246" s="849"/>
      <c r="D246" s="849"/>
      <c r="E246" s="849"/>
      <c r="F246" s="849"/>
      <c r="G246" s="850"/>
    </row>
    <row r="247" spans="1:7" ht="12.75">
      <c r="A247" s="848" t="s">
        <v>3862</v>
      </c>
      <c r="B247" s="849"/>
      <c r="C247" s="849"/>
      <c r="D247" s="849"/>
      <c r="E247" s="849"/>
      <c r="F247" s="849"/>
      <c r="G247" s="850"/>
    </row>
    <row r="248" spans="1:7" ht="13.5" thickBot="1">
      <c r="A248" s="851" t="s">
        <v>3863</v>
      </c>
      <c r="B248" s="852"/>
      <c r="C248" s="852"/>
      <c r="D248" s="852"/>
      <c r="E248" s="852"/>
      <c r="F248" s="852"/>
      <c r="G248" s="853"/>
    </row>
    <row r="249" spans="7:10" ht="13.5" thickBot="1">
      <c r="G249" s="878"/>
      <c r="H249" s="901"/>
      <c r="J249" s="878"/>
    </row>
    <row r="250" spans="1:10" ht="16.5" thickBot="1">
      <c r="A250" s="865" t="s">
        <v>3864</v>
      </c>
      <c r="B250" s="902"/>
      <c r="C250" s="903"/>
      <c r="D250" s="251"/>
      <c r="E250" s="251"/>
      <c r="F250" s="251"/>
      <c r="G250" s="251"/>
      <c r="H250" s="251"/>
      <c r="I250" s="251"/>
      <c r="J250" s="251"/>
    </row>
    <row r="251" spans="1:10" ht="15">
      <c r="A251" s="861" t="s">
        <v>2698</v>
      </c>
      <c r="B251" s="869">
        <v>1</v>
      </c>
      <c r="C251" s="869">
        <v>2</v>
      </c>
      <c r="D251" s="860">
        <v>3</v>
      </c>
      <c r="E251" s="860">
        <v>4</v>
      </c>
      <c r="F251" s="860">
        <v>5</v>
      </c>
      <c r="G251" s="859" t="s">
        <v>2699</v>
      </c>
      <c r="H251" s="862" t="s">
        <v>2700</v>
      </c>
      <c r="I251" s="862" t="s">
        <v>2701</v>
      </c>
      <c r="J251" s="859" t="s">
        <v>2702</v>
      </c>
    </row>
    <row r="252" spans="1:10" ht="15">
      <c r="A252" s="864" t="s">
        <v>1506</v>
      </c>
      <c r="B252" s="863">
        <v>30</v>
      </c>
      <c r="C252" s="863"/>
      <c r="D252" s="863"/>
      <c r="E252" s="863"/>
      <c r="F252" s="863"/>
      <c r="G252" s="864" t="s">
        <v>1505</v>
      </c>
      <c r="H252" s="824" t="s">
        <v>1505</v>
      </c>
      <c r="I252" s="824" t="s">
        <v>3865</v>
      </c>
      <c r="J252" s="864"/>
    </row>
    <row r="253" spans="1:10" ht="15">
      <c r="A253" s="864" t="s">
        <v>2544</v>
      </c>
      <c r="B253" s="863">
        <v>35</v>
      </c>
      <c r="C253" s="863">
        <v>45</v>
      </c>
      <c r="D253" s="863">
        <v>85</v>
      </c>
      <c r="E253" s="863" t="s">
        <v>3866</v>
      </c>
      <c r="F253" s="863" t="s">
        <v>3867</v>
      </c>
      <c r="G253" s="864" t="s">
        <v>2543</v>
      </c>
      <c r="H253" s="824" t="s">
        <v>2543</v>
      </c>
      <c r="I253" s="824" t="s">
        <v>2379</v>
      </c>
      <c r="J253" s="864"/>
    </row>
    <row r="254" spans="1:10" ht="15">
      <c r="A254" s="824" t="s">
        <v>3868</v>
      </c>
      <c r="B254" s="863" t="s">
        <v>3869</v>
      </c>
      <c r="C254" s="863" t="s">
        <v>3870</v>
      </c>
      <c r="D254" s="863">
        <v>50</v>
      </c>
      <c r="E254" s="863" t="s">
        <v>3871</v>
      </c>
      <c r="F254" s="863" t="s">
        <v>3872</v>
      </c>
      <c r="G254" s="864" t="s">
        <v>3873</v>
      </c>
      <c r="H254" s="824" t="s">
        <v>3873</v>
      </c>
      <c r="I254" s="824" t="s">
        <v>3874</v>
      </c>
      <c r="J254" s="824"/>
    </row>
    <row r="255" spans="1:10" ht="15">
      <c r="A255" s="824" t="s">
        <v>3108</v>
      </c>
      <c r="B255" s="863">
        <v>75</v>
      </c>
      <c r="C255" s="863">
        <v>61</v>
      </c>
      <c r="D255" s="863"/>
      <c r="E255" s="863"/>
      <c r="F255" s="863"/>
      <c r="G255" s="864" t="s">
        <v>3875</v>
      </c>
      <c r="H255" s="824" t="s">
        <v>3876</v>
      </c>
      <c r="I255" s="824" t="s">
        <v>3106</v>
      </c>
      <c r="J255" s="824"/>
    </row>
    <row r="256" spans="1:10" ht="15">
      <c r="A256" s="824" t="s">
        <v>1062</v>
      </c>
      <c r="B256" s="863">
        <v>35</v>
      </c>
      <c r="C256" s="863">
        <v>45</v>
      </c>
      <c r="D256" s="863">
        <v>50</v>
      </c>
      <c r="E256" s="863">
        <v>65</v>
      </c>
      <c r="F256" s="863"/>
      <c r="G256" s="864" t="s">
        <v>3877</v>
      </c>
      <c r="H256" s="824" t="s">
        <v>3877</v>
      </c>
      <c r="I256" s="824" t="s">
        <v>3878</v>
      </c>
      <c r="J256" s="824" t="s">
        <v>3879</v>
      </c>
    </row>
    <row r="257" spans="1:10" ht="15">
      <c r="A257" s="824" t="s">
        <v>2836</v>
      </c>
      <c r="B257" s="863"/>
      <c r="C257" s="863"/>
      <c r="D257" s="863">
        <v>58</v>
      </c>
      <c r="E257" s="863"/>
      <c r="F257" s="863"/>
      <c r="G257" s="864" t="s">
        <v>3880</v>
      </c>
      <c r="H257" s="824" t="s">
        <v>3880</v>
      </c>
      <c r="I257" s="824" t="s">
        <v>3881</v>
      </c>
      <c r="J257" s="824" t="s">
        <v>3882</v>
      </c>
    </row>
    <row r="258" spans="1:10" ht="15">
      <c r="A258" s="824" t="s">
        <v>1503</v>
      </c>
      <c r="B258" s="863">
        <v>45</v>
      </c>
      <c r="C258" s="863">
        <v>55</v>
      </c>
      <c r="D258" s="863">
        <v>60</v>
      </c>
      <c r="E258" s="863" t="s">
        <v>3883</v>
      </c>
      <c r="F258" s="863" t="s">
        <v>3867</v>
      </c>
      <c r="G258" s="864" t="s">
        <v>1502</v>
      </c>
      <c r="H258" s="824" t="s">
        <v>1502</v>
      </c>
      <c r="I258" s="824" t="s">
        <v>3884</v>
      </c>
      <c r="J258" s="824" t="s">
        <v>3885</v>
      </c>
    </row>
    <row r="259" spans="1:10" ht="15">
      <c r="A259" s="824" t="s">
        <v>4021</v>
      </c>
      <c r="B259" s="863">
        <v>20</v>
      </c>
      <c r="C259" s="863">
        <v>20</v>
      </c>
      <c r="D259" s="863" t="s">
        <v>3886</v>
      </c>
      <c r="E259" s="863" t="s">
        <v>3887</v>
      </c>
      <c r="F259" s="863"/>
      <c r="G259" s="864" t="s">
        <v>4020</v>
      </c>
      <c r="H259" s="824" t="s">
        <v>4020</v>
      </c>
      <c r="I259" s="824" t="s">
        <v>3888</v>
      </c>
      <c r="J259" s="824" t="s">
        <v>3882</v>
      </c>
    </row>
    <row r="260" spans="1:10" ht="15">
      <c r="A260" s="824" t="s">
        <v>1543</v>
      </c>
      <c r="B260" s="863"/>
      <c r="C260" s="863"/>
      <c r="D260" s="863">
        <v>43</v>
      </c>
      <c r="E260" s="863">
        <v>69</v>
      </c>
      <c r="F260" s="863"/>
      <c r="G260" s="864" t="s">
        <v>1542</v>
      </c>
      <c r="H260" s="824" t="s">
        <v>1542</v>
      </c>
      <c r="I260" s="824" t="s">
        <v>3889</v>
      </c>
      <c r="J260" s="824" t="s">
        <v>3879</v>
      </c>
    </row>
    <row r="261" spans="1:10" ht="15">
      <c r="A261" s="824" t="s">
        <v>46</v>
      </c>
      <c r="B261" s="863">
        <v>30</v>
      </c>
      <c r="C261" s="863" t="s">
        <v>3890</v>
      </c>
      <c r="D261" s="863">
        <v>65</v>
      </c>
      <c r="E261" s="863" t="s">
        <v>3891</v>
      </c>
      <c r="F261" s="863" t="s">
        <v>3892</v>
      </c>
      <c r="G261" s="864" t="s">
        <v>3893</v>
      </c>
      <c r="H261" s="824" t="s">
        <v>45</v>
      </c>
      <c r="I261" s="824" t="s">
        <v>3894</v>
      </c>
      <c r="J261" s="824"/>
    </row>
    <row r="262" spans="1:10" ht="15">
      <c r="A262" s="824" t="s">
        <v>3066</v>
      </c>
      <c r="B262" s="863"/>
      <c r="C262" s="863">
        <v>30</v>
      </c>
      <c r="D262" s="863"/>
      <c r="E262" s="863"/>
      <c r="F262" s="863"/>
      <c r="G262" s="864" t="s">
        <v>3895</v>
      </c>
      <c r="H262" s="824" t="s">
        <v>3896</v>
      </c>
      <c r="I262" s="824" t="s">
        <v>2621</v>
      </c>
      <c r="J262" s="824"/>
    </row>
    <row r="263" spans="1:10" ht="15">
      <c r="A263" s="824" t="s">
        <v>3897</v>
      </c>
      <c r="B263" s="863">
        <v>15</v>
      </c>
      <c r="C263" s="863">
        <v>45</v>
      </c>
      <c r="D263" s="863">
        <v>60</v>
      </c>
      <c r="E263" s="863" t="s">
        <v>3866</v>
      </c>
      <c r="F263" s="863" t="s">
        <v>3898</v>
      </c>
      <c r="G263" s="864" t="s">
        <v>3899</v>
      </c>
      <c r="H263" s="824" t="s">
        <v>3899</v>
      </c>
      <c r="I263" s="824" t="s">
        <v>2622</v>
      </c>
      <c r="J263" s="824"/>
    </row>
    <row r="264" spans="2:6" ht="15">
      <c r="B264" s="854"/>
      <c r="C264" s="854"/>
      <c r="D264" s="854"/>
      <c r="E264" s="854"/>
      <c r="F264" s="854"/>
    </row>
    <row r="265" spans="2:6" ht="15.75" thickBot="1">
      <c r="B265" s="854"/>
      <c r="C265" s="854"/>
      <c r="D265" s="854"/>
      <c r="E265" s="854"/>
      <c r="F265" s="854"/>
    </row>
    <row r="266" spans="1:10" ht="16.5" thickBot="1">
      <c r="A266" s="865" t="s">
        <v>3900</v>
      </c>
      <c r="B266" s="867"/>
      <c r="C266" s="888"/>
      <c r="D266" s="854"/>
      <c r="E266" s="854"/>
      <c r="F266" s="854"/>
      <c r="G266" s="251"/>
      <c r="H266" s="251"/>
      <c r="I266" s="251"/>
      <c r="J266" s="251"/>
    </row>
    <row r="267" spans="1:10" ht="15">
      <c r="A267" s="861" t="s">
        <v>2698</v>
      </c>
      <c r="B267" s="869">
        <v>1</v>
      </c>
      <c r="C267" s="860">
        <v>2</v>
      </c>
      <c r="D267" s="860">
        <v>3</v>
      </c>
      <c r="E267" s="860">
        <v>4</v>
      </c>
      <c r="F267" s="860">
        <v>5</v>
      </c>
      <c r="G267" s="859" t="s">
        <v>2699</v>
      </c>
      <c r="H267" s="862" t="s">
        <v>2700</v>
      </c>
      <c r="I267" s="862" t="s">
        <v>2701</v>
      </c>
      <c r="J267" s="859" t="s">
        <v>2702</v>
      </c>
    </row>
    <row r="268" spans="1:10" ht="15">
      <c r="A268" s="864" t="s">
        <v>600</v>
      </c>
      <c r="B268" s="863">
        <v>45</v>
      </c>
      <c r="C268" s="863">
        <v>60</v>
      </c>
      <c r="D268" s="863" t="s">
        <v>3901</v>
      </c>
      <c r="E268" s="863" t="s">
        <v>2761</v>
      </c>
      <c r="F268" s="863"/>
      <c r="G268" s="864" t="s">
        <v>3902</v>
      </c>
      <c r="H268" s="824" t="s">
        <v>3902</v>
      </c>
      <c r="I268" s="824" t="s">
        <v>3903</v>
      </c>
      <c r="J268" s="864" t="s">
        <v>3882</v>
      </c>
    </row>
    <row r="269" spans="1:10" ht="15">
      <c r="A269" s="824" t="s">
        <v>1561</v>
      </c>
      <c r="B269" s="863">
        <v>40</v>
      </c>
      <c r="C269" s="863">
        <v>55</v>
      </c>
      <c r="D269" s="883" t="s">
        <v>3564</v>
      </c>
      <c r="E269" s="863" t="s">
        <v>2761</v>
      </c>
      <c r="F269" s="863"/>
      <c r="G269" s="864" t="s">
        <v>3904</v>
      </c>
      <c r="H269" s="824" t="s">
        <v>3904</v>
      </c>
      <c r="I269" s="824" t="s">
        <v>3905</v>
      </c>
      <c r="J269" s="824"/>
    </row>
    <row r="270" spans="1:10" ht="15">
      <c r="A270" s="824" t="s">
        <v>259</v>
      </c>
      <c r="B270" s="863">
        <v>40</v>
      </c>
      <c r="C270" s="863"/>
      <c r="D270" s="863" t="s">
        <v>3596</v>
      </c>
      <c r="E270" s="863"/>
      <c r="F270" s="863"/>
      <c r="G270" s="864" t="s">
        <v>3906</v>
      </c>
      <c r="H270" s="824" t="s">
        <v>3906</v>
      </c>
      <c r="I270" s="824" t="s">
        <v>3907</v>
      </c>
      <c r="J270" s="824"/>
    </row>
    <row r="271" spans="1:10" ht="15">
      <c r="A271" s="824" t="s">
        <v>950</v>
      </c>
      <c r="B271" s="863">
        <v>35</v>
      </c>
      <c r="C271" s="863">
        <v>50</v>
      </c>
      <c r="D271" s="863">
        <v>70</v>
      </c>
      <c r="E271" s="863"/>
      <c r="F271" s="863"/>
      <c r="G271" s="864" t="s">
        <v>949</v>
      </c>
      <c r="H271" s="824" t="s">
        <v>949</v>
      </c>
      <c r="I271" s="824" t="s">
        <v>3908</v>
      </c>
      <c r="J271" s="864" t="s">
        <v>3570</v>
      </c>
    </row>
    <row r="272" spans="1:10" ht="15">
      <c r="A272" s="824" t="s">
        <v>3909</v>
      </c>
      <c r="B272" s="863">
        <v>40</v>
      </c>
      <c r="C272" s="863">
        <v>55</v>
      </c>
      <c r="D272" s="863">
        <v>75</v>
      </c>
      <c r="E272" s="863"/>
      <c r="F272" s="863"/>
      <c r="G272" s="864" t="s">
        <v>3910</v>
      </c>
      <c r="H272" s="824" t="s">
        <v>3910</v>
      </c>
      <c r="I272" s="824" t="s">
        <v>3911</v>
      </c>
      <c r="J272" s="824"/>
    </row>
    <row r="273" spans="1:10" ht="15">
      <c r="A273" s="824" t="s">
        <v>1932</v>
      </c>
      <c r="B273" s="863">
        <v>58</v>
      </c>
      <c r="C273" s="863"/>
      <c r="D273" s="863"/>
      <c r="E273" s="863">
        <v>60</v>
      </c>
      <c r="F273" s="863"/>
      <c r="G273" s="864" t="s">
        <v>3912</v>
      </c>
      <c r="H273" s="824" t="s">
        <v>1931</v>
      </c>
      <c r="I273" s="824" t="s">
        <v>3913</v>
      </c>
      <c r="J273" s="824"/>
    </row>
    <row r="274" spans="1:10" ht="15">
      <c r="A274" s="824" t="s">
        <v>2586</v>
      </c>
      <c r="B274" s="863">
        <v>40</v>
      </c>
      <c r="C274" s="863">
        <v>60</v>
      </c>
      <c r="D274" s="863">
        <v>75</v>
      </c>
      <c r="E274" s="863"/>
      <c r="F274" s="863"/>
      <c r="G274" s="864" t="s">
        <v>2585</v>
      </c>
      <c r="H274" s="824" t="s">
        <v>2585</v>
      </c>
      <c r="I274" s="824" t="s">
        <v>3914</v>
      </c>
      <c r="J274" s="824"/>
    </row>
    <row r="275" spans="1:10" ht="15">
      <c r="A275" s="824" t="s">
        <v>3915</v>
      </c>
      <c r="B275" s="863"/>
      <c r="C275" s="863"/>
      <c r="D275" s="863"/>
      <c r="E275" s="863">
        <v>70</v>
      </c>
      <c r="F275" s="863"/>
      <c r="G275" s="864" t="s">
        <v>3916</v>
      </c>
      <c r="H275" s="824" t="s">
        <v>3916</v>
      </c>
      <c r="I275" s="824" t="s">
        <v>3878</v>
      </c>
      <c r="J275" s="824"/>
    </row>
    <row r="276" spans="1:10" ht="15">
      <c r="A276" s="824" t="s">
        <v>2484</v>
      </c>
      <c r="B276" s="863" t="s">
        <v>1858</v>
      </c>
      <c r="C276" s="863" t="s">
        <v>2717</v>
      </c>
      <c r="D276" s="863" t="s">
        <v>2718</v>
      </c>
      <c r="E276" s="863">
        <v>65</v>
      </c>
      <c r="F276" s="863" t="s">
        <v>2764</v>
      </c>
      <c r="G276" s="864" t="s">
        <v>3917</v>
      </c>
      <c r="H276" s="824" t="s">
        <v>3918</v>
      </c>
      <c r="I276" s="824" t="s">
        <v>3919</v>
      </c>
      <c r="J276" s="824"/>
    </row>
    <row r="277" spans="1:10" ht="15">
      <c r="A277" s="824" t="s">
        <v>2028</v>
      </c>
      <c r="B277" s="863">
        <v>30</v>
      </c>
      <c r="C277" s="863" t="s">
        <v>3920</v>
      </c>
      <c r="D277" s="863" t="s">
        <v>3592</v>
      </c>
      <c r="E277" s="863">
        <v>65</v>
      </c>
      <c r="F277" s="863" t="s">
        <v>2764</v>
      </c>
      <c r="G277" s="864" t="s">
        <v>3921</v>
      </c>
      <c r="H277" s="824" t="s">
        <v>3921</v>
      </c>
      <c r="I277" s="824" t="s">
        <v>3922</v>
      </c>
      <c r="J277" s="824"/>
    </row>
    <row r="278" spans="1:10" ht="15">
      <c r="A278" s="824" t="s">
        <v>3923</v>
      </c>
      <c r="B278" s="863">
        <v>10</v>
      </c>
      <c r="C278" s="863"/>
      <c r="D278" s="863"/>
      <c r="E278" s="863">
        <v>55</v>
      </c>
      <c r="F278" s="863"/>
      <c r="G278" s="864" t="s">
        <v>3924</v>
      </c>
      <c r="H278" s="824" t="s">
        <v>3925</v>
      </c>
      <c r="I278" s="824" t="s">
        <v>3926</v>
      </c>
      <c r="J278" s="824"/>
    </row>
    <row r="279" spans="1:10" ht="15">
      <c r="A279" s="824" t="s">
        <v>3072</v>
      </c>
      <c r="B279" s="863" t="s">
        <v>2715</v>
      </c>
      <c r="C279" s="863" t="s">
        <v>1840</v>
      </c>
      <c r="D279" s="863">
        <v>65</v>
      </c>
      <c r="E279" s="863"/>
      <c r="F279" s="863"/>
      <c r="G279" s="864" t="s">
        <v>3927</v>
      </c>
      <c r="H279" s="824" t="s">
        <v>3928</v>
      </c>
      <c r="I279" s="824" t="s">
        <v>3929</v>
      </c>
      <c r="J279" s="824"/>
    </row>
    <row r="280" spans="1:10" ht="15">
      <c r="A280" s="824" t="s">
        <v>3930</v>
      </c>
      <c r="B280" s="863"/>
      <c r="C280" s="863"/>
      <c r="D280" s="863"/>
      <c r="E280" s="863"/>
      <c r="F280" s="863">
        <v>63</v>
      </c>
      <c r="G280" s="864" t="s">
        <v>3931</v>
      </c>
      <c r="H280" s="824" t="s">
        <v>3931</v>
      </c>
      <c r="I280" s="824" t="s">
        <v>3932</v>
      </c>
      <c r="J280" s="824"/>
    </row>
    <row r="281" spans="1:10" ht="15">
      <c r="A281" s="824" t="s">
        <v>1657</v>
      </c>
      <c r="B281" s="863">
        <v>30</v>
      </c>
      <c r="C281" s="863">
        <v>50</v>
      </c>
      <c r="D281" s="863">
        <v>75</v>
      </c>
      <c r="E281" s="863"/>
      <c r="F281" s="863"/>
      <c r="G281" s="864" t="s">
        <v>1656</v>
      </c>
      <c r="H281" s="824" t="s">
        <v>1656</v>
      </c>
      <c r="I281" s="824" t="s">
        <v>3933</v>
      </c>
      <c r="J281" s="824"/>
    </row>
    <row r="282" spans="1:10" ht="15">
      <c r="A282" s="824" t="s">
        <v>3283</v>
      </c>
      <c r="B282" s="863">
        <v>50</v>
      </c>
      <c r="C282" s="863"/>
      <c r="D282" s="863"/>
      <c r="E282" s="863"/>
      <c r="F282" s="863"/>
      <c r="G282" s="864" t="s">
        <v>3282</v>
      </c>
      <c r="H282" s="824" t="s">
        <v>3282</v>
      </c>
      <c r="I282" s="824" t="s">
        <v>3934</v>
      </c>
      <c r="J282" s="824"/>
    </row>
    <row r="283" spans="1:10" ht="15">
      <c r="A283" s="824" t="s">
        <v>3935</v>
      </c>
      <c r="B283" s="863"/>
      <c r="C283" s="863">
        <v>40</v>
      </c>
      <c r="D283" s="863"/>
      <c r="E283" s="863">
        <v>50</v>
      </c>
      <c r="F283" s="863"/>
      <c r="G283" s="864" t="s">
        <v>3936</v>
      </c>
      <c r="H283" s="824" t="s">
        <v>3937</v>
      </c>
      <c r="I283" s="824" t="s">
        <v>3938</v>
      </c>
      <c r="J283" s="824"/>
    </row>
    <row r="284" spans="1:10" ht="15">
      <c r="A284" s="824" t="s">
        <v>3939</v>
      </c>
      <c r="B284" s="863"/>
      <c r="C284" s="863"/>
      <c r="D284" s="863"/>
      <c r="E284" s="863">
        <v>60</v>
      </c>
      <c r="F284" s="863"/>
      <c r="G284" s="864" t="s">
        <v>3940</v>
      </c>
      <c r="H284" s="824" t="s">
        <v>3941</v>
      </c>
      <c r="I284" s="824" t="s">
        <v>3942</v>
      </c>
      <c r="J284" s="824" t="s">
        <v>3943</v>
      </c>
    </row>
    <row r="285" spans="1:10" ht="15">
      <c r="A285" s="824" t="s">
        <v>3944</v>
      </c>
      <c r="B285" s="863"/>
      <c r="C285" s="863"/>
      <c r="D285" s="863"/>
      <c r="E285" s="863">
        <v>30</v>
      </c>
      <c r="F285" s="863"/>
      <c r="G285" s="864" t="s">
        <v>3945</v>
      </c>
      <c r="H285" s="824" t="s">
        <v>3946</v>
      </c>
      <c r="I285" s="824" t="s">
        <v>3947</v>
      </c>
      <c r="J285" s="824" t="s">
        <v>3948</v>
      </c>
    </row>
    <row r="286" spans="1:10" ht="15">
      <c r="A286" s="824" t="s">
        <v>3944</v>
      </c>
      <c r="B286" s="863">
        <v>10</v>
      </c>
      <c r="C286" s="863">
        <v>15</v>
      </c>
      <c r="D286" s="863" t="s">
        <v>2990</v>
      </c>
      <c r="E286" s="863" t="s">
        <v>3949</v>
      </c>
      <c r="F286" s="863" t="s">
        <v>3950</v>
      </c>
      <c r="G286" s="864" t="s">
        <v>3945</v>
      </c>
      <c r="H286" s="824" t="s">
        <v>3951</v>
      </c>
      <c r="I286" s="824" t="s">
        <v>3952</v>
      </c>
      <c r="J286" s="824" t="s">
        <v>3948</v>
      </c>
    </row>
    <row r="287" spans="1:10" ht="15">
      <c r="A287" s="824" t="s">
        <v>188</v>
      </c>
      <c r="B287" s="863">
        <v>33</v>
      </c>
      <c r="C287" s="863"/>
      <c r="D287" s="863"/>
      <c r="E287" s="863"/>
      <c r="F287" s="863"/>
      <c r="G287" s="864" t="s">
        <v>187</v>
      </c>
      <c r="H287" s="824" t="s">
        <v>187</v>
      </c>
      <c r="I287" s="824" t="s">
        <v>3953</v>
      </c>
      <c r="J287" s="824"/>
    </row>
    <row r="288" spans="1:10" ht="15">
      <c r="A288" s="824" t="s">
        <v>615</v>
      </c>
      <c r="B288" s="863"/>
      <c r="C288" s="863"/>
      <c r="D288" s="863"/>
      <c r="E288" s="863">
        <v>74</v>
      </c>
      <c r="F288" s="863"/>
      <c r="G288" s="864" t="s">
        <v>614</v>
      </c>
      <c r="H288" s="824" t="s">
        <v>614</v>
      </c>
      <c r="I288" s="824" t="s">
        <v>3954</v>
      </c>
      <c r="J288" s="824"/>
    </row>
    <row r="289" spans="1:10" ht="15">
      <c r="A289" s="824" t="s">
        <v>2368</v>
      </c>
      <c r="B289" s="863" t="s">
        <v>2732</v>
      </c>
      <c r="C289" s="863" t="s">
        <v>2704</v>
      </c>
      <c r="D289" s="863" t="s">
        <v>2744</v>
      </c>
      <c r="E289" s="863">
        <v>65</v>
      </c>
      <c r="F289" s="863"/>
      <c r="G289" s="864" t="s">
        <v>3955</v>
      </c>
      <c r="H289" s="824" t="s">
        <v>3955</v>
      </c>
      <c r="I289" s="824" t="s">
        <v>3956</v>
      </c>
      <c r="J289" s="824"/>
    </row>
    <row r="290" spans="1:10" ht="15">
      <c r="A290" s="824" t="s">
        <v>997</v>
      </c>
      <c r="B290" s="863"/>
      <c r="C290" s="863"/>
      <c r="D290" s="863"/>
      <c r="E290" s="863">
        <v>50</v>
      </c>
      <c r="F290" s="863"/>
      <c r="G290" s="864" t="s">
        <v>996</v>
      </c>
      <c r="H290" s="824" t="s">
        <v>996</v>
      </c>
      <c r="I290" s="824" t="s">
        <v>3957</v>
      </c>
      <c r="J290" s="864" t="s">
        <v>3570</v>
      </c>
    </row>
    <row r="291" spans="1:10" ht="15">
      <c r="A291" s="824" t="s">
        <v>174</v>
      </c>
      <c r="B291" s="863"/>
      <c r="C291" s="863"/>
      <c r="D291" s="863">
        <v>45</v>
      </c>
      <c r="E291" s="863"/>
      <c r="F291" s="863"/>
      <c r="G291" s="864" t="s">
        <v>173</v>
      </c>
      <c r="H291" s="824" t="s">
        <v>173</v>
      </c>
      <c r="I291" s="824" t="s">
        <v>2610</v>
      </c>
      <c r="J291" s="824"/>
    </row>
    <row r="292" spans="1:10" ht="15">
      <c r="A292" s="824" t="s">
        <v>3078</v>
      </c>
      <c r="B292" s="863" t="s">
        <v>2715</v>
      </c>
      <c r="C292" s="863">
        <v>35</v>
      </c>
      <c r="D292" s="863" t="s">
        <v>1832</v>
      </c>
      <c r="E292" s="863" t="s">
        <v>3958</v>
      </c>
      <c r="F292" s="863" t="s">
        <v>3867</v>
      </c>
      <c r="G292" s="864" t="s">
        <v>3077</v>
      </c>
      <c r="H292" s="824" t="s">
        <v>3959</v>
      </c>
      <c r="I292" s="824" t="s">
        <v>2614</v>
      </c>
      <c r="J292" s="864" t="s">
        <v>3570</v>
      </c>
    </row>
    <row r="293" spans="1:10" ht="15">
      <c r="A293" s="824" t="s">
        <v>2019</v>
      </c>
      <c r="B293" s="863">
        <v>35</v>
      </c>
      <c r="C293" s="863" t="s">
        <v>3617</v>
      </c>
      <c r="D293" s="863">
        <v>60</v>
      </c>
      <c r="E293" s="863"/>
      <c r="F293" s="863"/>
      <c r="G293" s="864" t="s">
        <v>2018</v>
      </c>
      <c r="H293" s="824" t="s">
        <v>2018</v>
      </c>
      <c r="I293" s="824" t="s">
        <v>3960</v>
      </c>
      <c r="J293" s="824"/>
    </row>
    <row r="294" spans="1:10" ht="15">
      <c r="A294" s="824" t="s">
        <v>3961</v>
      </c>
      <c r="B294" s="863"/>
      <c r="C294" s="863"/>
      <c r="D294" s="863"/>
      <c r="E294" s="863" t="s">
        <v>3962</v>
      </c>
      <c r="F294" s="863"/>
      <c r="G294" s="864" t="s">
        <v>3963</v>
      </c>
      <c r="H294" s="824" t="s">
        <v>3964</v>
      </c>
      <c r="I294" s="824" t="s">
        <v>3965</v>
      </c>
      <c r="J294" s="824"/>
    </row>
    <row r="295" spans="1:10" ht="15">
      <c r="A295" s="824" t="s">
        <v>114</v>
      </c>
      <c r="B295" s="863" t="s">
        <v>2703</v>
      </c>
      <c r="C295" s="863" t="s">
        <v>2716</v>
      </c>
      <c r="D295" s="863">
        <v>65</v>
      </c>
      <c r="E295" s="863" t="s">
        <v>3966</v>
      </c>
      <c r="F295" s="863" t="s">
        <v>3867</v>
      </c>
      <c r="G295" s="864" t="s">
        <v>113</v>
      </c>
      <c r="H295" s="824" t="s">
        <v>3967</v>
      </c>
      <c r="I295" s="824" t="s">
        <v>3968</v>
      </c>
      <c r="J295" s="824" t="s">
        <v>1842</v>
      </c>
    </row>
    <row r="296" spans="1:10" ht="15">
      <c r="A296" s="824" t="s">
        <v>2013</v>
      </c>
      <c r="B296" s="863"/>
      <c r="C296" s="863"/>
      <c r="D296" s="863">
        <v>55</v>
      </c>
      <c r="E296" s="863">
        <v>70</v>
      </c>
      <c r="F296" s="863"/>
      <c r="G296" s="864" t="s">
        <v>3969</v>
      </c>
      <c r="H296" s="824" t="s">
        <v>3969</v>
      </c>
      <c r="I296" s="824" t="s">
        <v>3970</v>
      </c>
      <c r="J296" s="824"/>
    </row>
    <row r="297" spans="2:6" ht="15">
      <c r="B297" s="854"/>
      <c r="C297" s="854"/>
      <c r="D297" s="854"/>
      <c r="E297" s="854"/>
      <c r="F297" s="854"/>
    </row>
    <row r="298" spans="2:6" ht="15">
      <c r="B298" s="854"/>
      <c r="C298" s="854"/>
      <c r="D298" s="854"/>
      <c r="E298" s="854"/>
      <c r="F298" s="854"/>
    </row>
  </sheetData>
  <sheetProtection sheet="1" objects="1" scenarios="1"/>
  <mergeCells count="1">
    <mergeCell ref="I2:J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E263"/>
  <sheetViews>
    <sheetView workbookViewId="0" topLeftCell="A1">
      <selection activeCell="E6" sqref="E6"/>
    </sheetView>
  </sheetViews>
  <sheetFormatPr defaultColWidth="9.140625" defaultRowHeight="12.75"/>
  <cols>
    <col min="1" max="1" width="8.7109375" style="0" customWidth="1"/>
    <col min="5" max="5" width="8.7109375" style="0" customWidth="1"/>
    <col min="6" max="6" width="9.00390625" style="0" customWidth="1"/>
    <col min="7" max="9" width="3.7109375" style="0" customWidth="1"/>
    <col min="10" max="10" width="3.8515625" style="0" customWidth="1"/>
    <col min="11" max="11" width="4.00390625" style="0" customWidth="1"/>
    <col min="12" max="12" width="3.7109375" style="0" customWidth="1"/>
    <col min="13" max="13" width="4.140625" style="0" customWidth="1"/>
    <col min="14" max="15" width="3.7109375" style="0" customWidth="1"/>
    <col min="16" max="16" width="3.8515625" style="0" customWidth="1"/>
    <col min="17" max="18" width="3.7109375" style="0" customWidth="1"/>
    <col min="19" max="19" width="3.8515625" style="0" customWidth="1"/>
    <col min="20" max="21" width="3.7109375" style="0" customWidth="1"/>
    <col min="22" max="22" width="3.8515625" style="0" customWidth="1"/>
    <col min="23" max="23" width="4.00390625" style="0" customWidth="1"/>
    <col min="24" max="24" width="3.7109375" style="0" customWidth="1"/>
    <col min="25" max="26" width="3.8515625" style="0" customWidth="1"/>
    <col min="27" max="30" width="3.7109375" style="0" customWidth="1"/>
  </cols>
  <sheetData>
    <row r="1" spans="1:18" ht="20.25">
      <c r="A1" s="776"/>
      <c r="B1" s="776" t="s">
        <v>4100</v>
      </c>
      <c r="C1" s="776"/>
      <c r="D1" s="776"/>
      <c r="E1" s="776"/>
      <c r="F1" s="776"/>
      <c r="G1" s="776"/>
      <c r="H1" s="776"/>
      <c r="I1" s="776"/>
      <c r="J1" s="776"/>
      <c r="K1" s="776"/>
      <c r="L1" s="776"/>
      <c r="M1" s="776"/>
      <c r="N1" s="776"/>
      <c r="O1" s="776"/>
      <c r="P1" s="776"/>
      <c r="Q1" s="777"/>
      <c r="R1" s="777"/>
    </row>
    <row r="2" ht="18">
      <c r="B2" s="778"/>
    </row>
    <row r="3" spans="1:21" ht="15.75">
      <c r="A3" s="779"/>
      <c r="B3" s="779" t="s">
        <v>4101</v>
      </c>
      <c r="C3" s="779"/>
      <c r="D3" s="779"/>
      <c r="E3" s="779"/>
      <c r="F3" s="779"/>
      <c r="G3" s="779"/>
      <c r="H3" s="779"/>
      <c r="I3" s="779"/>
      <c r="J3" s="779"/>
      <c r="K3" s="779"/>
      <c r="L3" s="779"/>
      <c r="M3" s="779"/>
      <c r="N3" s="779"/>
      <c r="O3" s="779"/>
      <c r="P3" s="779"/>
      <c r="Q3" s="779"/>
      <c r="R3" s="779" t="s">
        <v>4102</v>
      </c>
      <c r="S3" s="779"/>
      <c r="T3" s="780"/>
      <c r="U3" s="780"/>
    </row>
    <row r="4" ht="13.5" thickBot="1"/>
    <row r="5" spans="1:30" ht="13.5" thickBot="1">
      <c r="A5" s="781"/>
      <c r="B5" s="782" t="s">
        <v>4103</v>
      </c>
      <c r="C5" s="783"/>
      <c r="D5" s="783"/>
      <c r="E5" s="781" t="s">
        <v>4104</v>
      </c>
      <c r="F5" s="781" t="s">
        <v>4105</v>
      </c>
      <c r="G5" s="784" t="s">
        <v>4106</v>
      </c>
      <c r="H5" s="785"/>
      <c r="I5" s="785"/>
      <c r="J5" s="786"/>
      <c r="K5" s="784" t="s">
        <v>4107</v>
      </c>
      <c r="L5" s="785"/>
      <c r="M5" s="785"/>
      <c r="N5" s="786"/>
      <c r="O5" s="784" t="s">
        <v>4108</v>
      </c>
      <c r="P5" s="785"/>
      <c r="Q5" s="785"/>
      <c r="R5" s="786"/>
      <c r="S5" s="784" t="s">
        <v>4109</v>
      </c>
      <c r="T5" s="785"/>
      <c r="U5" s="785"/>
      <c r="V5" s="786"/>
      <c r="W5" s="784" t="s">
        <v>4110</v>
      </c>
      <c r="X5" s="785"/>
      <c r="Y5" s="785"/>
      <c r="Z5" s="786"/>
      <c r="AA5" s="782" t="s">
        <v>4111</v>
      </c>
      <c r="AB5" s="787"/>
      <c r="AC5" s="787"/>
      <c r="AD5" s="788"/>
    </row>
    <row r="6" spans="1:31" ht="13.5" thickBot="1">
      <c r="A6" s="245"/>
      <c r="B6" s="789"/>
      <c r="C6" s="790"/>
      <c r="D6" s="247"/>
      <c r="E6" s="245"/>
      <c r="F6" s="245"/>
      <c r="G6" s="791" t="s">
        <v>3652</v>
      </c>
      <c r="H6" s="792" t="s">
        <v>4112</v>
      </c>
      <c r="I6" s="792" t="s">
        <v>4113</v>
      </c>
      <c r="J6" s="793" t="s">
        <v>570</v>
      </c>
      <c r="K6" s="794" t="s">
        <v>3652</v>
      </c>
      <c r="L6" s="792" t="s">
        <v>4112</v>
      </c>
      <c r="M6" s="792" t="s">
        <v>4113</v>
      </c>
      <c r="N6" s="793" t="s">
        <v>570</v>
      </c>
      <c r="O6" s="794" t="s">
        <v>3652</v>
      </c>
      <c r="P6" s="792" t="s">
        <v>4112</v>
      </c>
      <c r="Q6" s="792" t="s">
        <v>4113</v>
      </c>
      <c r="R6" s="793" t="s">
        <v>570</v>
      </c>
      <c r="S6" s="794" t="s">
        <v>3652</v>
      </c>
      <c r="T6" s="792" t="s">
        <v>4112</v>
      </c>
      <c r="U6" s="792" t="s">
        <v>4113</v>
      </c>
      <c r="V6" s="793" t="s">
        <v>570</v>
      </c>
      <c r="W6" s="794" t="s">
        <v>3652</v>
      </c>
      <c r="X6" s="792" t="s">
        <v>4112</v>
      </c>
      <c r="Y6" s="792" t="s">
        <v>4113</v>
      </c>
      <c r="Z6" s="795" t="s">
        <v>570</v>
      </c>
      <c r="AA6" s="794" t="s">
        <v>3652</v>
      </c>
      <c r="AB6" s="792" t="s">
        <v>4112</v>
      </c>
      <c r="AC6" s="792" t="s">
        <v>4113</v>
      </c>
      <c r="AD6" s="793" t="s">
        <v>570</v>
      </c>
      <c r="AE6" s="796"/>
    </row>
    <row r="7" spans="1:30" ht="12.75">
      <c r="A7" s="824" t="s">
        <v>2275</v>
      </c>
      <c r="B7" s="800" t="s">
        <v>3463</v>
      </c>
      <c r="C7" s="801"/>
      <c r="D7" s="801"/>
      <c r="E7" s="824" t="s">
        <v>2275</v>
      </c>
      <c r="F7" s="799" t="s">
        <v>4121</v>
      </c>
      <c r="G7" s="251"/>
      <c r="H7" s="251">
        <v>2</v>
      </c>
      <c r="I7" s="251">
        <v>2</v>
      </c>
      <c r="J7" s="251"/>
      <c r="K7" s="797"/>
      <c r="L7" s="251">
        <v>1</v>
      </c>
      <c r="M7" s="251">
        <v>2</v>
      </c>
      <c r="N7" s="251"/>
      <c r="O7" s="797"/>
      <c r="P7" s="251">
        <v>2</v>
      </c>
      <c r="Q7" s="374">
        <v>2</v>
      </c>
      <c r="R7" s="251"/>
      <c r="S7" s="797"/>
      <c r="T7" s="251">
        <v>2</v>
      </c>
      <c r="U7" s="374">
        <v>2</v>
      </c>
      <c r="V7" s="251"/>
      <c r="W7" s="797"/>
      <c r="X7" s="251">
        <v>2</v>
      </c>
      <c r="Y7" s="374">
        <v>2</v>
      </c>
      <c r="Z7" s="251"/>
      <c r="AA7" s="797"/>
      <c r="AB7" s="251">
        <v>2</v>
      </c>
      <c r="AC7" s="374">
        <v>2</v>
      </c>
      <c r="AD7" s="798"/>
    </row>
    <row r="8" spans="1:30" ht="12.75">
      <c r="A8" s="799" t="s">
        <v>2284</v>
      </c>
      <c r="B8" s="800" t="s">
        <v>3532</v>
      </c>
      <c r="C8" s="801"/>
      <c r="D8" s="801"/>
      <c r="E8" s="799" t="s">
        <v>2284</v>
      </c>
      <c r="F8" s="799" t="s">
        <v>4117</v>
      </c>
      <c r="G8" s="251">
        <v>2</v>
      </c>
      <c r="H8" s="251">
        <v>1</v>
      </c>
      <c r="I8" s="251">
        <v>2</v>
      </c>
      <c r="J8" s="374">
        <v>2</v>
      </c>
      <c r="K8" s="797">
        <v>2</v>
      </c>
      <c r="L8" s="374">
        <v>1</v>
      </c>
      <c r="M8" s="374">
        <v>2</v>
      </c>
      <c r="N8" s="374">
        <v>2</v>
      </c>
      <c r="O8" s="797">
        <v>2</v>
      </c>
      <c r="P8" s="374">
        <v>1</v>
      </c>
      <c r="Q8" s="374">
        <v>2</v>
      </c>
      <c r="R8" s="374">
        <v>2</v>
      </c>
      <c r="S8" s="797">
        <v>2</v>
      </c>
      <c r="T8" s="374">
        <v>1</v>
      </c>
      <c r="U8" s="374">
        <v>2</v>
      </c>
      <c r="V8" s="374">
        <v>2</v>
      </c>
      <c r="W8" s="797"/>
      <c r="X8" s="374">
        <v>2</v>
      </c>
      <c r="Y8" s="374"/>
      <c r="Z8" s="251"/>
      <c r="AA8" s="797"/>
      <c r="AB8" s="251">
        <v>2</v>
      </c>
      <c r="AC8" s="251"/>
      <c r="AD8" s="798"/>
    </row>
    <row r="9" spans="1:30" ht="12.75">
      <c r="A9" s="799" t="s">
        <v>2293</v>
      </c>
      <c r="B9" s="800" t="s">
        <v>2637</v>
      </c>
      <c r="C9" s="801"/>
      <c r="D9" s="801"/>
      <c r="E9" s="799" t="s">
        <v>2293</v>
      </c>
      <c r="F9" s="799" t="s">
        <v>4117</v>
      </c>
      <c r="G9" s="251">
        <v>2</v>
      </c>
      <c r="H9" s="251">
        <v>2</v>
      </c>
      <c r="I9" s="251">
        <v>2</v>
      </c>
      <c r="J9" s="374">
        <v>2</v>
      </c>
      <c r="K9" s="797"/>
      <c r="L9" s="374">
        <v>2</v>
      </c>
      <c r="M9" s="251"/>
      <c r="N9" s="251"/>
      <c r="O9" s="797">
        <v>2</v>
      </c>
      <c r="P9" s="251">
        <v>2</v>
      </c>
      <c r="Q9" s="374">
        <v>2</v>
      </c>
      <c r="R9" s="374">
        <v>2</v>
      </c>
      <c r="S9" s="797"/>
      <c r="T9" s="374">
        <v>2</v>
      </c>
      <c r="U9" s="251"/>
      <c r="V9" s="251"/>
      <c r="W9" s="797"/>
      <c r="X9" s="251"/>
      <c r="Y9" s="251"/>
      <c r="Z9" s="251"/>
      <c r="AA9" s="797"/>
      <c r="AB9" s="251"/>
      <c r="AC9" s="251"/>
      <c r="AD9" s="798"/>
    </row>
    <row r="10" spans="1:30" ht="12.75">
      <c r="A10" s="799" t="s">
        <v>2296</v>
      </c>
      <c r="B10" s="800" t="s">
        <v>3512</v>
      </c>
      <c r="C10" s="801"/>
      <c r="D10" s="801"/>
      <c r="E10" s="799" t="s">
        <v>2296</v>
      </c>
      <c r="F10" s="799" t="s">
        <v>4117</v>
      </c>
      <c r="G10" s="251"/>
      <c r="H10" s="251"/>
      <c r="I10" s="251"/>
      <c r="J10" s="251"/>
      <c r="K10" s="797"/>
      <c r="L10" s="251"/>
      <c r="M10" s="251"/>
      <c r="N10" s="251"/>
      <c r="O10" s="797"/>
      <c r="P10" s="251"/>
      <c r="Q10" s="251"/>
      <c r="R10" s="251"/>
      <c r="S10" s="797"/>
      <c r="T10" s="251"/>
      <c r="U10" s="251"/>
      <c r="V10" s="251"/>
      <c r="W10" s="797"/>
      <c r="X10" s="251">
        <v>2</v>
      </c>
      <c r="Y10" s="251"/>
      <c r="Z10" s="251"/>
      <c r="AA10" s="797"/>
      <c r="AB10" s="251"/>
      <c r="AC10" s="251"/>
      <c r="AD10" s="798"/>
    </row>
    <row r="11" spans="1:30" ht="12.75">
      <c r="A11" s="799" t="s">
        <v>2302</v>
      </c>
      <c r="B11" s="800" t="s">
        <v>2632</v>
      </c>
      <c r="C11" s="801"/>
      <c r="D11" s="801"/>
      <c r="E11" s="799" t="s">
        <v>2302</v>
      </c>
      <c r="F11" s="799" t="s">
        <v>4117</v>
      </c>
      <c r="G11" s="251">
        <v>2</v>
      </c>
      <c r="H11" s="374">
        <v>2</v>
      </c>
      <c r="I11" s="374">
        <v>1</v>
      </c>
      <c r="J11" s="251"/>
      <c r="K11" s="797"/>
      <c r="L11" s="251"/>
      <c r="M11" s="251">
        <v>2</v>
      </c>
      <c r="N11" s="251"/>
      <c r="O11" s="797">
        <v>2</v>
      </c>
      <c r="P11" s="374">
        <v>2</v>
      </c>
      <c r="Q11" s="374">
        <v>1</v>
      </c>
      <c r="R11" s="251"/>
      <c r="S11" s="797"/>
      <c r="T11" s="374">
        <v>2</v>
      </c>
      <c r="U11" s="251"/>
      <c r="V11" s="251"/>
      <c r="W11" s="797"/>
      <c r="X11" s="251"/>
      <c r="Y11" s="251"/>
      <c r="Z11" s="251"/>
      <c r="AA11" s="797"/>
      <c r="AB11" s="251"/>
      <c r="AC11" s="251"/>
      <c r="AD11" s="798"/>
    </row>
    <row r="12" spans="1:30" ht="12.75">
      <c r="A12" s="799" t="s">
        <v>2305</v>
      </c>
      <c r="B12" s="800" t="s">
        <v>2388</v>
      </c>
      <c r="C12" s="801"/>
      <c r="D12" s="801"/>
      <c r="E12" s="799" t="s">
        <v>2305</v>
      </c>
      <c r="F12" s="799" t="s">
        <v>4148</v>
      </c>
      <c r="G12" s="251"/>
      <c r="H12" s="251"/>
      <c r="I12" s="251"/>
      <c r="J12" s="251"/>
      <c r="K12" s="797">
        <v>2</v>
      </c>
      <c r="L12" s="251"/>
      <c r="M12" s="251"/>
      <c r="N12" s="251">
        <v>2</v>
      </c>
      <c r="O12" s="797"/>
      <c r="P12" s="251"/>
      <c r="Q12" s="251"/>
      <c r="R12" s="251"/>
      <c r="S12" s="797"/>
      <c r="T12" s="251"/>
      <c r="U12" s="251"/>
      <c r="V12" s="251"/>
      <c r="W12" s="797">
        <v>2</v>
      </c>
      <c r="X12" s="374">
        <v>2</v>
      </c>
      <c r="Y12" s="251">
        <v>2</v>
      </c>
      <c r="Z12" s="374">
        <v>2</v>
      </c>
      <c r="AA12" s="797"/>
      <c r="AB12" s="374">
        <v>1</v>
      </c>
      <c r="AC12" s="374">
        <v>1</v>
      </c>
      <c r="AD12" s="798">
        <v>1</v>
      </c>
    </row>
    <row r="13" spans="1:30" ht="12.75">
      <c r="A13" s="799" t="s">
        <v>2314</v>
      </c>
      <c r="B13" s="800" t="s">
        <v>3523</v>
      </c>
      <c r="C13" s="801"/>
      <c r="D13" s="801"/>
      <c r="E13" s="799" t="s">
        <v>2314</v>
      </c>
      <c r="F13" s="799" t="s">
        <v>4117</v>
      </c>
      <c r="G13" s="374">
        <v>1</v>
      </c>
      <c r="H13" s="374">
        <v>1</v>
      </c>
      <c r="I13" s="374">
        <v>1</v>
      </c>
      <c r="J13" s="374">
        <v>1</v>
      </c>
      <c r="K13" s="797">
        <v>2</v>
      </c>
      <c r="L13" s="374">
        <v>1</v>
      </c>
      <c r="M13" s="374">
        <v>1</v>
      </c>
      <c r="N13" s="374">
        <v>2</v>
      </c>
      <c r="O13" s="797">
        <v>1</v>
      </c>
      <c r="P13" s="374">
        <v>1</v>
      </c>
      <c r="Q13" s="374">
        <v>1</v>
      </c>
      <c r="R13" s="374">
        <v>1</v>
      </c>
      <c r="S13" s="797">
        <v>1</v>
      </c>
      <c r="T13" s="374">
        <v>1</v>
      </c>
      <c r="U13" s="374">
        <v>1</v>
      </c>
      <c r="V13" s="374">
        <v>1</v>
      </c>
      <c r="W13" s="797"/>
      <c r="X13" s="374">
        <v>2</v>
      </c>
      <c r="Y13" s="251"/>
      <c r="Z13" s="251"/>
      <c r="AA13" s="797">
        <v>1</v>
      </c>
      <c r="AB13" s="251">
        <v>2</v>
      </c>
      <c r="AC13" s="251"/>
      <c r="AD13" s="798"/>
    </row>
    <row r="14" spans="1:30" ht="12.75">
      <c r="A14" s="799" t="s">
        <v>2323</v>
      </c>
      <c r="B14" s="800" t="s">
        <v>3461</v>
      </c>
      <c r="C14" s="801"/>
      <c r="D14" s="801"/>
      <c r="E14" s="799" t="s">
        <v>2323</v>
      </c>
      <c r="F14" s="799" t="s">
        <v>4121</v>
      </c>
      <c r="G14" s="251"/>
      <c r="H14" s="251"/>
      <c r="I14" s="251"/>
      <c r="J14" s="251"/>
      <c r="K14" s="797"/>
      <c r="L14" s="251"/>
      <c r="M14" s="251"/>
      <c r="N14" s="251"/>
      <c r="O14" s="797"/>
      <c r="P14" s="251"/>
      <c r="Q14" s="251"/>
      <c r="R14" s="251"/>
      <c r="S14" s="797"/>
      <c r="T14" s="251"/>
      <c r="U14" s="251"/>
      <c r="V14" s="251"/>
      <c r="W14" s="797"/>
      <c r="X14" s="251"/>
      <c r="Y14" s="251"/>
      <c r="Z14" s="251"/>
      <c r="AA14" s="797"/>
      <c r="AB14" s="251"/>
      <c r="AC14" s="251"/>
      <c r="AD14" s="798"/>
    </row>
    <row r="15" spans="1:30" ht="12.75">
      <c r="A15" s="799" t="s">
        <v>2344</v>
      </c>
      <c r="B15" s="800" t="s">
        <v>2674</v>
      </c>
      <c r="C15" s="801"/>
      <c r="D15" s="801"/>
      <c r="E15" s="799" t="s">
        <v>2344</v>
      </c>
      <c r="F15" s="799" t="s">
        <v>4121</v>
      </c>
      <c r="G15" s="251">
        <v>2</v>
      </c>
      <c r="H15" s="251">
        <v>1</v>
      </c>
      <c r="I15" s="251">
        <v>1</v>
      </c>
      <c r="J15" s="374">
        <v>2</v>
      </c>
      <c r="K15" s="797">
        <v>2</v>
      </c>
      <c r="L15" s="374">
        <v>1</v>
      </c>
      <c r="M15" s="374">
        <v>1</v>
      </c>
      <c r="N15" s="374">
        <v>2</v>
      </c>
      <c r="O15" s="797">
        <v>2</v>
      </c>
      <c r="P15" s="374">
        <v>1</v>
      </c>
      <c r="Q15" s="374">
        <v>1</v>
      </c>
      <c r="R15" s="374">
        <v>2</v>
      </c>
      <c r="S15" s="797">
        <v>2</v>
      </c>
      <c r="T15" s="374">
        <v>1</v>
      </c>
      <c r="U15" s="374">
        <v>1</v>
      </c>
      <c r="V15" s="374">
        <v>2</v>
      </c>
      <c r="W15" s="797"/>
      <c r="X15" s="374">
        <v>2</v>
      </c>
      <c r="Y15" s="374">
        <v>2</v>
      </c>
      <c r="Z15" s="251"/>
      <c r="AA15" s="797"/>
      <c r="AB15" s="251">
        <v>2</v>
      </c>
      <c r="AC15" s="374">
        <v>2</v>
      </c>
      <c r="AD15" s="798"/>
    </row>
    <row r="16" spans="1:30" ht="12.75">
      <c r="A16" s="799" t="s">
        <v>3553</v>
      </c>
      <c r="B16" s="800" t="s">
        <v>3554</v>
      </c>
      <c r="C16" s="801"/>
      <c r="D16" s="801"/>
      <c r="E16" s="799" t="s">
        <v>3553</v>
      </c>
      <c r="F16" s="799" t="s">
        <v>4148</v>
      </c>
      <c r="G16" s="374">
        <v>1</v>
      </c>
      <c r="H16" s="374">
        <v>1</v>
      </c>
      <c r="I16" s="374">
        <v>2</v>
      </c>
      <c r="J16" s="374">
        <v>1</v>
      </c>
      <c r="K16" s="797">
        <v>1</v>
      </c>
      <c r="L16" s="374">
        <v>1</v>
      </c>
      <c r="M16" s="374">
        <v>2</v>
      </c>
      <c r="N16" s="374">
        <v>1</v>
      </c>
      <c r="O16" s="797">
        <v>2</v>
      </c>
      <c r="P16" s="374">
        <v>2</v>
      </c>
      <c r="Q16" s="374">
        <v>2</v>
      </c>
      <c r="R16" s="374">
        <v>2</v>
      </c>
      <c r="S16" s="797">
        <v>1</v>
      </c>
      <c r="T16" s="374">
        <v>1</v>
      </c>
      <c r="U16" s="374">
        <v>2</v>
      </c>
      <c r="V16" s="374">
        <v>1</v>
      </c>
      <c r="W16" s="797">
        <v>1</v>
      </c>
      <c r="X16" s="374">
        <v>1</v>
      </c>
      <c r="Y16" s="374">
        <v>2</v>
      </c>
      <c r="Z16" s="374">
        <v>1</v>
      </c>
      <c r="AA16" s="797">
        <v>1</v>
      </c>
      <c r="AB16" s="374">
        <v>1</v>
      </c>
      <c r="AC16" s="374">
        <v>1</v>
      </c>
      <c r="AD16" s="798">
        <v>1</v>
      </c>
    </row>
    <row r="17" spans="1:30" ht="15">
      <c r="A17" s="799" t="s">
        <v>2663</v>
      </c>
      <c r="B17" s="800" t="s">
        <v>2664</v>
      </c>
      <c r="C17" s="801"/>
      <c r="D17" s="801"/>
      <c r="E17" s="799" t="s">
        <v>2663</v>
      </c>
      <c r="F17" s="799" t="s">
        <v>4121</v>
      </c>
      <c r="G17" s="812" t="s">
        <v>2385</v>
      </c>
      <c r="H17" s="812" t="s">
        <v>2385</v>
      </c>
      <c r="I17" s="813" t="s">
        <v>2385</v>
      </c>
      <c r="J17" s="813" t="s">
        <v>2385</v>
      </c>
      <c r="K17" s="814" t="s">
        <v>2385</v>
      </c>
      <c r="L17" s="813" t="s">
        <v>2385</v>
      </c>
      <c r="M17" s="813" t="s">
        <v>2385</v>
      </c>
      <c r="N17" s="813" t="s">
        <v>2385</v>
      </c>
      <c r="O17" s="814"/>
      <c r="P17" s="813" t="s">
        <v>2385</v>
      </c>
      <c r="Q17" s="813" t="s">
        <v>2385</v>
      </c>
      <c r="R17" s="813" t="s">
        <v>2385</v>
      </c>
      <c r="S17" s="797"/>
      <c r="T17" s="251"/>
      <c r="U17" s="251"/>
      <c r="V17" s="251"/>
      <c r="W17" s="797"/>
      <c r="X17" s="251"/>
      <c r="Y17" s="251"/>
      <c r="Z17" s="251"/>
      <c r="AA17" s="797"/>
      <c r="AB17" s="251"/>
      <c r="AC17" s="251"/>
      <c r="AD17" s="798"/>
    </row>
    <row r="18" spans="1:30" ht="12.75">
      <c r="A18" s="799" t="s">
        <v>715</v>
      </c>
      <c r="B18" s="800" t="s">
        <v>2415</v>
      </c>
      <c r="C18" s="801"/>
      <c r="D18" s="801"/>
      <c r="E18" s="799" t="s">
        <v>715</v>
      </c>
      <c r="F18" s="799" t="s">
        <v>4121</v>
      </c>
      <c r="G18" s="251"/>
      <c r="H18" s="374">
        <v>2</v>
      </c>
      <c r="I18" s="374">
        <v>2</v>
      </c>
      <c r="J18" s="251"/>
      <c r="K18" s="797"/>
      <c r="L18" s="374">
        <v>2</v>
      </c>
      <c r="M18" s="374">
        <v>2</v>
      </c>
      <c r="N18" s="251"/>
      <c r="O18" s="797"/>
      <c r="P18" s="251"/>
      <c r="Q18" s="251"/>
      <c r="R18" s="251"/>
      <c r="S18" s="797"/>
      <c r="T18" s="374">
        <v>2</v>
      </c>
      <c r="U18" s="374">
        <v>2</v>
      </c>
      <c r="V18" s="251"/>
      <c r="W18" s="797">
        <v>2</v>
      </c>
      <c r="X18" s="374">
        <v>1</v>
      </c>
      <c r="Y18" s="374">
        <v>1</v>
      </c>
      <c r="Z18" s="374">
        <v>2</v>
      </c>
      <c r="AA18" s="797"/>
      <c r="AB18" s="374">
        <v>1</v>
      </c>
      <c r="AC18" s="374">
        <v>1</v>
      </c>
      <c r="AD18" s="798"/>
    </row>
    <row r="19" spans="1:30" ht="12.75">
      <c r="A19" s="799" t="s">
        <v>727</v>
      </c>
      <c r="B19" s="800" t="s">
        <v>2407</v>
      </c>
      <c r="C19" s="801"/>
      <c r="D19" s="801"/>
      <c r="E19" s="799" t="s">
        <v>727</v>
      </c>
      <c r="F19" s="799" t="s">
        <v>4121</v>
      </c>
      <c r="G19" s="251"/>
      <c r="H19" s="251"/>
      <c r="I19" s="251"/>
      <c r="J19" s="251"/>
      <c r="K19" s="797"/>
      <c r="L19" s="374">
        <v>2</v>
      </c>
      <c r="M19" s="374">
        <v>2</v>
      </c>
      <c r="N19" s="251"/>
      <c r="O19" s="797"/>
      <c r="P19" s="251"/>
      <c r="Q19" s="251"/>
      <c r="R19" s="251"/>
      <c r="S19" s="797"/>
      <c r="T19" s="251"/>
      <c r="U19" s="251"/>
      <c r="V19" s="251"/>
      <c r="W19" s="797">
        <v>2</v>
      </c>
      <c r="X19" s="251"/>
      <c r="Y19" s="374">
        <v>2</v>
      </c>
      <c r="Z19" s="251">
        <v>2</v>
      </c>
      <c r="AA19" s="797"/>
      <c r="AB19" s="374">
        <v>2</v>
      </c>
      <c r="AC19" s="374">
        <v>2</v>
      </c>
      <c r="AD19" s="798"/>
    </row>
    <row r="20" spans="1:30" ht="12.75">
      <c r="A20" s="799" t="s">
        <v>2611</v>
      </c>
      <c r="B20" s="800" t="s">
        <v>2612</v>
      </c>
      <c r="C20" s="801"/>
      <c r="D20" s="801"/>
      <c r="E20" s="799" t="s">
        <v>2611</v>
      </c>
      <c r="F20" s="799" t="s">
        <v>4148</v>
      </c>
      <c r="G20" s="251"/>
      <c r="H20" s="374"/>
      <c r="I20" s="374">
        <v>2</v>
      </c>
      <c r="J20" s="251">
        <v>2</v>
      </c>
      <c r="K20" s="797"/>
      <c r="L20" s="251"/>
      <c r="M20" s="374">
        <v>2</v>
      </c>
      <c r="N20" s="374">
        <v>2</v>
      </c>
      <c r="O20" s="797"/>
      <c r="P20" s="251"/>
      <c r="Q20" s="251"/>
      <c r="R20" s="251"/>
      <c r="S20" s="797"/>
      <c r="T20" s="251"/>
      <c r="U20" s="374">
        <v>2</v>
      </c>
      <c r="V20" s="251">
        <v>2</v>
      </c>
      <c r="W20" s="797">
        <v>2</v>
      </c>
      <c r="X20" s="374">
        <v>2</v>
      </c>
      <c r="Y20" s="374">
        <v>2</v>
      </c>
      <c r="Z20" s="374">
        <v>2</v>
      </c>
      <c r="AA20" s="797">
        <v>2</v>
      </c>
      <c r="AB20" s="374">
        <v>2</v>
      </c>
      <c r="AC20" s="374">
        <v>2</v>
      </c>
      <c r="AD20" s="798">
        <v>2</v>
      </c>
    </row>
    <row r="21" spans="1:30" ht="12.75">
      <c r="A21" s="799" t="s">
        <v>763</v>
      </c>
      <c r="B21" s="800" t="s">
        <v>2401</v>
      </c>
      <c r="C21" s="801"/>
      <c r="D21" s="801"/>
      <c r="E21" s="799" t="s">
        <v>763</v>
      </c>
      <c r="F21" s="799" t="s">
        <v>4148</v>
      </c>
      <c r="G21" s="251"/>
      <c r="H21" s="251"/>
      <c r="I21" s="251"/>
      <c r="J21" s="251"/>
      <c r="K21" s="797"/>
      <c r="L21" s="251"/>
      <c r="M21" s="251"/>
      <c r="N21" s="251"/>
      <c r="O21" s="797"/>
      <c r="P21" s="251"/>
      <c r="Q21" s="251"/>
      <c r="R21" s="251"/>
      <c r="S21" s="797"/>
      <c r="T21" s="251"/>
      <c r="U21" s="251"/>
      <c r="V21" s="251"/>
      <c r="W21" s="797">
        <v>2</v>
      </c>
      <c r="X21" s="374">
        <v>2</v>
      </c>
      <c r="Y21" s="374">
        <v>2</v>
      </c>
      <c r="Z21" s="374">
        <v>2</v>
      </c>
      <c r="AA21" s="797">
        <v>2</v>
      </c>
      <c r="AB21" s="374">
        <v>2</v>
      </c>
      <c r="AC21" s="374">
        <v>2</v>
      </c>
      <c r="AD21" s="798">
        <v>2</v>
      </c>
    </row>
    <row r="22" spans="1:30" ht="12.75">
      <c r="A22" s="799" t="s">
        <v>3480</v>
      </c>
      <c r="B22" s="800" t="s">
        <v>3481</v>
      </c>
      <c r="C22" s="801"/>
      <c r="D22" s="801"/>
      <c r="E22" s="799" t="s">
        <v>3480</v>
      </c>
      <c r="F22" s="799" t="s">
        <v>4117</v>
      </c>
      <c r="G22" s="251">
        <v>2</v>
      </c>
      <c r="H22" s="251">
        <v>2</v>
      </c>
      <c r="I22" s="251">
        <v>2</v>
      </c>
      <c r="J22" s="251"/>
      <c r="K22" s="797"/>
      <c r="L22" s="374">
        <v>2</v>
      </c>
      <c r="M22" s="251"/>
      <c r="N22" s="251"/>
      <c r="O22" s="797">
        <v>2</v>
      </c>
      <c r="P22" s="251">
        <v>1</v>
      </c>
      <c r="Q22" s="374">
        <v>2</v>
      </c>
      <c r="R22" s="374">
        <v>2</v>
      </c>
      <c r="S22" s="797"/>
      <c r="T22" s="374">
        <v>2</v>
      </c>
      <c r="U22" s="251"/>
      <c r="V22" s="251"/>
      <c r="W22" s="797"/>
      <c r="X22" s="374">
        <v>2</v>
      </c>
      <c r="Y22" s="251"/>
      <c r="Z22" s="251"/>
      <c r="AA22" s="797"/>
      <c r="AB22" s="374">
        <v>2</v>
      </c>
      <c r="AC22" s="251"/>
      <c r="AD22" s="798"/>
    </row>
    <row r="23" spans="1:30" ht="12.75">
      <c r="A23" s="799" t="s">
        <v>2067</v>
      </c>
      <c r="B23" s="800" t="s">
        <v>2406</v>
      </c>
      <c r="C23" s="801"/>
      <c r="D23" s="801"/>
      <c r="E23" s="799" t="s">
        <v>2067</v>
      </c>
      <c r="F23" s="799" t="s">
        <v>4148</v>
      </c>
      <c r="G23" s="251"/>
      <c r="H23" s="251"/>
      <c r="I23" s="251"/>
      <c r="J23" s="251"/>
      <c r="K23" s="797"/>
      <c r="L23" s="251"/>
      <c r="M23" s="251"/>
      <c r="N23" s="251"/>
      <c r="O23" s="797"/>
      <c r="P23" s="251"/>
      <c r="Q23" s="251"/>
      <c r="R23" s="251"/>
      <c r="S23" s="797"/>
      <c r="T23" s="251"/>
      <c r="U23" s="251"/>
      <c r="V23" s="251"/>
      <c r="W23" s="797">
        <v>2</v>
      </c>
      <c r="X23" s="374">
        <v>2</v>
      </c>
      <c r="Y23" s="251"/>
      <c r="Z23" s="374">
        <v>2</v>
      </c>
      <c r="AA23" s="797"/>
      <c r="AB23" s="251"/>
      <c r="AC23" s="251"/>
      <c r="AD23" s="798"/>
    </row>
    <row r="24" spans="1:30" ht="12.75">
      <c r="A24" s="799" t="s">
        <v>781</v>
      </c>
      <c r="B24" s="800" t="s">
        <v>3549</v>
      </c>
      <c r="C24" s="801"/>
      <c r="D24" s="801"/>
      <c r="E24" s="799" t="s">
        <v>781</v>
      </c>
      <c r="F24" s="799" t="s">
        <v>4117</v>
      </c>
      <c r="G24" s="251">
        <v>2</v>
      </c>
      <c r="H24" s="251">
        <v>1</v>
      </c>
      <c r="I24" s="251">
        <v>1</v>
      </c>
      <c r="J24" s="374">
        <v>2</v>
      </c>
      <c r="K24" s="797">
        <v>2</v>
      </c>
      <c r="L24" s="374">
        <v>1</v>
      </c>
      <c r="M24" s="374">
        <v>1</v>
      </c>
      <c r="N24" s="374">
        <v>1</v>
      </c>
      <c r="O24" s="797">
        <v>2</v>
      </c>
      <c r="P24" s="374">
        <v>1</v>
      </c>
      <c r="Q24" s="374">
        <v>1</v>
      </c>
      <c r="R24" s="374">
        <v>1</v>
      </c>
      <c r="S24" s="797">
        <v>2</v>
      </c>
      <c r="T24" s="374">
        <v>1</v>
      </c>
      <c r="U24" s="374">
        <v>1</v>
      </c>
      <c r="V24" s="374">
        <v>2</v>
      </c>
      <c r="W24" s="797"/>
      <c r="X24" s="374">
        <v>1</v>
      </c>
      <c r="Y24" s="251"/>
      <c r="Z24" s="251"/>
      <c r="AA24" s="797"/>
      <c r="AB24" s="374">
        <v>1</v>
      </c>
      <c r="AC24" s="251"/>
      <c r="AD24" s="798"/>
    </row>
    <row r="25" spans="1:30" ht="12.75">
      <c r="A25" s="799" t="s">
        <v>3472</v>
      </c>
      <c r="B25" s="800" t="s">
        <v>3473</v>
      </c>
      <c r="C25" s="801"/>
      <c r="D25" s="801"/>
      <c r="E25" s="799" t="s">
        <v>3472</v>
      </c>
      <c r="F25" s="799" t="s">
        <v>2477</v>
      </c>
      <c r="G25" s="251"/>
      <c r="H25" s="251">
        <v>2</v>
      </c>
      <c r="I25" s="374">
        <v>2</v>
      </c>
      <c r="J25" s="251"/>
      <c r="K25" s="797"/>
      <c r="L25" s="251">
        <v>2</v>
      </c>
      <c r="M25" s="374">
        <v>2</v>
      </c>
      <c r="N25" s="251"/>
      <c r="O25" s="797"/>
      <c r="P25" s="251">
        <v>2</v>
      </c>
      <c r="Q25" s="374">
        <v>2</v>
      </c>
      <c r="R25" s="251"/>
      <c r="S25" s="797"/>
      <c r="T25" s="251">
        <v>2</v>
      </c>
      <c r="U25" s="374">
        <v>2</v>
      </c>
      <c r="V25" s="251"/>
      <c r="W25" s="797"/>
      <c r="X25" s="374">
        <v>2</v>
      </c>
      <c r="Y25" s="374">
        <v>2</v>
      </c>
      <c r="Z25" s="251"/>
      <c r="AA25" s="797"/>
      <c r="AB25" s="374">
        <v>2</v>
      </c>
      <c r="AC25" s="374">
        <v>2</v>
      </c>
      <c r="AD25" s="798"/>
    </row>
    <row r="26" spans="1:30" ht="12.75">
      <c r="A26" s="799" t="s">
        <v>802</v>
      </c>
      <c r="B26" s="800" t="s">
        <v>2376</v>
      </c>
      <c r="C26" s="801"/>
      <c r="D26" s="801"/>
      <c r="E26" s="799" t="s">
        <v>802</v>
      </c>
      <c r="F26" s="799" t="s">
        <v>4121</v>
      </c>
      <c r="G26" s="251">
        <v>2</v>
      </c>
      <c r="H26" s="374">
        <v>1</v>
      </c>
      <c r="I26" s="374">
        <v>1</v>
      </c>
      <c r="J26" s="374">
        <v>2</v>
      </c>
      <c r="K26" s="797"/>
      <c r="L26" s="374">
        <v>1</v>
      </c>
      <c r="M26" s="374">
        <v>2</v>
      </c>
      <c r="N26" s="251"/>
      <c r="O26" s="797">
        <v>2</v>
      </c>
      <c r="P26" s="374">
        <v>1</v>
      </c>
      <c r="Q26" s="374">
        <v>1</v>
      </c>
      <c r="R26" s="374">
        <v>2</v>
      </c>
      <c r="S26" s="797"/>
      <c r="T26" s="374">
        <v>1</v>
      </c>
      <c r="U26" s="374">
        <v>2</v>
      </c>
      <c r="V26" s="251"/>
      <c r="W26" s="797"/>
      <c r="X26" s="374">
        <v>2</v>
      </c>
      <c r="Y26" s="251"/>
      <c r="Z26" s="251"/>
      <c r="AA26" s="797"/>
      <c r="AB26" s="374">
        <v>2</v>
      </c>
      <c r="AC26" s="251"/>
      <c r="AD26" s="798"/>
    </row>
    <row r="27" spans="1:30" ht="12.75">
      <c r="A27" s="799" t="s">
        <v>805</v>
      </c>
      <c r="B27" s="800" t="s">
        <v>3528</v>
      </c>
      <c r="C27" s="801"/>
      <c r="D27" s="801"/>
      <c r="E27" s="799" t="s">
        <v>805</v>
      </c>
      <c r="F27" s="799" t="s">
        <v>4117</v>
      </c>
      <c r="G27" s="374">
        <v>1</v>
      </c>
      <c r="H27" s="374">
        <v>1</v>
      </c>
      <c r="I27" s="374">
        <v>1</v>
      </c>
      <c r="J27" s="374">
        <v>1</v>
      </c>
      <c r="K27" s="797">
        <v>2</v>
      </c>
      <c r="L27" s="374">
        <v>1</v>
      </c>
      <c r="M27" s="374">
        <v>2</v>
      </c>
      <c r="N27" s="374">
        <v>1</v>
      </c>
      <c r="O27" s="797">
        <v>1</v>
      </c>
      <c r="P27" s="374">
        <v>1</v>
      </c>
      <c r="Q27" s="374">
        <v>1</v>
      </c>
      <c r="R27" s="374">
        <v>1</v>
      </c>
      <c r="S27" s="797">
        <v>1</v>
      </c>
      <c r="T27" s="374">
        <v>1</v>
      </c>
      <c r="U27" s="374">
        <v>2</v>
      </c>
      <c r="V27" s="374">
        <v>2</v>
      </c>
      <c r="W27" s="797"/>
      <c r="X27" s="374">
        <v>1</v>
      </c>
      <c r="Y27" s="251"/>
      <c r="Z27" s="251"/>
      <c r="AA27" s="797"/>
      <c r="AB27" s="374">
        <v>1</v>
      </c>
      <c r="AC27" s="251"/>
      <c r="AD27" s="798"/>
    </row>
    <row r="28" spans="1:30" ht="12.75">
      <c r="A28" s="799" t="s">
        <v>831</v>
      </c>
      <c r="B28" s="800" t="s">
        <v>3500</v>
      </c>
      <c r="C28" s="801"/>
      <c r="D28" s="801"/>
      <c r="E28" s="799" t="s">
        <v>831</v>
      </c>
      <c r="F28" s="824" t="s">
        <v>4121</v>
      </c>
      <c r="G28" s="374">
        <v>2</v>
      </c>
      <c r="H28" s="374">
        <v>2</v>
      </c>
      <c r="I28" s="374">
        <v>2</v>
      </c>
      <c r="J28" s="374">
        <v>2</v>
      </c>
      <c r="K28" s="797">
        <v>2</v>
      </c>
      <c r="L28" s="374">
        <v>1</v>
      </c>
      <c r="M28" s="374">
        <v>2</v>
      </c>
      <c r="N28" s="374">
        <v>2</v>
      </c>
      <c r="O28" s="797">
        <v>2</v>
      </c>
      <c r="P28" s="374">
        <v>2</v>
      </c>
      <c r="Q28" s="374">
        <v>2</v>
      </c>
      <c r="R28" s="374">
        <v>2</v>
      </c>
      <c r="S28" s="797">
        <v>2</v>
      </c>
      <c r="T28" s="374">
        <v>2</v>
      </c>
      <c r="U28" s="374">
        <v>2</v>
      </c>
      <c r="V28" s="374">
        <v>2</v>
      </c>
      <c r="W28" s="797"/>
      <c r="X28" s="374">
        <v>2</v>
      </c>
      <c r="Y28" s="374">
        <v>2</v>
      </c>
      <c r="Z28" s="251"/>
      <c r="AA28" s="797"/>
      <c r="AB28" s="374">
        <v>2</v>
      </c>
      <c r="AC28" s="374">
        <v>2</v>
      </c>
      <c r="AD28" s="798"/>
    </row>
    <row r="29" spans="1:30" ht="12.75">
      <c r="A29" s="799" t="s">
        <v>1543</v>
      </c>
      <c r="B29" s="800" t="s">
        <v>3543</v>
      </c>
      <c r="C29" s="801"/>
      <c r="D29" s="801"/>
      <c r="E29" s="799" t="s">
        <v>1543</v>
      </c>
      <c r="F29" s="799" t="s">
        <v>4115</v>
      </c>
      <c r="G29" s="251"/>
      <c r="H29" s="251"/>
      <c r="I29" s="374">
        <v>2</v>
      </c>
      <c r="J29" s="251"/>
      <c r="K29" s="797"/>
      <c r="L29" s="251"/>
      <c r="M29" s="374">
        <v>2</v>
      </c>
      <c r="N29" s="251"/>
      <c r="O29" s="797"/>
      <c r="P29" s="251"/>
      <c r="Q29" s="251"/>
      <c r="R29" s="251"/>
      <c r="S29" s="797"/>
      <c r="T29" s="251"/>
      <c r="U29" s="374">
        <v>2</v>
      </c>
      <c r="V29" s="251"/>
      <c r="W29" s="797">
        <v>2</v>
      </c>
      <c r="X29" s="374">
        <v>2</v>
      </c>
      <c r="Y29" s="374">
        <v>2</v>
      </c>
      <c r="Z29" s="374">
        <v>2</v>
      </c>
      <c r="AA29" s="797"/>
      <c r="AB29" s="374">
        <v>2</v>
      </c>
      <c r="AC29" s="374">
        <v>2</v>
      </c>
      <c r="AD29" s="798">
        <v>2</v>
      </c>
    </row>
    <row r="30" spans="1:30" ht="12.75">
      <c r="A30" s="799" t="s">
        <v>1549</v>
      </c>
      <c r="B30" s="800" t="s">
        <v>3485</v>
      </c>
      <c r="C30" s="801"/>
      <c r="D30" s="801"/>
      <c r="E30" s="799" t="s">
        <v>1549</v>
      </c>
      <c r="F30" s="799" t="s">
        <v>4121</v>
      </c>
      <c r="G30" s="251"/>
      <c r="H30" s="251"/>
      <c r="I30" s="251"/>
      <c r="J30" s="251"/>
      <c r="K30" s="797"/>
      <c r="L30" s="251"/>
      <c r="M30" s="251"/>
      <c r="N30" s="251"/>
      <c r="O30" s="797"/>
      <c r="P30" s="251"/>
      <c r="Q30" s="251"/>
      <c r="R30" s="251"/>
      <c r="S30" s="797"/>
      <c r="T30" s="251"/>
      <c r="U30" s="251"/>
      <c r="V30" s="251"/>
      <c r="W30" s="797"/>
      <c r="X30" s="251"/>
      <c r="Y30" s="251"/>
      <c r="Z30" s="251"/>
      <c r="AA30" s="797"/>
      <c r="AB30" s="251"/>
      <c r="AC30" s="251"/>
      <c r="AD30" s="798"/>
    </row>
    <row r="31" spans="1:30" ht="15">
      <c r="A31" s="799" t="s">
        <v>46</v>
      </c>
      <c r="B31" s="800" t="s">
        <v>3544</v>
      </c>
      <c r="C31" s="801"/>
      <c r="D31" s="801"/>
      <c r="E31" s="799" t="s">
        <v>46</v>
      </c>
      <c r="F31" s="799" t="s">
        <v>4115</v>
      </c>
      <c r="G31" s="803"/>
      <c r="H31" s="803" t="s">
        <v>2385</v>
      </c>
      <c r="I31" s="803" t="s">
        <v>2385</v>
      </c>
      <c r="J31" s="374">
        <v>2</v>
      </c>
      <c r="K31" s="814"/>
      <c r="L31" s="813" t="s">
        <v>2385</v>
      </c>
      <c r="M31" s="803" t="s">
        <v>2385</v>
      </c>
      <c r="N31" s="251">
        <v>2</v>
      </c>
      <c r="O31" s="797"/>
      <c r="P31" s="251"/>
      <c r="Q31" s="251"/>
      <c r="R31" s="251"/>
      <c r="S31" s="797"/>
      <c r="T31" s="251"/>
      <c r="U31" s="251"/>
      <c r="V31" s="251"/>
      <c r="W31" s="797">
        <v>2</v>
      </c>
      <c r="X31" s="374">
        <v>1</v>
      </c>
      <c r="Y31" s="251">
        <v>1</v>
      </c>
      <c r="Z31" s="251"/>
      <c r="AA31" s="797"/>
      <c r="AB31" s="374">
        <v>2</v>
      </c>
      <c r="AC31" s="251"/>
      <c r="AD31" s="798"/>
    </row>
    <row r="32" spans="1:30" ht="15">
      <c r="A32" s="799" t="s">
        <v>2019</v>
      </c>
      <c r="B32" s="800" t="s">
        <v>2624</v>
      </c>
      <c r="C32" s="801"/>
      <c r="D32" s="801"/>
      <c r="E32" s="799" t="s">
        <v>2019</v>
      </c>
      <c r="F32" s="799" t="s">
        <v>4148</v>
      </c>
      <c r="G32" s="251">
        <v>2</v>
      </c>
      <c r="H32" s="727" t="s">
        <v>2464</v>
      </c>
      <c r="I32" s="727"/>
      <c r="J32" s="727"/>
      <c r="K32" s="805">
        <v>2</v>
      </c>
      <c r="L32" s="727" t="s">
        <v>2464</v>
      </c>
      <c r="M32" s="251"/>
      <c r="N32" s="251"/>
      <c r="O32" s="797">
        <v>2</v>
      </c>
      <c r="P32" s="251">
        <v>2</v>
      </c>
      <c r="Q32" s="251"/>
      <c r="R32" s="251"/>
      <c r="S32" s="797"/>
      <c r="T32" s="251"/>
      <c r="U32" s="251"/>
      <c r="V32" s="251"/>
      <c r="W32" s="797">
        <v>2</v>
      </c>
      <c r="X32" s="251"/>
      <c r="Y32" s="251"/>
      <c r="Z32" s="251"/>
      <c r="AA32" s="797">
        <v>2</v>
      </c>
      <c r="AB32" s="251"/>
      <c r="AC32" s="251"/>
      <c r="AD32" s="798"/>
    </row>
    <row r="33" spans="1:30" ht="12.75">
      <c r="A33" s="799" t="s">
        <v>1561</v>
      </c>
      <c r="B33" s="800" t="s">
        <v>2396</v>
      </c>
      <c r="C33" s="801"/>
      <c r="D33" s="801"/>
      <c r="E33" s="799" t="s">
        <v>1561</v>
      </c>
      <c r="F33" s="799" t="s">
        <v>4148</v>
      </c>
      <c r="G33" s="251"/>
      <c r="H33" s="251"/>
      <c r="I33" s="251"/>
      <c r="J33" s="251"/>
      <c r="K33" s="797">
        <v>1</v>
      </c>
      <c r="L33" s="251">
        <v>2</v>
      </c>
      <c r="M33" s="374">
        <v>2</v>
      </c>
      <c r="N33" s="374">
        <v>1</v>
      </c>
      <c r="O33" s="797"/>
      <c r="P33" s="251"/>
      <c r="Q33" s="251"/>
      <c r="R33" s="251"/>
      <c r="S33" s="797"/>
      <c r="T33" s="251"/>
      <c r="U33" s="251"/>
      <c r="V33" s="251"/>
      <c r="W33" s="797">
        <v>1</v>
      </c>
      <c r="X33" s="374">
        <v>1</v>
      </c>
      <c r="Y33" s="374">
        <v>1</v>
      </c>
      <c r="Z33" s="374">
        <v>1</v>
      </c>
      <c r="AA33" s="797">
        <v>1</v>
      </c>
      <c r="AB33" s="374">
        <v>1</v>
      </c>
      <c r="AC33" s="374">
        <v>1</v>
      </c>
      <c r="AD33" s="798">
        <v>1</v>
      </c>
    </row>
    <row r="34" spans="1:30" ht="12.75">
      <c r="A34" s="799" t="s">
        <v>2616</v>
      </c>
      <c r="B34" s="800" t="s">
        <v>2617</v>
      </c>
      <c r="C34" s="801"/>
      <c r="D34" s="801"/>
      <c r="E34" s="799" t="s">
        <v>2616</v>
      </c>
      <c r="F34" s="799" t="s">
        <v>4148</v>
      </c>
      <c r="G34" s="251"/>
      <c r="H34" s="251"/>
      <c r="I34" s="251"/>
      <c r="J34" s="251"/>
      <c r="K34" s="797"/>
      <c r="L34" s="251"/>
      <c r="M34" s="251"/>
      <c r="N34" s="251"/>
      <c r="O34" s="797"/>
      <c r="P34" s="251"/>
      <c r="Q34" s="251"/>
      <c r="R34" s="251"/>
      <c r="S34" s="797"/>
      <c r="T34" s="251"/>
      <c r="U34" s="251"/>
      <c r="V34" s="251"/>
      <c r="W34" s="797"/>
      <c r="X34" s="251"/>
      <c r="Y34" s="374">
        <v>2</v>
      </c>
      <c r="Z34" s="251"/>
      <c r="AA34" s="797"/>
      <c r="AB34" s="251"/>
      <c r="AC34" s="251"/>
      <c r="AD34" s="798"/>
    </row>
    <row r="35" spans="1:30" ht="12.75">
      <c r="A35" s="799" t="s">
        <v>1570</v>
      </c>
      <c r="B35" s="800" t="s">
        <v>3487</v>
      </c>
      <c r="C35" s="801"/>
      <c r="D35" s="801"/>
      <c r="E35" s="799" t="s">
        <v>1570</v>
      </c>
      <c r="F35" s="799" t="s">
        <v>4121</v>
      </c>
      <c r="G35" s="251"/>
      <c r="H35" s="251"/>
      <c r="I35" s="251"/>
      <c r="J35" s="251"/>
      <c r="K35" s="797"/>
      <c r="L35" s="251">
        <v>2</v>
      </c>
      <c r="M35" s="251">
        <v>2</v>
      </c>
      <c r="N35" s="251"/>
      <c r="O35" s="797"/>
      <c r="P35" s="251"/>
      <c r="Q35" s="251"/>
      <c r="R35" s="251"/>
      <c r="S35" s="797"/>
      <c r="T35" s="251"/>
      <c r="U35" s="251"/>
      <c r="V35" s="251"/>
      <c r="W35" s="797"/>
      <c r="X35" s="251">
        <v>2</v>
      </c>
      <c r="Y35" s="374">
        <v>2</v>
      </c>
      <c r="Z35" s="251"/>
      <c r="AA35" s="797"/>
      <c r="AB35" s="251">
        <v>2</v>
      </c>
      <c r="AC35" s="374">
        <v>2</v>
      </c>
      <c r="AD35" s="798"/>
    </row>
    <row r="36" spans="1:30" ht="12.75">
      <c r="A36" s="799" t="s">
        <v>2467</v>
      </c>
      <c r="B36" s="800" t="s">
        <v>2468</v>
      </c>
      <c r="C36" s="801"/>
      <c r="D36" s="801"/>
      <c r="E36" s="799" t="s">
        <v>2467</v>
      </c>
      <c r="F36" s="799" t="s">
        <v>4117</v>
      </c>
      <c r="G36" s="251"/>
      <c r="H36" s="251">
        <v>2</v>
      </c>
      <c r="I36" s="251">
        <v>2</v>
      </c>
      <c r="J36" s="251"/>
      <c r="K36" s="797"/>
      <c r="L36" s="251">
        <v>2</v>
      </c>
      <c r="M36" s="251"/>
      <c r="N36" s="251"/>
      <c r="O36" s="797"/>
      <c r="P36" s="251">
        <v>2</v>
      </c>
      <c r="Q36" s="251"/>
      <c r="R36" s="251"/>
      <c r="S36" s="797"/>
      <c r="T36" s="251">
        <v>2</v>
      </c>
      <c r="U36" s="251"/>
      <c r="V36" s="251"/>
      <c r="W36" s="797"/>
      <c r="X36" s="374">
        <v>2</v>
      </c>
      <c r="Y36" s="251"/>
      <c r="Z36" s="251"/>
      <c r="AA36" s="797"/>
      <c r="AB36" s="374">
        <v>2</v>
      </c>
      <c r="AC36" s="251"/>
      <c r="AD36" s="798"/>
    </row>
    <row r="37" spans="1:30" ht="12.75">
      <c r="A37" s="799" t="s">
        <v>1597</v>
      </c>
      <c r="B37" s="800" t="s">
        <v>3510</v>
      </c>
      <c r="C37" s="801"/>
      <c r="D37" s="801"/>
      <c r="E37" s="799" t="s">
        <v>1597</v>
      </c>
      <c r="F37" s="799" t="s">
        <v>4121</v>
      </c>
      <c r="G37" s="251"/>
      <c r="H37" s="251">
        <v>2</v>
      </c>
      <c r="I37" s="251">
        <v>2</v>
      </c>
      <c r="J37" s="251"/>
      <c r="K37" s="797"/>
      <c r="L37" s="374">
        <v>1</v>
      </c>
      <c r="M37" s="374">
        <v>1</v>
      </c>
      <c r="N37" s="251"/>
      <c r="O37" s="797"/>
      <c r="P37" s="251">
        <v>2</v>
      </c>
      <c r="Q37" s="251"/>
      <c r="R37" s="251"/>
      <c r="S37" s="797"/>
      <c r="T37" s="251">
        <v>2</v>
      </c>
      <c r="U37" s="251">
        <v>2</v>
      </c>
      <c r="V37" s="251"/>
      <c r="W37" s="797"/>
      <c r="X37" s="374">
        <v>2</v>
      </c>
      <c r="Y37" s="374">
        <v>2</v>
      </c>
      <c r="Z37" s="251"/>
      <c r="AA37" s="797"/>
      <c r="AB37" s="374">
        <v>2</v>
      </c>
      <c r="AC37" s="374">
        <v>2</v>
      </c>
      <c r="AD37" s="798"/>
    </row>
    <row r="38" spans="1:30" ht="12.75">
      <c r="A38" s="799" t="s">
        <v>2670</v>
      </c>
      <c r="B38" s="800" t="s">
        <v>2671</v>
      </c>
      <c r="C38" s="801"/>
      <c r="D38" s="801"/>
      <c r="E38" s="799" t="s">
        <v>2670</v>
      </c>
      <c r="F38" s="799" t="s">
        <v>4148</v>
      </c>
      <c r="G38" s="251"/>
      <c r="H38" s="251"/>
      <c r="I38" s="251"/>
      <c r="J38" s="251"/>
      <c r="K38" s="797"/>
      <c r="L38" s="251"/>
      <c r="M38" s="251"/>
      <c r="N38" s="251"/>
      <c r="O38" s="797"/>
      <c r="P38" s="251"/>
      <c r="Q38" s="251"/>
      <c r="R38" s="251"/>
      <c r="S38" s="797">
        <v>2</v>
      </c>
      <c r="T38" s="251"/>
      <c r="U38" s="251">
        <v>2</v>
      </c>
      <c r="V38" s="251">
        <v>2</v>
      </c>
      <c r="W38" s="797">
        <v>2</v>
      </c>
      <c r="X38" s="374">
        <v>2</v>
      </c>
      <c r="Y38" s="374">
        <v>2</v>
      </c>
      <c r="Z38" s="374">
        <v>2</v>
      </c>
      <c r="AA38" s="797">
        <v>2</v>
      </c>
      <c r="AB38" s="374">
        <v>2</v>
      </c>
      <c r="AC38" s="374">
        <v>2</v>
      </c>
      <c r="AD38" s="798">
        <v>2</v>
      </c>
    </row>
    <row r="39" spans="1:30" ht="12.75">
      <c r="A39" s="799" t="s">
        <v>1600</v>
      </c>
      <c r="B39" s="800" t="s">
        <v>3550</v>
      </c>
      <c r="C39" s="801"/>
      <c r="D39" s="801"/>
      <c r="E39" s="799" t="s">
        <v>1600</v>
      </c>
      <c r="F39" s="799" t="s">
        <v>4117</v>
      </c>
      <c r="G39" s="251">
        <v>1</v>
      </c>
      <c r="H39" s="251">
        <v>1</v>
      </c>
      <c r="I39" s="251">
        <v>1</v>
      </c>
      <c r="J39" s="374">
        <v>1</v>
      </c>
      <c r="K39" s="797">
        <v>2</v>
      </c>
      <c r="L39" s="251">
        <v>1</v>
      </c>
      <c r="M39" s="374">
        <v>2</v>
      </c>
      <c r="N39" s="251">
        <v>2</v>
      </c>
      <c r="O39" s="797">
        <v>1</v>
      </c>
      <c r="P39" s="251">
        <v>1</v>
      </c>
      <c r="Q39" s="251">
        <v>1</v>
      </c>
      <c r="R39" s="251">
        <v>1</v>
      </c>
      <c r="S39" s="797">
        <v>2</v>
      </c>
      <c r="T39" s="251">
        <v>1</v>
      </c>
      <c r="U39" s="251">
        <v>1</v>
      </c>
      <c r="V39" s="251">
        <v>2</v>
      </c>
      <c r="W39" s="797">
        <v>2</v>
      </c>
      <c r="X39" s="251">
        <v>1</v>
      </c>
      <c r="Y39" s="251"/>
      <c r="Z39" s="251">
        <v>2</v>
      </c>
      <c r="AA39" s="797"/>
      <c r="AB39" s="251">
        <v>1</v>
      </c>
      <c r="AC39" s="251"/>
      <c r="AD39" s="798">
        <v>2</v>
      </c>
    </row>
    <row r="40" spans="1:30" ht="12.75">
      <c r="A40" s="799" t="s">
        <v>805</v>
      </c>
      <c r="B40" s="789" t="s">
        <v>3529</v>
      </c>
      <c r="C40" s="790"/>
      <c r="D40" s="790"/>
      <c r="E40" s="799" t="s">
        <v>805</v>
      </c>
      <c r="F40" s="799" t="s">
        <v>4117</v>
      </c>
      <c r="G40" s="251">
        <v>1</v>
      </c>
      <c r="H40" s="374">
        <v>1</v>
      </c>
      <c r="I40" s="374">
        <v>1</v>
      </c>
      <c r="J40" s="374">
        <v>1</v>
      </c>
      <c r="K40" s="797">
        <v>2</v>
      </c>
      <c r="L40" s="374">
        <v>1</v>
      </c>
      <c r="M40" s="374">
        <v>2</v>
      </c>
      <c r="N40" s="374">
        <v>1</v>
      </c>
      <c r="O40" s="797">
        <v>1</v>
      </c>
      <c r="P40" s="374">
        <v>1</v>
      </c>
      <c r="Q40" s="374">
        <v>1</v>
      </c>
      <c r="R40" s="374">
        <v>1</v>
      </c>
      <c r="S40" s="797">
        <v>1</v>
      </c>
      <c r="T40" s="374">
        <v>1</v>
      </c>
      <c r="U40" s="374">
        <v>1</v>
      </c>
      <c r="V40" s="374">
        <v>2</v>
      </c>
      <c r="W40" s="797"/>
      <c r="X40" s="374">
        <v>1</v>
      </c>
      <c r="Y40" s="374"/>
      <c r="Z40" s="374">
        <v>2</v>
      </c>
      <c r="AA40" s="797"/>
      <c r="AB40" s="374">
        <v>1</v>
      </c>
      <c r="AC40" s="251"/>
      <c r="AD40" s="798">
        <v>2</v>
      </c>
    </row>
    <row r="41" spans="1:30" ht="12.75">
      <c r="A41" s="799" t="s">
        <v>1630</v>
      </c>
      <c r="B41" s="789" t="s">
        <v>2466</v>
      </c>
      <c r="C41" s="790"/>
      <c r="D41" s="790"/>
      <c r="E41" s="799" t="s">
        <v>1630</v>
      </c>
      <c r="F41" s="799" t="s">
        <v>4117</v>
      </c>
      <c r="G41" s="251"/>
      <c r="H41" s="374">
        <v>2</v>
      </c>
      <c r="I41" s="374">
        <v>2</v>
      </c>
      <c r="J41" s="374"/>
      <c r="K41" s="797"/>
      <c r="L41" s="374">
        <v>2</v>
      </c>
      <c r="M41" s="374"/>
      <c r="N41" s="374"/>
      <c r="O41" s="797"/>
      <c r="P41" s="374">
        <v>2</v>
      </c>
      <c r="Q41" s="374"/>
      <c r="R41" s="374">
        <v>2</v>
      </c>
      <c r="S41" s="797"/>
      <c r="T41" s="374">
        <v>2</v>
      </c>
      <c r="U41" s="374"/>
      <c r="V41" s="374">
        <v>2</v>
      </c>
      <c r="W41" s="797"/>
      <c r="X41" s="374">
        <v>2</v>
      </c>
      <c r="Y41" s="374"/>
      <c r="Z41" s="374"/>
      <c r="AA41" s="797"/>
      <c r="AB41" s="374">
        <v>2</v>
      </c>
      <c r="AC41" s="251"/>
      <c r="AD41" s="798"/>
    </row>
    <row r="42" spans="1:30" ht="15">
      <c r="A42" s="799" t="s">
        <v>3551</v>
      </c>
      <c r="B42" s="789" t="s">
        <v>3552</v>
      </c>
      <c r="C42" s="790"/>
      <c r="D42" s="790"/>
      <c r="E42" s="799" t="s">
        <v>3551</v>
      </c>
      <c r="F42" s="799" t="s">
        <v>4121</v>
      </c>
      <c r="G42" s="817" t="s">
        <v>2385</v>
      </c>
      <c r="H42" s="815" t="s">
        <v>2385</v>
      </c>
      <c r="I42" s="815" t="s">
        <v>2385</v>
      </c>
      <c r="J42" s="815" t="s">
        <v>2385</v>
      </c>
      <c r="K42" s="820" t="s">
        <v>2385</v>
      </c>
      <c r="L42" s="815" t="s">
        <v>2385</v>
      </c>
      <c r="M42" s="815" t="s">
        <v>2385</v>
      </c>
      <c r="N42" s="815" t="s">
        <v>2385</v>
      </c>
      <c r="O42" s="820" t="s">
        <v>2385</v>
      </c>
      <c r="P42" s="815" t="s">
        <v>2385</v>
      </c>
      <c r="Q42" s="815" t="s">
        <v>2385</v>
      </c>
      <c r="R42" s="815" t="s">
        <v>2385</v>
      </c>
      <c r="S42" s="797"/>
      <c r="T42" s="374"/>
      <c r="U42" s="374"/>
      <c r="V42" s="374"/>
      <c r="W42" s="797"/>
      <c r="X42" s="374"/>
      <c r="Y42" s="374"/>
      <c r="Z42" s="374"/>
      <c r="AA42" s="797"/>
      <c r="AB42" s="374"/>
      <c r="AC42" s="251"/>
      <c r="AD42" s="798"/>
    </row>
    <row r="43" spans="1:30" ht="12.75">
      <c r="A43" s="799" t="s">
        <v>2482</v>
      </c>
      <c r="B43" s="789" t="s">
        <v>3435</v>
      </c>
      <c r="C43" s="790"/>
      <c r="D43" s="790"/>
      <c r="E43" s="799" t="s">
        <v>2482</v>
      </c>
      <c r="F43" s="799" t="s">
        <v>2394</v>
      </c>
      <c r="G43" s="251"/>
      <c r="H43" s="251"/>
      <c r="I43" s="374">
        <v>2</v>
      </c>
      <c r="J43" s="251"/>
      <c r="K43" s="797"/>
      <c r="L43" s="374">
        <v>2</v>
      </c>
      <c r="M43" s="374">
        <v>2</v>
      </c>
      <c r="N43" s="251"/>
      <c r="O43" s="797"/>
      <c r="P43" s="251"/>
      <c r="Q43" s="251"/>
      <c r="R43" s="251"/>
      <c r="S43" s="797"/>
      <c r="T43" s="251"/>
      <c r="U43" s="251"/>
      <c r="V43" s="251"/>
      <c r="W43" s="797"/>
      <c r="X43" s="251"/>
      <c r="Y43" s="251"/>
      <c r="Z43" s="251"/>
      <c r="AA43" s="797"/>
      <c r="AB43" s="251"/>
      <c r="AC43" s="251"/>
      <c r="AD43" s="798"/>
    </row>
    <row r="44" spans="1:30" ht="12.75">
      <c r="A44" s="799" t="s">
        <v>1657</v>
      </c>
      <c r="B44" s="789" t="s">
        <v>3451</v>
      </c>
      <c r="C44" s="790"/>
      <c r="D44" s="790"/>
      <c r="E44" s="799" t="s">
        <v>1657</v>
      </c>
      <c r="F44" s="799" t="s">
        <v>2394</v>
      </c>
      <c r="G44" s="251"/>
      <c r="H44" s="251"/>
      <c r="I44" s="374"/>
      <c r="J44" s="251"/>
      <c r="K44" s="797">
        <v>2</v>
      </c>
      <c r="L44" s="374"/>
      <c r="M44" s="374"/>
      <c r="N44" s="251"/>
      <c r="O44" s="797"/>
      <c r="P44" s="251"/>
      <c r="Q44" s="251"/>
      <c r="R44" s="251"/>
      <c r="S44" s="797"/>
      <c r="T44" s="251"/>
      <c r="U44" s="251"/>
      <c r="V44" s="251"/>
      <c r="W44" s="797">
        <v>2</v>
      </c>
      <c r="X44" s="251">
        <v>2</v>
      </c>
      <c r="Y44" s="251"/>
      <c r="Z44" s="251"/>
      <c r="AA44" s="797">
        <v>2</v>
      </c>
      <c r="AB44" s="374">
        <v>2</v>
      </c>
      <c r="AC44" s="374">
        <v>2</v>
      </c>
      <c r="AD44" s="798">
        <v>2</v>
      </c>
    </row>
    <row r="45" spans="1:30" ht="12.75">
      <c r="A45" s="799" t="s">
        <v>1672</v>
      </c>
      <c r="B45" s="789" t="s">
        <v>3527</v>
      </c>
      <c r="C45" s="790"/>
      <c r="D45" s="790"/>
      <c r="E45" s="799" t="s">
        <v>1672</v>
      </c>
      <c r="F45" s="799" t="s">
        <v>4148</v>
      </c>
      <c r="G45" s="251"/>
      <c r="H45" s="251" t="s">
        <v>2425</v>
      </c>
      <c r="I45" s="374"/>
      <c r="J45" s="251"/>
      <c r="K45" s="797" t="s">
        <v>2425</v>
      </c>
      <c r="L45" s="374" t="s">
        <v>2426</v>
      </c>
      <c r="M45" s="374" t="s">
        <v>2425</v>
      </c>
      <c r="N45" s="251"/>
      <c r="O45" s="797"/>
      <c r="P45" s="251"/>
      <c r="Q45" s="251"/>
      <c r="R45" s="251"/>
      <c r="S45" s="797"/>
      <c r="T45" s="251"/>
      <c r="U45" s="251"/>
      <c r="V45" s="251"/>
      <c r="W45" s="797">
        <v>2</v>
      </c>
      <c r="X45" s="374">
        <v>2</v>
      </c>
      <c r="Y45" s="251">
        <v>2</v>
      </c>
      <c r="Z45" s="374">
        <v>2</v>
      </c>
      <c r="AA45" s="797">
        <v>2</v>
      </c>
      <c r="AB45" s="374">
        <v>2</v>
      </c>
      <c r="AC45" s="374">
        <v>2</v>
      </c>
      <c r="AD45" s="798">
        <v>2</v>
      </c>
    </row>
    <row r="46" spans="1:30" ht="12.75">
      <c r="A46" s="799" t="s">
        <v>1675</v>
      </c>
      <c r="B46" s="789" t="s">
        <v>3530</v>
      </c>
      <c r="C46" s="790"/>
      <c r="D46" s="790"/>
      <c r="E46" s="799" t="s">
        <v>1675</v>
      </c>
      <c r="F46" s="799" t="s">
        <v>2374</v>
      </c>
      <c r="G46" s="251"/>
      <c r="H46" s="374">
        <v>2</v>
      </c>
      <c r="I46" s="251"/>
      <c r="J46" s="251">
        <v>2</v>
      </c>
      <c r="K46" s="797"/>
      <c r="L46" s="374">
        <v>2</v>
      </c>
      <c r="M46" s="251"/>
      <c r="N46" s="251"/>
      <c r="O46" s="797"/>
      <c r="P46" s="374">
        <v>2</v>
      </c>
      <c r="Q46" s="251">
        <v>2</v>
      </c>
      <c r="R46" s="251">
        <v>2</v>
      </c>
      <c r="S46" s="797"/>
      <c r="T46" s="374">
        <v>2</v>
      </c>
      <c r="U46" s="374">
        <v>2</v>
      </c>
      <c r="V46" s="374">
        <v>2</v>
      </c>
      <c r="W46" s="797"/>
      <c r="X46" s="374">
        <v>2</v>
      </c>
      <c r="Y46" s="251"/>
      <c r="Z46" s="251"/>
      <c r="AA46" s="797"/>
      <c r="AB46" s="374">
        <v>2</v>
      </c>
      <c r="AC46" s="251"/>
      <c r="AD46" s="798"/>
    </row>
    <row r="47" spans="1:30" ht="12.75">
      <c r="A47" s="799" t="s">
        <v>3304</v>
      </c>
      <c r="B47" s="789" t="s">
        <v>3509</v>
      </c>
      <c r="C47" s="790"/>
      <c r="D47" s="790"/>
      <c r="E47" s="799" t="s">
        <v>3304</v>
      </c>
      <c r="F47" s="799" t="s">
        <v>4117</v>
      </c>
      <c r="G47" s="251"/>
      <c r="H47" s="374">
        <v>2</v>
      </c>
      <c r="I47" s="374">
        <v>2</v>
      </c>
      <c r="J47" s="374">
        <v>2</v>
      </c>
      <c r="K47" s="797"/>
      <c r="L47" s="374">
        <v>2</v>
      </c>
      <c r="M47" s="251"/>
      <c r="N47" s="251"/>
      <c r="O47" s="797"/>
      <c r="P47" s="374">
        <v>2</v>
      </c>
      <c r="Q47" s="374">
        <v>2</v>
      </c>
      <c r="R47" s="251">
        <v>2</v>
      </c>
      <c r="S47" s="797"/>
      <c r="T47" s="374">
        <v>2</v>
      </c>
      <c r="U47" s="374">
        <v>2</v>
      </c>
      <c r="V47" s="374">
        <v>2</v>
      </c>
      <c r="W47" s="797"/>
      <c r="X47" s="374">
        <v>2</v>
      </c>
      <c r="Y47" s="374"/>
      <c r="Z47" s="251"/>
      <c r="AA47" s="797"/>
      <c r="AB47" s="374">
        <v>2</v>
      </c>
      <c r="AC47" s="251"/>
      <c r="AD47" s="798"/>
    </row>
    <row r="48" spans="1:30" ht="12.75">
      <c r="A48" s="799" t="s">
        <v>1678</v>
      </c>
      <c r="B48" s="789" t="s">
        <v>2625</v>
      </c>
      <c r="C48" s="790"/>
      <c r="D48" s="790"/>
      <c r="E48" s="799" t="s">
        <v>1678</v>
      </c>
      <c r="F48" s="799"/>
      <c r="G48" s="251"/>
      <c r="H48" s="374"/>
      <c r="I48" s="374"/>
      <c r="J48" s="374"/>
      <c r="K48" s="797"/>
      <c r="L48" s="374"/>
      <c r="M48" s="251"/>
      <c r="N48" s="251"/>
      <c r="O48" s="797"/>
      <c r="P48" s="374"/>
      <c r="Q48" s="374"/>
      <c r="R48" s="251"/>
      <c r="S48" s="797"/>
      <c r="T48" s="374"/>
      <c r="U48" s="374"/>
      <c r="V48" s="374"/>
      <c r="W48" s="797"/>
      <c r="X48" s="374"/>
      <c r="Y48" s="374"/>
      <c r="Z48" s="251"/>
      <c r="AA48" s="797"/>
      <c r="AB48" s="374"/>
      <c r="AC48" s="251"/>
      <c r="AD48" s="798"/>
    </row>
    <row r="49" spans="1:30" ht="12.75">
      <c r="A49" s="799" t="s">
        <v>3498</v>
      </c>
      <c r="B49" s="789" t="s">
        <v>3499</v>
      </c>
      <c r="C49" s="790"/>
      <c r="D49" s="790"/>
      <c r="E49" s="799" t="s">
        <v>3498</v>
      </c>
      <c r="F49" s="799" t="s">
        <v>2454</v>
      </c>
      <c r="G49" s="251"/>
      <c r="H49" s="251"/>
      <c r="I49" s="251"/>
      <c r="J49" s="251"/>
      <c r="K49" s="797"/>
      <c r="L49" s="251"/>
      <c r="M49" s="251"/>
      <c r="N49" s="251"/>
      <c r="O49" s="797"/>
      <c r="P49" s="251"/>
      <c r="Q49" s="251"/>
      <c r="R49" s="251"/>
      <c r="S49" s="797"/>
      <c r="T49" s="251"/>
      <c r="U49" s="251"/>
      <c r="V49" s="251"/>
      <c r="W49" s="797"/>
      <c r="X49" s="251"/>
      <c r="Y49" s="251"/>
      <c r="Z49" s="251"/>
      <c r="AA49" s="797"/>
      <c r="AB49" s="251"/>
      <c r="AC49" s="251"/>
      <c r="AD49" s="798"/>
    </row>
    <row r="50" spans="1:30" ht="12.75">
      <c r="A50" s="799" t="s">
        <v>13</v>
      </c>
      <c r="B50" s="789" t="s">
        <v>2609</v>
      </c>
      <c r="C50" s="790"/>
      <c r="D50" s="790"/>
      <c r="E50" s="799" t="s">
        <v>13</v>
      </c>
      <c r="F50" s="799" t="s">
        <v>4121</v>
      </c>
      <c r="G50" s="251"/>
      <c r="H50" s="251"/>
      <c r="I50" s="251"/>
      <c r="J50" s="251"/>
      <c r="K50" s="797"/>
      <c r="L50" s="251">
        <v>2</v>
      </c>
      <c r="M50" s="251">
        <v>2</v>
      </c>
      <c r="N50" s="251"/>
      <c r="O50" s="797"/>
      <c r="P50" s="251"/>
      <c r="Q50" s="251"/>
      <c r="R50" s="251"/>
      <c r="S50" s="797"/>
      <c r="T50" s="251"/>
      <c r="U50" s="251"/>
      <c r="V50" s="251"/>
      <c r="W50" s="797"/>
      <c r="X50" s="374">
        <v>2</v>
      </c>
      <c r="Y50" s="251">
        <v>2</v>
      </c>
      <c r="Z50" s="251"/>
      <c r="AA50" s="797"/>
      <c r="AB50" s="374">
        <v>2</v>
      </c>
      <c r="AC50" s="374">
        <v>2</v>
      </c>
      <c r="AD50" s="798"/>
    </row>
    <row r="51" spans="1:30" ht="12.75">
      <c r="A51" s="799" t="s">
        <v>16</v>
      </c>
      <c r="B51" s="789" t="s">
        <v>2628</v>
      </c>
      <c r="C51" s="790"/>
      <c r="D51" s="790"/>
      <c r="E51" s="799" t="s">
        <v>16</v>
      </c>
      <c r="F51" s="799" t="s">
        <v>4121</v>
      </c>
      <c r="G51" s="251"/>
      <c r="H51" s="251">
        <v>2</v>
      </c>
      <c r="I51" s="251">
        <v>2</v>
      </c>
      <c r="J51" s="251"/>
      <c r="K51" s="797"/>
      <c r="L51" s="374">
        <v>2</v>
      </c>
      <c r="M51" s="374">
        <v>1</v>
      </c>
      <c r="N51" s="251"/>
      <c r="O51" s="797"/>
      <c r="P51" s="251">
        <v>2</v>
      </c>
      <c r="Q51" s="374">
        <v>2</v>
      </c>
      <c r="R51" s="251"/>
      <c r="S51" s="797"/>
      <c r="T51" s="251">
        <v>2</v>
      </c>
      <c r="U51" s="374">
        <v>2</v>
      </c>
      <c r="V51" s="251"/>
      <c r="W51" s="797"/>
      <c r="X51" s="374">
        <v>2</v>
      </c>
      <c r="Y51" s="374">
        <v>2</v>
      </c>
      <c r="Z51" s="251"/>
      <c r="AA51" s="797"/>
      <c r="AB51" s="374">
        <v>2</v>
      </c>
      <c r="AC51" s="374">
        <v>2</v>
      </c>
      <c r="AD51" s="798"/>
    </row>
    <row r="52" spans="1:30" ht="12.75">
      <c r="A52" s="799" t="s">
        <v>2420</v>
      </c>
      <c r="B52" s="789" t="s">
        <v>2421</v>
      </c>
      <c r="C52" s="790"/>
      <c r="D52" s="790"/>
      <c r="E52" s="799" t="s">
        <v>2420</v>
      </c>
      <c r="F52" s="799" t="s">
        <v>4117</v>
      </c>
      <c r="G52" s="251"/>
      <c r="H52" s="251">
        <v>1</v>
      </c>
      <c r="I52" s="251">
        <v>2</v>
      </c>
      <c r="J52" s="251">
        <v>2</v>
      </c>
      <c r="K52" s="797"/>
      <c r="L52" s="374">
        <v>1</v>
      </c>
      <c r="M52" s="374"/>
      <c r="N52" s="374">
        <v>2</v>
      </c>
      <c r="O52" s="797">
        <v>1</v>
      </c>
      <c r="P52" s="374">
        <v>2</v>
      </c>
      <c r="Q52" s="374">
        <v>2</v>
      </c>
      <c r="R52" s="251"/>
      <c r="S52" s="797"/>
      <c r="T52" s="374">
        <v>1</v>
      </c>
      <c r="U52" s="374"/>
      <c r="V52" s="251">
        <v>2</v>
      </c>
      <c r="W52" s="797"/>
      <c r="X52" s="374">
        <v>1</v>
      </c>
      <c r="Y52" s="374"/>
      <c r="Z52" s="251">
        <v>1</v>
      </c>
      <c r="AA52" s="797"/>
      <c r="AB52" s="374">
        <v>1</v>
      </c>
      <c r="AC52" s="374"/>
      <c r="AD52" s="798">
        <v>1</v>
      </c>
    </row>
    <row r="53" spans="1:30" ht="12.75">
      <c r="A53" s="799" t="s">
        <v>22</v>
      </c>
      <c r="B53" s="800" t="s">
        <v>2456</v>
      </c>
      <c r="C53" s="801"/>
      <c r="D53" s="801"/>
      <c r="E53" s="799" t="s">
        <v>22</v>
      </c>
      <c r="F53" s="799" t="s">
        <v>4117</v>
      </c>
      <c r="G53" s="251"/>
      <c r="H53" s="251">
        <v>2</v>
      </c>
      <c r="I53" s="251">
        <v>2</v>
      </c>
      <c r="J53" s="251">
        <v>2</v>
      </c>
      <c r="K53" s="797"/>
      <c r="L53" s="374">
        <v>2</v>
      </c>
      <c r="M53" s="251"/>
      <c r="N53" s="251"/>
      <c r="O53" s="797"/>
      <c r="P53" s="251">
        <v>2</v>
      </c>
      <c r="Q53" s="251">
        <v>2</v>
      </c>
      <c r="R53" s="251">
        <v>2</v>
      </c>
      <c r="S53" s="797"/>
      <c r="T53" s="374">
        <v>2</v>
      </c>
      <c r="U53" s="374">
        <v>2</v>
      </c>
      <c r="V53" s="251"/>
      <c r="W53" s="797"/>
      <c r="X53" s="374">
        <v>2</v>
      </c>
      <c r="Y53" s="251"/>
      <c r="Z53" s="251"/>
      <c r="AA53" s="797"/>
      <c r="AB53" s="374">
        <v>2</v>
      </c>
      <c r="AC53" s="251"/>
      <c r="AD53" s="798"/>
    </row>
    <row r="54" spans="1:30" ht="12.75">
      <c r="A54" s="799" t="s">
        <v>2434</v>
      </c>
      <c r="B54" s="800" t="s">
        <v>2435</v>
      </c>
      <c r="C54" s="801"/>
      <c r="D54" s="801"/>
      <c r="E54" s="799" t="s">
        <v>2434</v>
      </c>
      <c r="F54" s="799" t="s">
        <v>4121</v>
      </c>
      <c r="G54" s="251"/>
      <c r="H54" s="374">
        <v>2</v>
      </c>
      <c r="I54" s="251"/>
      <c r="J54" s="251"/>
      <c r="K54" s="797"/>
      <c r="L54" s="374">
        <v>2</v>
      </c>
      <c r="M54" s="251"/>
      <c r="N54" s="251"/>
      <c r="O54" s="797"/>
      <c r="P54" s="374">
        <v>2</v>
      </c>
      <c r="Q54" s="251"/>
      <c r="R54" s="251"/>
      <c r="S54" s="797"/>
      <c r="T54" s="374">
        <v>2</v>
      </c>
      <c r="U54" s="374"/>
      <c r="V54" s="251"/>
      <c r="W54" s="797"/>
      <c r="X54" s="374">
        <v>2</v>
      </c>
      <c r="Y54" s="251">
        <v>2</v>
      </c>
      <c r="Z54" s="251"/>
      <c r="AA54" s="797"/>
      <c r="AB54" s="374">
        <v>2</v>
      </c>
      <c r="AC54" s="374">
        <v>2</v>
      </c>
      <c r="AD54" s="798"/>
    </row>
    <row r="55" spans="1:30" ht="15">
      <c r="A55" s="799" t="s">
        <v>40</v>
      </c>
      <c r="B55" s="800" t="s">
        <v>2424</v>
      </c>
      <c r="C55" s="801"/>
      <c r="D55" s="801"/>
      <c r="E55" s="799" t="s">
        <v>40</v>
      </c>
      <c r="F55" s="799" t="s">
        <v>2419</v>
      </c>
      <c r="G55" s="251"/>
      <c r="H55" s="374">
        <v>1</v>
      </c>
      <c r="I55" s="251" t="s">
        <v>2425</v>
      </c>
      <c r="J55" s="374" t="s">
        <v>2425</v>
      </c>
      <c r="K55" s="797"/>
      <c r="L55" s="815">
        <v>1</v>
      </c>
      <c r="M55" s="816" t="s">
        <v>2385</v>
      </c>
      <c r="N55" s="374" t="s">
        <v>2425</v>
      </c>
      <c r="O55" s="797"/>
      <c r="P55" s="374">
        <v>1</v>
      </c>
      <c r="Q55" s="251" t="s">
        <v>2425</v>
      </c>
      <c r="R55" s="374" t="s">
        <v>2425</v>
      </c>
      <c r="S55" s="797"/>
      <c r="T55" s="374">
        <v>1</v>
      </c>
      <c r="U55" s="817" t="s">
        <v>2385</v>
      </c>
      <c r="V55" s="374" t="s">
        <v>2425</v>
      </c>
      <c r="W55" s="797"/>
      <c r="X55" s="374">
        <v>1</v>
      </c>
      <c r="Y55" s="818" t="s">
        <v>2385</v>
      </c>
      <c r="Z55" s="374" t="s">
        <v>2426</v>
      </c>
      <c r="AA55" s="797"/>
      <c r="AB55" s="374">
        <v>1</v>
      </c>
      <c r="AC55" s="815" t="s">
        <v>2385</v>
      </c>
      <c r="AD55" s="798">
        <v>1</v>
      </c>
    </row>
    <row r="56" spans="1:30" ht="12.75">
      <c r="A56" s="799" t="s">
        <v>52</v>
      </c>
      <c r="B56" s="800" t="s">
        <v>3540</v>
      </c>
      <c r="C56" s="801"/>
      <c r="D56" s="801"/>
      <c r="E56" s="799" t="s">
        <v>52</v>
      </c>
      <c r="F56" s="799" t="s">
        <v>4121</v>
      </c>
      <c r="G56" s="251"/>
      <c r="H56" s="374">
        <v>2</v>
      </c>
      <c r="I56" s="374">
        <v>2</v>
      </c>
      <c r="J56" s="374"/>
      <c r="K56" s="797"/>
      <c r="L56" s="827">
        <v>2</v>
      </c>
      <c r="M56" s="308">
        <v>2</v>
      </c>
      <c r="N56" s="374"/>
      <c r="O56" s="797"/>
      <c r="P56" s="374"/>
      <c r="Q56" s="251"/>
      <c r="R56" s="374"/>
      <c r="S56" s="797"/>
      <c r="T56" s="374">
        <v>2</v>
      </c>
      <c r="U56" s="828">
        <v>2</v>
      </c>
      <c r="V56" s="374"/>
      <c r="W56" s="797"/>
      <c r="X56" s="374">
        <v>2</v>
      </c>
      <c r="Y56" s="821">
        <v>2</v>
      </c>
      <c r="Z56" s="374"/>
      <c r="AA56" s="797"/>
      <c r="AB56" s="374">
        <v>2</v>
      </c>
      <c r="AC56" s="821">
        <v>2</v>
      </c>
      <c r="AD56" s="798"/>
    </row>
    <row r="57" spans="1:30" ht="12.75">
      <c r="A57" s="799" t="s">
        <v>58</v>
      </c>
      <c r="B57" s="800" t="s">
        <v>2668</v>
      </c>
      <c r="C57" s="801"/>
      <c r="D57" s="801"/>
      <c r="E57" s="799" t="s">
        <v>58</v>
      </c>
      <c r="F57" s="799" t="s">
        <v>4121</v>
      </c>
      <c r="G57" s="251">
        <v>1</v>
      </c>
      <c r="H57" s="374">
        <v>1</v>
      </c>
      <c r="I57" s="251">
        <v>1</v>
      </c>
      <c r="J57" s="374">
        <v>1</v>
      </c>
      <c r="K57" s="797">
        <v>1</v>
      </c>
      <c r="L57" s="374">
        <v>1</v>
      </c>
      <c r="M57" s="374">
        <v>1</v>
      </c>
      <c r="N57" s="374">
        <v>1</v>
      </c>
      <c r="O57" s="797">
        <v>1</v>
      </c>
      <c r="P57" s="374">
        <v>1</v>
      </c>
      <c r="Q57" s="374">
        <v>1</v>
      </c>
      <c r="R57" s="374">
        <v>1</v>
      </c>
      <c r="S57" s="797">
        <v>1</v>
      </c>
      <c r="T57" s="374">
        <v>1</v>
      </c>
      <c r="U57" s="374">
        <v>1</v>
      </c>
      <c r="V57" s="374">
        <v>1</v>
      </c>
      <c r="W57" s="797"/>
      <c r="X57" s="374">
        <v>2</v>
      </c>
      <c r="Y57" s="374">
        <v>2</v>
      </c>
      <c r="Z57" s="374"/>
      <c r="AA57" s="797"/>
      <c r="AB57" s="374">
        <v>2</v>
      </c>
      <c r="AC57" s="374">
        <v>2</v>
      </c>
      <c r="AD57" s="798"/>
    </row>
    <row r="58" spans="1:30" ht="12.75">
      <c r="A58" s="799" t="s">
        <v>3478</v>
      </c>
      <c r="B58" s="800" t="s">
        <v>3479</v>
      </c>
      <c r="C58" s="801"/>
      <c r="D58" s="801"/>
      <c r="E58" s="799" t="s">
        <v>3478</v>
      </c>
      <c r="F58" s="799" t="s">
        <v>4117</v>
      </c>
      <c r="G58" s="251"/>
      <c r="H58" s="374">
        <v>2</v>
      </c>
      <c r="I58" s="374">
        <v>2</v>
      </c>
      <c r="J58" s="374">
        <v>2</v>
      </c>
      <c r="K58" s="797"/>
      <c r="L58" s="374">
        <v>2</v>
      </c>
      <c r="M58" s="374"/>
      <c r="N58" s="374"/>
      <c r="O58" s="797"/>
      <c r="P58" s="374">
        <v>2</v>
      </c>
      <c r="Q58" s="374">
        <v>2</v>
      </c>
      <c r="R58" s="374">
        <v>2</v>
      </c>
      <c r="S58" s="797"/>
      <c r="T58" s="374">
        <v>2</v>
      </c>
      <c r="U58" s="374">
        <v>2</v>
      </c>
      <c r="V58" s="374"/>
      <c r="W58" s="797"/>
      <c r="X58" s="374">
        <v>2</v>
      </c>
      <c r="Y58" s="374"/>
      <c r="Z58" s="374"/>
      <c r="AA58" s="797"/>
      <c r="AB58" s="374">
        <v>2</v>
      </c>
      <c r="AC58" s="374"/>
      <c r="AD58" s="798"/>
    </row>
    <row r="59" spans="1:30" ht="12.75">
      <c r="A59" s="799" t="s">
        <v>2427</v>
      </c>
      <c r="B59" s="800" t="s">
        <v>2428</v>
      </c>
      <c r="C59" s="801"/>
      <c r="D59" s="801"/>
      <c r="E59" s="799" t="s">
        <v>2427</v>
      </c>
      <c r="F59" s="799" t="s">
        <v>4117</v>
      </c>
      <c r="G59" s="251">
        <v>2</v>
      </c>
      <c r="H59" s="374">
        <v>2</v>
      </c>
      <c r="I59" s="374">
        <v>2</v>
      </c>
      <c r="J59" s="374">
        <v>2</v>
      </c>
      <c r="K59" s="797"/>
      <c r="L59" s="374">
        <v>2</v>
      </c>
      <c r="M59" s="374"/>
      <c r="N59" s="374"/>
      <c r="O59" s="797">
        <v>2</v>
      </c>
      <c r="P59" s="374">
        <v>2</v>
      </c>
      <c r="Q59" s="374">
        <v>2</v>
      </c>
      <c r="R59" s="374">
        <v>2</v>
      </c>
      <c r="S59" s="797">
        <v>2</v>
      </c>
      <c r="T59" s="374">
        <v>2</v>
      </c>
      <c r="U59" s="374">
        <v>2</v>
      </c>
      <c r="V59" s="374">
        <v>2</v>
      </c>
      <c r="W59" s="797"/>
      <c r="X59" s="374">
        <v>2</v>
      </c>
      <c r="Y59" s="374"/>
      <c r="Z59" s="374"/>
      <c r="AA59" s="797"/>
      <c r="AB59" s="374">
        <v>2</v>
      </c>
      <c r="AC59" s="374"/>
      <c r="AD59" s="798"/>
    </row>
    <row r="60" spans="1:30" ht="12.75">
      <c r="A60" s="799" t="s">
        <v>64</v>
      </c>
      <c r="B60" s="800" t="s">
        <v>4124</v>
      </c>
      <c r="C60" s="801"/>
      <c r="D60" s="801"/>
      <c r="E60" s="799" t="s">
        <v>64</v>
      </c>
      <c r="F60" s="799" t="s">
        <v>4117</v>
      </c>
      <c r="G60" s="251">
        <v>2</v>
      </c>
      <c r="H60" s="374">
        <v>1</v>
      </c>
      <c r="I60" s="374">
        <v>2</v>
      </c>
      <c r="J60" s="374">
        <v>2</v>
      </c>
      <c r="K60" s="797">
        <v>2</v>
      </c>
      <c r="L60" s="374">
        <v>2</v>
      </c>
      <c r="M60" s="374"/>
      <c r="N60" s="374">
        <v>2</v>
      </c>
      <c r="O60" s="797">
        <v>2</v>
      </c>
      <c r="P60" s="374">
        <v>2</v>
      </c>
      <c r="Q60" s="374">
        <v>2</v>
      </c>
      <c r="R60" s="374">
        <v>2</v>
      </c>
      <c r="S60" s="797">
        <v>2</v>
      </c>
      <c r="T60" s="374">
        <v>2</v>
      </c>
      <c r="U60" s="374">
        <v>2</v>
      </c>
      <c r="V60" s="374">
        <v>2</v>
      </c>
      <c r="W60" s="797"/>
      <c r="X60" s="374">
        <v>2</v>
      </c>
      <c r="Y60" s="374"/>
      <c r="Z60" s="374"/>
      <c r="AA60" s="797"/>
      <c r="AB60" s="374">
        <v>2</v>
      </c>
      <c r="AC60" s="374"/>
      <c r="AD60" s="798"/>
    </row>
    <row r="61" spans="1:30" ht="12.75">
      <c r="A61" s="799" t="s">
        <v>75</v>
      </c>
      <c r="B61" s="800" t="s">
        <v>2685</v>
      </c>
      <c r="C61" s="801"/>
      <c r="D61" s="801"/>
      <c r="E61" s="799" t="s">
        <v>75</v>
      </c>
      <c r="F61" s="799" t="s">
        <v>4121</v>
      </c>
      <c r="G61" s="251"/>
      <c r="H61" s="251"/>
      <c r="I61" s="251"/>
      <c r="J61" s="251"/>
      <c r="K61" s="797"/>
      <c r="L61" s="251"/>
      <c r="M61" s="251"/>
      <c r="N61" s="251"/>
      <c r="O61" s="797"/>
      <c r="P61" s="251"/>
      <c r="Q61" s="251"/>
      <c r="R61" s="251"/>
      <c r="S61" s="797"/>
      <c r="T61" s="251"/>
      <c r="U61" s="251"/>
      <c r="V61" s="251"/>
      <c r="W61" s="797"/>
      <c r="X61" s="251"/>
      <c r="Y61" s="251"/>
      <c r="Z61" s="251"/>
      <c r="AA61" s="797"/>
      <c r="AB61" s="251"/>
      <c r="AC61" s="251"/>
      <c r="AD61" s="798"/>
    </row>
    <row r="62" spans="1:30" ht="15">
      <c r="A62" s="799" t="s">
        <v>46</v>
      </c>
      <c r="B62" s="800" t="s">
        <v>3545</v>
      </c>
      <c r="C62" s="801"/>
      <c r="D62" s="801"/>
      <c r="E62" s="799" t="s">
        <v>46</v>
      </c>
      <c r="F62" s="799" t="s">
        <v>4115</v>
      </c>
      <c r="G62" s="251"/>
      <c r="H62" s="816" t="s">
        <v>2385</v>
      </c>
      <c r="I62" s="818" t="s">
        <v>2385</v>
      </c>
      <c r="J62" s="374">
        <v>2</v>
      </c>
      <c r="K62" s="797"/>
      <c r="L62" s="818" t="s">
        <v>2385</v>
      </c>
      <c r="M62" s="816" t="s">
        <v>2385</v>
      </c>
      <c r="N62" s="251">
        <v>2</v>
      </c>
      <c r="O62" s="797"/>
      <c r="P62" s="251"/>
      <c r="Q62" s="251"/>
      <c r="R62" s="251"/>
      <c r="S62" s="797"/>
      <c r="T62" s="251"/>
      <c r="U62" s="251"/>
      <c r="V62" s="251"/>
      <c r="W62" s="797">
        <v>2</v>
      </c>
      <c r="X62" s="374">
        <v>1</v>
      </c>
      <c r="Y62" s="251">
        <v>1</v>
      </c>
      <c r="Z62" s="374">
        <v>2</v>
      </c>
      <c r="AA62" s="797"/>
      <c r="AB62" s="374">
        <v>2</v>
      </c>
      <c r="AC62" s="251"/>
      <c r="AD62" s="798"/>
    </row>
    <row r="63" spans="1:30" ht="12.75">
      <c r="A63" s="799" t="s">
        <v>81</v>
      </c>
      <c r="B63" s="800" t="s">
        <v>3460</v>
      </c>
      <c r="C63" s="801"/>
      <c r="D63" s="801"/>
      <c r="E63" s="799" t="s">
        <v>81</v>
      </c>
      <c r="F63" s="799" t="s">
        <v>4121</v>
      </c>
      <c r="G63" s="251"/>
      <c r="H63" s="821">
        <v>2</v>
      </c>
      <c r="I63" s="821">
        <v>2</v>
      </c>
      <c r="J63" s="374"/>
      <c r="K63" s="797"/>
      <c r="L63" s="821">
        <v>2</v>
      </c>
      <c r="M63" s="821">
        <v>2</v>
      </c>
      <c r="N63" s="251"/>
      <c r="O63" s="797"/>
      <c r="P63" s="374">
        <v>2</v>
      </c>
      <c r="Q63" s="374">
        <v>2</v>
      </c>
      <c r="R63" s="251"/>
      <c r="S63" s="797"/>
      <c r="T63" s="374">
        <v>2</v>
      </c>
      <c r="U63" s="374">
        <v>2</v>
      </c>
      <c r="V63" s="251"/>
      <c r="W63" s="797"/>
      <c r="X63" s="374">
        <v>2</v>
      </c>
      <c r="Y63" s="374">
        <v>2</v>
      </c>
      <c r="Z63" s="374"/>
      <c r="AA63" s="797"/>
      <c r="AB63" s="374">
        <v>2</v>
      </c>
      <c r="AC63" s="374">
        <v>2</v>
      </c>
      <c r="AD63" s="798"/>
    </row>
    <row r="64" spans="1:30" ht="12.75">
      <c r="A64" s="799" t="s">
        <v>2642</v>
      </c>
      <c r="B64" s="800" t="s">
        <v>2643</v>
      </c>
      <c r="C64" s="801"/>
      <c r="D64" s="801"/>
      <c r="E64" s="799" t="s">
        <v>2642</v>
      </c>
      <c r="F64" s="799" t="s">
        <v>4148</v>
      </c>
      <c r="G64" s="251"/>
      <c r="H64" s="821"/>
      <c r="I64" s="374">
        <v>2</v>
      </c>
      <c r="J64" s="374">
        <v>2</v>
      </c>
      <c r="K64" s="797"/>
      <c r="L64" s="374"/>
      <c r="M64" s="374">
        <v>2</v>
      </c>
      <c r="N64" s="374">
        <v>2</v>
      </c>
      <c r="O64" s="797"/>
      <c r="P64" s="374"/>
      <c r="Q64" s="374">
        <v>2</v>
      </c>
      <c r="R64" s="374">
        <v>2</v>
      </c>
      <c r="S64" s="797"/>
      <c r="T64" s="374"/>
      <c r="U64" s="374">
        <v>2</v>
      </c>
      <c r="V64" s="374">
        <v>2</v>
      </c>
      <c r="W64" s="797"/>
      <c r="X64" s="374">
        <v>1</v>
      </c>
      <c r="Y64" s="374">
        <v>1</v>
      </c>
      <c r="Z64" s="374">
        <v>2</v>
      </c>
      <c r="AA64" s="797">
        <v>2</v>
      </c>
      <c r="AB64" s="374">
        <v>2</v>
      </c>
      <c r="AC64" s="374">
        <v>2</v>
      </c>
      <c r="AD64" s="798">
        <v>2</v>
      </c>
    </row>
    <row r="65" spans="1:30" ht="12.75">
      <c r="A65" s="799" t="s">
        <v>3456</v>
      </c>
      <c r="B65" s="800" t="s">
        <v>3457</v>
      </c>
      <c r="C65" s="801"/>
      <c r="D65" s="801"/>
      <c r="E65" s="799" t="s">
        <v>3456</v>
      </c>
      <c r="F65" s="799" t="s">
        <v>2381</v>
      </c>
      <c r="G65" s="251"/>
      <c r="H65" s="821"/>
      <c r="I65" s="374">
        <v>2</v>
      </c>
      <c r="J65" s="374"/>
      <c r="K65" s="797"/>
      <c r="L65" s="374"/>
      <c r="M65" s="374">
        <v>2</v>
      </c>
      <c r="N65" s="374"/>
      <c r="O65" s="797"/>
      <c r="P65" s="374"/>
      <c r="Q65" s="374">
        <v>2</v>
      </c>
      <c r="R65" s="374"/>
      <c r="S65" s="797"/>
      <c r="T65" s="374"/>
      <c r="U65" s="374">
        <v>2</v>
      </c>
      <c r="V65" s="374"/>
      <c r="W65" s="797"/>
      <c r="X65" s="374"/>
      <c r="Y65" s="374">
        <v>2</v>
      </c>
      <c r="Z65" s="374"/>
      <c r="AA65" s="797"/>
      <c r="AB65" s="374"/>
      <c r="AC65" s="374">
        <v>2</v>
      </c>
      <c r="AD65" s="798"/>
    </row>
    <row r="66" spans="1:30" ht="12.75">
      <c r="A66" s="799" t="s">
        <v>3072</v>
      </c>
      <c r="B66" s="800" t="s">
        <v>3474</v>
      </c>
      <c r="C66" s="801"/>
      <c r="D66" s="801"/>
      <c r="E66" s="799" t="s">
        <v>3072</v>
      </c>
      <c r="F66" s="799" t="s">
        <v>4148</v>
      </c>
      <c r="G66" s="251">
        <v>2</v>
      </c>
      <c r="H66" s="374">
        <v>1</v>
      </c>
      <c r="I66" s="374">
        <v>1</v>
      </c>
      <c r="J66" s="374">
        <v>2</v>
      </c>
      <c r="K66" s="797">
        <v>1</v>
      </c>
      <c r="L66" s="374">
        <v>1</v>
      </c>
      <c r="M66" s="374">
        <v>1</v>
      </c>
      <c r="N66" s="374">
        <v>1</v>
      </c>
      <c r="O66" s="797">
        <v>2</v>
      </c>
      <c r="P66" s="374">
        <v>1</v>
      </c>
      <c r="Q66" s="374">
        <v>2</v>
      </c>
      <c r="R66" s="374">
        <v>2</v>
      </c>
      <c r="S66" s="797">
        <v>2</v>
      </c>
      <c r="T66" s="374">
        <v>1</v>
      </c>
      <c r="U66" s="374">
        <v>1</v>
      </c>
      <c r="V66" s="374">
        <v>2</v>
      </c>
      <c r="W66" s="797"/>
      <c r="X66" s="374">
        <v>2</v>
      </c>
      <c r="Y66" s="374">
        <v>2</v>
      </c>
      <c r="Z66" s="374"/>
      <c r="AA66" s="797">
        <v>2</v>
      </c>
      <c r="AB66" s="374">
        <v>2</v>
      </c>
      <c r="AC66" s="374">
        <v>2</v>
      </c>
      <c r="AD66" s="798">
        <v>2</v>
      </c>
    </row>
    <row r="67" spans="1:30" ht="12.75">
      <c r="A67" s="799" t="s">
        <v>1319</v>
      </c>
      <c r="B67" s="800" t="s">
        <v>4120</v>
      </c>
      <c r="C67" s="801"/>
      <c r="D67" s="801"/>
      <c r="E67" s="799" t="s">
        <v>1319</v>
      </c>
      <c r="F67" s="799" t="s">
        <v>4121</v>
      </c>
      <c r="G67" s="251"/>
      <c r="H67" s="374"/>
      <c r="I67" s="374"/>
      <c r="J67" s="374"/>
      <c r="K67" s="797"/>
      <c r="L67" s="374">
        <v>2</v>
      </c>
      <c r="M67" s="374">
        <v>2</v>
      </c>
      <c r="N67" s="374"/>
      <c r="O67" s="797"/>
      <c r="P67" s="374"/>
      <c r="Q67" s="374"/>
      <c r="R67" s="374"/>
      <c r="S67" s="797"/>
      <c r="T67" s="374"/>
      <c r="U67" s="374"/>
      <c r="V67" s="374"/>
      <c r="W67" s="797"/>
      <c r="X67" s="374">
        <v>2</v>
      </c>
      <c r="Y67" s="374">
        <v>2</v>
      </c>
      <c r="Z67" s="374"/>
      <c r="AA67" s="797"/>
      <c r="AB67" s="374">
        <v>2</v>
      </c>
      <c r="AC67" s="374">
        <v>2</v>
      </c>
      <c r="AD67" s="798"/>
    </row>
    <row r="68" spans="1:30" ht="12.75">
      <c r="A68" s="799" t="s">
        <v>138</v>
      </c>
      <c r="B68" s="800" t="s">
        <v>3536</v>
      </c>
      <c r="C68" s="801"/>
      <c r="D68" s="801"/>
      <c r="E68" s="799" t="s">
        <v>138</v>
      </c>
      <c r="F68" s="799" t="s">
        <v>4115</v>
      </c>
      <c r="G68" s="251"/>
      <c r="H68" s="374"/>
      <c r="I68" s="374">
        <v>2</v>
      </c>
      <c r="J68" s="374">
        <v>2</v>
      </c>
      <c r="K68" s="797"/>
      <c r="L68" s="374"/>
      <c r="M68" s="374">
        <v>2</v>
      </c>
      <c r="N68" s="374">
        <v>2</v>
      </c>
      <c r="O68" s="797"/>
      <c r="P68" s="374"/>
      <c r="Q68" s="374"/>
      <c r="R68" s="374"/>
      <c r="S68" s="797"/>
      <c r="T68" s="374"/>
      <c r="U68" s="374">
        <v>2</v>
      </c>
      <c r="V68" s="374">
        <v>2</v>
      </c>
      <c r="W68" s="797">
        <v>2</v>
      </c>
      <c r="X68" s="374">
        <v>2</v>
      </c>
      <c r="Y68" s="374">
        <v>2</v>
      </c>
      <c r="Z68" s="374">
        <v>2</v>
      </c>
      <c r="AA68" s="797">
        <v>2</v>
      </c>
      <c r="AB68" s="374">
        <v>2</v>
      </c>
      <c r="AC68" s="374">
        <v>2</v>
      </c>
      <c r="AD68" s="798">
        <v>2</v>
      </c>
    </row>
    <row r="69" spans="1:30" ht="12.75">
      <c r="A69" s="799" t="s">
        <v>3283</v>
      </c>
      <c r="B69" s="800" t="s">
        <v>3465</v>
      </c>
      <c r="C69" s="801"/>
      <c r="D69" s="801"/>
      <c r="E69" s="799" t="s">
        <v>3283</v>
      </c>
      <c r="F69" s="799" t="s">
        <v>4148</v>
      </c>
      <c r="G69" s="251"/>
      <c r="H69" s="374"/>
      <c r="I69" s="374"/>
      <c r="J69" s="374"/>
      <c r="K69" s="797"/>
      <c r="L69" s="374"/>
      <c r="M69" s="374"/>
      <c r="N69" s="374"/>
      <c r="O69" s="797"/>
      <c r="P69" s="374"/>
      <c r="Q69" s="374"/>
      <c r="R69" s="374"/>
      <c r="S69" s="797">
        <v>2</v>
      </c>
      <c r="T69" s="374">
        <v>2</v>
      </c>
      <c r="U69" s="374">
        <v>2</v>
      </c>
      <c r="V69" s="374">
        <v>2</v>
      </c>
      <c r="W69" s="797">
        <v>2</v>
      </c>
      <c r="X69" s="374">
        <v>2</v>
      </c>
      <c r="Y69" s="374">
        <v>2</v>
      </c>
      <c r="Z69" s="374">
        <v>2</v>
      </c>
      <c r="AA69" s="797">
        <v>2</v>
      </c>
      <c r="AB69" s="374">
        <v>2</v>
      </c>
      <c r="AC69" s="374">
        <v>2</v>
      </c>
      <c r="AD69" s="798">
        <v>2</v>
      </c>
    </row>
    <row r="70" spans="1:30" ht="12.75">
      <c r="A70" s="799" t="s">
        <v>784</v>
      </c>
      <c r="B70" s="800" t="s">
        <v>3488</v>
      </c>
      <c r="C70" s="801"/>
      <c r="D70" s="801"/>
      <c r="E70" s="799" t="s">
        <v>784</v>
      </c>
      <c r="F70" s="799" t="s">
        <v>4117</v>
      </c>
      <c r="G70" s="251">
        <v>2</v>
      </c>
      <c r="H70" s="374">
        <v>1</v>
      </c>
      <c r="I70" s="374">
        <v>2</v>
      </c>
      <c r="J70" s="374">
        <v>2</v>
      </c>
      <c r="K70" s="797"/>
      <c r="L70" s="374">
        <v>2</v>
      </c>
      <c r="M70" s="251"/>
      <c r="N70" s="251"/>
      <c r="O70" s="797">
        <v>2</v>
      </c>
      <c r="P70" s="374">
        <v>1</v>
      </c>
      <c r="Q70" s="374">
        <v>2</v>
      </c>
      <c r="R70" s="374">
        <v>2</v>
      </c>
      <c r="S70" s="797"/>
      <c r="T70" s="374">
        <v>2</v>
      </c>
      <c r="U70" s="374">
        <v>2</v>
      </c>
      <c r="V70" s="374">
        <v>2</v>
      </c>
      <c r="W70" s="797"/>
      <c r="X70" s="374">
        <v>2</v>
      </c>
      <c r="Y70" s="251"/>
      <c r="Z70" s="251"/>
      <c r="AA70" s="797"/>
      <c r="AB70" s="374">
        <v>2</v>
      </c>
      <c r="AC70" s="251"/>
      <c r="AD70" s="798"/>
    </row>
    <row r="71" spans="1:30" ht="12.75">
      <c r="A71" s="799" t="s">
        <v>159</v>
      </c>
      <c r="B71" s="800" t="s">
        <v>158</v>
      </c>
      <c r="C71" s="801"/>
      <c r="D71" s="801"/>
      <c r="E71" s="799" t="s">
        <v>159</v>
      </c>
      <c r="F71" s="799" t="s">
        <v>4121</v>
      </c>
      <c r="G71" s="251"/>
      <c r="H71" s="251"/>
      <c r="I71" s="251"/>
      <c r="J71" s="251"/>
      <c r="K71" s="797"/>
      <c r="L71" s="251"/>
      <c r="M71" s="251"/>
      <c r="N71" s="251"/>
      <c r="O71" s="797"/>
      <c r="P71" s="251"/>
      <c r="Q71" s="251"/>
      <c r="R71" s="251"/>
      <c r="S71" s="797"/>
      <c r="T71" s="251"/>
      <c r="U71" s="251"/>
      <c r="V71" s="251"/>
      <c r="W71" s="797"/>
      <c r="X71" s="251"/>
      <c r="Y71" s="251"/>
      <c r="Z71" s="251"/>
      <c r="AA71" s="797"/>
      <c r="AB71" s="251"/>
      <c r="AC71" s="251"/>
      <c r="AD71" s="798"/>
    </row>
    <row r="72" spans="1:30" ht="12.75">
      <c r="A72" s="799" t="s">
        <v>165</v>
      </c>
      <c r="B72" s="800" t="s">
        <v>2441</v>
      </c>
      <c r="C72" s="801"/>
      <c r="D72" s="801"/>
      <c r="E72" s="799" t="s">
        <v>165</v>
      </c>
      <c r="F72" s="799" t="s">
        <v>4148</v>
      </c>
      <c r="G72" s="374">
        <v>2</v>
      </c>
      <c r="H72" s="374">
        <v>2</v>
      </c>
      <c r="I72" s="251"/>
      <c r="J72" s="251"/>
      <c r="K72" s="797">
        <v>2</v>
      </c>
      <c r="L72" s="374">
        <v>2</v>
      </c>
      <c r="M72" s="251"/>
      <c r="N72" s="251"/>
      <c r="O72" s="797"/>
      <c r="P72" s="251"/>
      <c r="Q72" s="251"/>
      <c r="R72" s="251"/>
      <c r="S72" s="797">
        <v>2</v>
      </c>
      <c r="T72" s="374">
        <v>2</v>
      </c>
      <c r="U72" s="251"/>
      <c r="V72" s="251"/>
      <c r="W72" s="797">
        <v>1</v>
      </c>
      <c r="X72" s="374">
        <v>1</v>
      </c>
      <c r="Y72" s="374">
        <v>2</v>
      </c>
      <c r="Z72" s="374">
        <v>1</v>
      </c>
      <c r="AA72" s="797">
        <v>1</v>
      </c>
      <c r="AB72" s="374">
        <v>1</v>
      </c>
      <c r="AC72" s="374">
        <v>1</v>
      </c>
      <c r="AD72" s="798">
        <v>1</v>
      </c>
    </row>
    <row r="73" spans="1:30" ht="12.75">
      <c r="A73" s="802" t="s">
        <v>171</v>
      </c>
      <c r="B73" s="800" t="s">
        <v>3450</v>
      </c>
      <c r="C73" s="801"/>
      <c r="D73" s="801"/>
      <c r="E73" s="802" t="s">
        <v>171</v>
      </c>
      <c r="F73" s="799" t="s">
        <v>2452</v>
      </c>
      <c r="G73" s="251"/>
      <c r="H73" s="251"/>
      <c r="I73" s="251"/>
      <c r="J73" s="251"/>
      <c r="K73" s="797"/>
      <c r="L73" s="251"/>
      <c r="M73" s="251"/>
      <c r="N73" s="251"/>
      <c r="O73" s="797"/>
      <c r="P73" s="251"/>
      <c r="Q73" s="251"/>
      <c r="R73" s="251"/>
      <c r="S73" s="797"/>
      <c r="T73" s="251"/>
      <c r="U73" s="251"/>
      <c r="V73" s="251"/>
      <c r="W73" s="797"/>
      <c r="X73" s="251"/>
      <c r="Y73" s="251"/>
      <c r="Z73" s="251"/>
      <c r="AA73" s="797"/>
      <c r="AB73" s="251"/>
      <c r="AC73" s="251"/>
      <c r="AD73" s="798"/>
    </row>
    <row r="74" spans="1:30" ht="12.75">
      <c r="A74" s="802" t="s">
        <v>174</v>
      </c>
      <c r="B74" s="800" t="s">
        <v>2610</v>
      </c>
      <c r="C74" s="801"/>
      <c r="D74" s="801"/>
      <c r="E74" s="802" t="s">
        <v>174</v>
      </c>
      <c r="F74" s="799" t="s">
        <v>4148</v>
      </c>
      <c r="G74" s="251"/>
      <c r="H74" s="251"/>
      <c r="I74" s="251"/>
      <c r="J74" s="251">
        <v>2</v>
      </c>
      <c r="K74" s="797"/>
      <c r="L74" s="251"/>
      <c r="M74" s="251"/>
      <c r="N74" s="251">
        <v>2</v>
      </c>
      <c r="O74" s="797"/>
      <c r="P74" s="251"/>
      <c r="Q74" s="251"/>
      <c r="R74" s="251"/>
      <c r="S74" s="797"/>
      <c r="T74" s="251"/>
      <c r="U74" s="251"/>
      <c r="V74" s="251">
        <v>2</v>
      </c>
      <c r="W74" s="797"/>
      <c r="X74" s="374">
        <v>2</v>
      </c>
      <c r="Y74" s="251">
        <v>2</v>
      </c>
      <c r="Z74" s="251"/>
      <c r="AA74" s="797"/>
      <c r="AB74" s="374">
        <v>2</v>
      </c>
      <c r="AC74" s="374">
        <v>2</v>
      </c>
      <c r="AD74" s="798"/>
    </row>
    <row r="75" spans="1:30" ht="12.75">
      <c r="A75" s="802" t="s">
        <v>1713</v>
      </c>
      <c r="B75" s="800" t="s">
        <v>3531</v>
      </c>
      <c r="C75" s="801"/>
      <c r="D75" s="801"/>
      <c r="E75" s="802" t="s">
        <v>1713</v>
      </c>
      <c r="F75" s="799" t="s">
        <v>4117</v>
      </c>
      <c r="G75" s="251">
        <v>2</v>
      </c>
      <c r="H75" s="251">
        <v>1</v>
      </c>
      <c r="I75" s="251">
        <v>1</v>
      </c>
      <c r="J75" s="374">
        <v>1</v>
      </c>
      <c r="K75" s="797">
        <v>2</v>
      </c>
      <c r="L75" s="374">
        <v>1</v>
      </c>
      <c r="M75" s="374">
        <v>2</v>
      </c>
      <c r="N75" s="374">
        <v>2</v>
      </c>
      <c r="O75" s="797">
        <v>2</v>
      </c>
      <c r="P75" s="374">
        <v>1</v>
      </c>
      <c r="Q75" s="374">
        <v>1</v>
      </c>
      <c r="R75" s="374">
        <v>1</v>
      </c>
      <c r="S75" s="797">
        <v>2</v>
      </c>
      <c r="T75" s="374">
        <v>1</v>
      </c>
      <c r="U75" s="374">
        <v>1</v>
      </c>
      <c r="V75" s="374">
        <v>1</v>
      </c>
      <c r="W75" s="797"/>
      <c r="X75" s="374">
        <v>1</v>
      </c>
      <c r="Y75" s="251"/>
      <c r="Z75" s="374">
        <v>2</v>
      </c>
      <c r="AA75" s="797"/>
      <c r="AB75" s="374">
        <v>1</v>
      </c>
      <c r="AC75" s="251"/>
      <c r="AD75" s="798">
        <v>2</v>
      </c>
    </row>
    <row r="76" spans="1:30" ht="12.75">
      <c r="A76" s="802" t="s">
        <v>1716</v>
      </c>
      <c r="B76" s="800" t="s">
        <v>2372</v>
      </c>
      <c r="C76" s="801"/>
      <c r="D76" s="801"/>
      <c r="E76" s="802" t="s">
        <v>1716</v>
      </c>
      <c r="F76" s="799" t="s">
        <v>4121</v>
      </c>
      <c r="G76" s="251"/>
      <c r="H76" s="251">
        <v>2</v>
      </c>
      <c r="I76" s="251">
        <v>2</v>
      </c>
      <c r="J76" s="251">
        <v>2</v>
      </c>
      <c r="K76" s="797"/>
      <c r="L76" s="374">
        <v>2</v>
      </c>
      <c r="M76" s="374">
        <v>2</v>
      </c>
      <c r="N76" s="374">
        <v>2</v>
      </c>
      <c r="O76" s="797"/>
      <c r="P76" s="374">
        <v>2</v>
      </c>
      <c r="Q76" s="374">
        <v>2</v>
      </c>
      <c r="R76" s="374">
        <v>2</v>
      </c>
      <c r="S76" s="797"/>
      <c r="T76" s="374">
        <v>2</v>
      </c>
      <c r="U76" s="374">
        <v>2</v>
      </c>
      <c r="V76" s="374">
        <v>2</v>
      </c>
      <c r="W76" s="797"/>
      <c r="X76" s="374">
        <v>2</v>
      </c>
      <c r="Y76" s="251"/>
      <c r="Z76" s="251"/>
      <c r="AA76" s="797"/>
      <c r="AB76" s="374">
        <v>2</v>
      </c>
      <c r="AC76" s="251"/>
      <c r="AD76" s="798"/>
    </row>
    <row r="77" spans="1:30" ht="12.75">
      <c r="A77" s="802" t="s">
        <v>1725</v>
      </c>
      <c r="B77" s="800" t="s">
        <v>2414</v>
      </c>
      <c r="C77" s="801"/>
      <c r="D77" s="801"/>
      <c r="E77" s="802" t="s">
        <v>1725</v>
      </c>
      <c r="F77" s="799" t="s">
        <v>4121</v>
      </c>
      <c r="G77" s="251"/>
      <c r="H77" s="374">
        <v>2</v>
      </c>
      <c r="I77" s="251"/>
      <c r="J77" s="251"/>
      <c r="K77" s="797"/>
      <c r="L77" s="374">
        <v>2</v>
      </c>
      <c r="M77" s="251"/>
      <c r="N77" s="251"/>
      <c r="O77" s="797"/>
      <c r="P77" s="251">
        <v>2</v>
      </c>
      <c r="Q77" s="251"/>
      <c r="R77" s="251"/>
      <c r="S77" s="797"/>
      <c r="T77" s="374">
        <v>2</v>
      </c>
      <c r="U77" s="251"/>
      <c r="V77" s="251"/>
      <c r="W77" s="797"/>
      <c r="X77" s="374">
        <v>2</v>
      </c>
      <c r="Y77" s="251">
        <v>2</v>
      </c>
      <c r="Z77" s="251"/>
      <c r="AA77" s="797"/>
      <c r="AB77" s="374">
        <v>2</v>
      </c>
      <c r="AC77" s="374">
        <v>2</v>
      </c>
      <c r="AD77" s="798"/>
    </row>
    <row r="78" spans="1:30" ht="12.75">
      <c r="A78" s="802" t="s">
        <v>1728</v>
      </c>
      <c r="B78" s="800" t="s">
        <v>2476</v>
      </c>
      <c r="C78" s="801"/>
      <c r="D78" s="801"/>
      <c r="E78" s="802" t="s">
        <v>1728</v>
      </c>
      <c r="F78" s="799" t="s">
        <v>2477</v>
      </c>
      <c r="G78" s="251"/>
      <c r="H78" s="374">
        <v>1</v>
      </c>
      <c r="I78" s="251">
        <v>1</v>
      </c>
      <c r="J78" s="374">
        <v>2</v>
      </c>
      <c r="K78" s="797"/>
      <c r="L78" s="374">
        <v>1</v>
      </c>
      <c r="M78" s="374">
        <v>1</v>
      </c>
      <c r="N78" s="374">
        <v>2</v>
      </c>
      <c r="O78" s="797"/>
      <c r="P78" s="374">
        <v>1</v>
      </c>
      <c r="Q78" s="374">
        <v>1</v>
      </c>
      <c r="R78" s="374">
        <v>2</v>
      </c>
      <c r="S78" s="797"/>
      <c r="T78" s="374">
        <v>1</v>
      </c>
      <c r="U78" s="374">
        <v>1</v>
      </c>
      <c r="V78" s="374">
        <v>2</v>
      </c>
      <c r="W78" s="797"/>
      <c r="X78" s="374">
        <v>1</v>
      </c>
      <c r="Y78" s="374">
        <v>1</v>
      </c>
      <c r="Z78" s="374">
        <v>2</v>
      </c>
      <c r="AA78" s="797"/>
      <c r="AB78" s="374">
        <v>1</v>
      </c>
      <c r="AC78" s="374">
        <v>1</v>
      </c>
      <c r="AD78" s="798">
        <v>2</v>
      </c>
    </row>
    <row r="79" spans="1:30" ht="12.75">
      <c r="A79" s="802" t="s">
        <v>87</v>
      </c>
      <c r="B79" s="800" t="s">
        <v>2652</v>
      </c>
      <c r="C79" s="801"/>
      <c r="D79" s="801"/>
      <c r="E79" s="802" t="s">
        <v>87</v>
      </c>
      <c r="F79" s="799" t="s">
        <v>2454</v>
      </c>
      <c r="G79" s="251"/>
      <c r="H79" s="374">
        <v>1</v>
      </c>
      <c r="I79" s="374">
        <v>2</v>
      </c>
      <c r="J79" s="374">
        <v>2</v>
      </c>
      <c r="K79" s="797"/>
      <c r="L79" s="374">
        <v>1</v>
      </c>
      <c r="M79" s="374">
        <v>1</v>
      </c>
      <c r="N79" s="374">
        <v>2</v>
      </c>
      <c r="O79" s="797"/>
      <c r="P79" s="374">
        <v>1</v>
      </c>
      <c r="Q79" s="374">
        <v>2</v>
      </c>
      <c r="R79" s="374">
        <v>2</v>
      </c>
      <c r="S79" s="797"/>
      <c r="T79" s="374">
        <v>1</v>
      </c>
      <c r="U79" s="374">
        <v>2</v>
      </c>
      <c r="V79" s="374">
        <v>2</v>
      </c>
      <c r="W79" s="797"/>
      <c r="X79" s="374">
        <v>1</v>
      </c>
      <c r="Y79" s="374">
        <v>2</v>
      </c>
      <c r="Z79" s="374">
        <v>2</v>
      </c>
      <c r="AA79" s="797"/>
      <c r="AB79" s="374">
        <v>1</v>
      </c>
      <c r="AC79" s="374">
        <v>2</v>
      </c>
      <c r="AD79" s="798">
        <v>2</v>
      </c>
    </row>
    <row r="80" spans="1:30" ht="15">
      <c r="A80" s="802" t="s">
        <v>1746</v>
      </c>
      <c r="B80" s="800" t="s">
        <v>2686</v>
      </c>
      <c r="C80" s="801"/>
      <c r="D80" s="801"/>
      <c r="E80" s="802" t="s">
        <v>1746</v>
      </c>
      <c r="F80" s="799" t="s">
        <v>4121</v>
      </c>
      <c r="G80" s="803" t="s">
        <v>2385</v>
      </c>
      <c r="H80" s="803" t="s">
        <v>2385</v>
      </c>
      <c r="I80" s="803" t="s">
        <v>2385</v>
      </c>
      <c r="J80" s="803" t="s">
        <v>2385</v>
      </c>
      <c r="K80" s="804" t="s">
        <v>2385</v>
      </c>
      <c r="L80" s="803" t="s">
        <v>2385</v>
      </c>
      <c r="M80" s="803" t="s">
        <v>2385</v>
      </c>
      <c r="N80" s="803" t="s">
        <v>2385</v>
      </c>
      <c r="O80" s="804" t="s">
        <v>2385</v>
      </c>
      <c r="P80" s="803" t="s">
        <v>2385</v>
      </c>
      <c r="Q80" s="803" t="s">
        <v>2385</v>
      </c>
      <c r="R80" s="803" t="s">
        <v>2385</v>
      </c>
      <c r="S80" s="797"/>
      <c r="T80" s="251"/>
      <c r="U80" s="251"/>
      <c r="V80" s="251"/>
      <c r="W80" s="797"/>
      <c r="X80" s="251"/>
      <c r="Y80" s="251"/>
      <c r="Z80" s="251"/>
      <c r="AA80" s="797"/>
      <c r="AB80" s="251"/>
      <c r="AC80" s="251"/>
      <c r="AD80" s="798"/>
    </row>
    <row r="81" spans="1:30" ht="15">
      <c r="A81" s="802" t="s">
        <v>2383</v>
      </c>
      <c r="B81" s="800" t="s">
        <v>2384</v>
      </c>
      <c r="C81" s="801"/>
      <c r="D81" s="801"/>
      <c r="E81" s="802" t="s">
        <v>2383</v>
      </c>
      <c r="F81" s="799" t="s">
        <v>4121</v>
      </c>
      <c r="G81" s="803" t="s">
        <v>2385</v>
      </c>
      <c r="H81" s="803" t="s">
        <v>2385</v>
      </c>
      <c r="I81" s="803" t="s">
        <v>2385</v>
      </c>
      <c r="J81" s="803" t="s">
        <v>2385</v>
      </c>
      <c r="K81" s="804" t="s">
        <v>2385</v>
      </c>
      <c r="L81" s="803" t="s">
        <v>2385</v>
      </c>
      <c r="M81" s="803" t="s">
        <v>2385</v>
      </c>
      <c r="N81" s="803" t="s">
        <v>2385</v>
      </c>
      <c r="O81" s="804" t="s">
        <v>2385</v>
      </c>
      <c r="P81" s="803" t="s">
        <v>2385</v>
      </c>
      <c r="Q81" s="803" t="s">
        <v>2385</v>
      </c>
      <c r="R81" s="803" t="s">
        <v>2385</v>
      </c>
      <c r="S81" s="797"/>
      <c r="T81" s="251"/>
      <c r="U81" s="251"/>
      <c r="V81" s="251"/>
      <c r="W81" s="797"/>
      <c r="X81" s="251"/>
      <c r="Y81" s="374">
        <v>2</v>
      </c>
      <c r="Z81" s="251"/>
      <c r="AA81" s="797"/>
      <c r="AB81" s="251"/>
      <c r="AC81" s="251"/>
      <c r="AD81" s="798"/>
    </row>
    <row r="82" spans="1:30" ht="12.75">
      <c r="A82" s="802" t="s">
        <v>2666</v>
      </c>
      <c r="B82" s="800" t="s">
        <v>2667</v>
      </c>
      <c r="C82" s="801"/>
      <c r="D82" s="801"/>
      <c r="E82" s="802" t="s">
        <v>2666</v>
      </c>
      <c r="F82" s="799" t="s">
        <v>4121</v>
      </c>
      <c r="G82" s="251"/>
      <c r="H82" s="251"/>
      <c r="I82" s="251"/>
      <c r="J82" s="251"/>
      <c r="K82" s="797"/>
      <c r="L82" s="251"/>
      <c r="M82" s="251"/>
      <c r="N82" s="251"/>
      <c r="O82" s="797"/>
      <c r="P82" s="251"/>
      <c r="Q82" s="251"/>
      <c r="R82" s="251"/>
      <c r="S82" s="797"/>
      <c r="T82" s="251"/>
      <c r="U82" s="251"/>
      <c r="V82" s="251"/>
      <c r="W82" s="797"/>
      <c r="X82" s="251"/>
      <c r="Y82" s="251"/>
      <c r="Z82" s="251"/>
      <c r="AA82" s="797"/>
      <c r="AB82" s="251"/>
      <c r="AC82" s="251"/>
      <c r="AD82" s="798"/>
    </row>
    <row r="83" spans="1:30" ht="12.75">
      <c r="A83" s="802" t="s">
        <v>1791</v>
      </c>
      <c r="B83" s="800" t="s">
        <v>2429</v>
      </c>
      <c r="C83" s="801"/>
      <c r="D83" s="801"/>
      <c r="E83" s="802" t="s">
        <v>1791</v>
      </c>
      <c r="F83" s="799" t="s">
        <v>2430</v>
      </c>
      <c r="G83" s="251"/>
      <c r="H83" s="251">
        <v>2</v>
      </c>
      <c r="I83" s="251">
        <v>2</v>
      </c>
      <c r="J83" s="251">
        <v>2</v>
      </c>
      <c r="K83" s="797"/>
      <c r="L83" s="374">
        <v>2</v>
      </c>
      <c r="M83" s="251"/>
      <c r="N83" s="251"/>
      <c r="O83" s="797"/>
      <c r="P83" s="251">
        <v>2</v>
      </c>
      <c r="Q83" s="251">
        <v>2</v>
      </c>
      <c r="R83" s="251">
        <v>2</v>
      </c>
      <c r="S83" s="797"/>
      <c r="T83" s="374">
        <v>2</v>
      </c>
      <c r="U83" s="374">
        <v>2</v>
      </c>
      <c r="V83" s="374">
        <v>2</v>
      </c>
      <c r="W83" s="797"/>
      <c r="X83" s="374">
        <v>2</v>
      </c>
      <c r="Y83" s="251"/>
      <c r="Z83" s="251"/>
      <c r="AA83" s="797"/>
      <c r="AB83" s="251">
        <v>2</v>
      </c>
      <c r="AC83" s="251"/>
      <c r="AD83" s="798"/>
    </row>
    <row r="84" spans="1:30" ht="12.75">
      <c r="A84" s="802" t="s">
        <v>1820</v>
      </c>
      <c r="B84" s="800" t="s">
        <v>2481</v>
      </c>
      <c r="C84" s="801"/>
      <c r="D84" s="801"/>
      <c r="E84" s="802" t="s">
        <v>1820</v>
      </c>
      <c r="F84" s="799" t="s">
        <v>4148</v>
      </c>
      <c r="G84" s="251"/>
      <c r="H84" s="251"/>
      <c r="I84" s="251"/>
      <c r="J84" s="251">
        <v>2</v>
      </c>
      <c r="K84" s="797"/>
      <c r="L84" s="251"/>
      <c r="M84" s="251"/>
      <c r="N84" s="251">
        <v>2</v>
      </c>
      <c r="O84" s="797"/>
      <c r="P84" s="251"/>
      <c r="Q84" s="251"/>
      <c r="R84" s="251"/>
      <c r="S84" s="797"/>
      <c r="T84" s="251"/>
      <c r="U84" s="251"/>
      <c r="V84" s="251"/>
      <c r="W84" s="797">
        <v>2</v>
      </c>
      <c r="X84" s="251"/>
      <c r="Y84" s="251"/>
      <c r="Z84" s="251"/>
      <c r="AA84" s="797"/>
      <c r="AB84" s="251"/>
      <c r="AC84" s="251"/>
      <c r="AD84" s="798">
        <v>2</v>
      </c>
    </row>
    <row r="85" spans="1:30" ht="12.75">
      <c r="A85" s="802" t="s">
        <v>582</v>
      </c>
      <c r="B85" s="800" t="s">
        <v>2450</v>
      </c>
      <c r="C85" s="801"/>
      <c r="D85" s="801"/>
      <c r="E85" s="802" t="s">
        <v>582</v>
      </c>
      <c r="F85" s="799" t="s">
        <v>4148</v>
      </c>
      <c r="G85" s="251"/>
      <c r="H85" s="251"/>
      <c r="I85" s="251"/>
      <c r="J85" s="251">
        <v>2</v>
      </c>
      <c r="K85" s="797"/>
      <c r="L85" s="251"/>
      <c r="M85" s="251"/>
      <c r="N85" s="251">
        <v>2</v>
      </c>
      <c r="O85" s="797"/>
      <c r="P85" s="251"/>
      <c r="Q85" s="251"/>
      <c r="R85" s="251"/>
      <c r="S85" s="797"/>
      <c r="T85" s="251"/>
      <c r="U85" s="251"/>
      <c r="V85" s="251"/>
      <c r="W85" s="797">
        <v>2</v>
      </c>
      <c r="X85" s="251"/>
      <c r="Y85" s="251"/>
      <c r="Z85" s="251"/>
      <c r="AA85" s="797"/>
      <c r="AB85" s="251"/>
      <c r="AC85" s="251"/>
      <c r="AD85" s="798">
        <v>2</v>
      </c>
    </row>
    <row r="86" spans="1:30" ht="12.75">
      <c r="A86" s="802" t="s">
        <v>1826</v>
      </c>
      <c r="B86" s="800" t="s">
        <v>2622</v>
      </c>
      <c r="C86" s="801"/>
      <c r="D86" s="801"/>
      <c r="E86" s="802" t="s">
        <v>1826</v>
      </c>
      <c r="F86" s="799" t="s">
        <v>4148</v>
      </c>
      <c r="G86" s="251">
        <v>2</v>
      </c>
      <c r="H86" s="251"/>
      <c r="I86" s="251">
        <v>1</v>
      </c>
      <c r="J86" s="374">
        <v>2</v>
      </c>
      <c r="K86" s="797">
        <v>2</v>
      </c>
      <c r="L86" s="251"/>
      <c r="M86" s="374">
        <v>1</v>
      </c>
      <c r="N86" s="374">
        <v>1</v>
      </c>
      <c r="O86" s="797"/>
      <c r="P86" s="251"/>
      <c r="Q86" s="251"/>
      <c r="R86" s="251"/>
      <c r="S86" s="797">
        <v>2</v>
      </c>
      <c r="T86" s="251"/>
      <c r="U86" s="251">
        <v>2</v>
      </c>
      <c r="V86" s="251">
        <v>2</v>
      </c>
      <c r="W86" s="797"/>
      <c r="X86" s="374">
        <v>1</v>
      </c>
      <c r="Y86" s="374">
        <v>1</v>
      </c>
      <c r="Z86" s="251"/>
      <c r="AA86" s="797"/>
      <c r="AB86" s="251">
        <v>1</v>
      </c>
      <c r="AC86" s="374">
        <v>1</v>
      </c>
      <c r="AD86" s="798"/>
    </row>
    <row r="87" spans="1:30" ht="12.75">
      <c r="A87" s="802" t="s">
        <v>1168</v>
      </c>
      <c r="B87" s="800" t="s">
        <v>2433</v>
      </c>
      <c r="C87" s="801"/>
      <c r="D87" s="801"/>
      <c r="E87" s="802" t="s">
        <v>1168</v>
      </c>
      <c r="F87" s="799" t="s">
        <v>2430</v>
      </c>
      <c r="G87" s="251"/>
      <c r="H87" s="251">
        <v>2</v>
      </c>
      <c r="I87" s="251">
        <v>2</v>
      </c>
      <c r="J87" s="251"/>
      <c r="K87" s="797"/>
      <c r="L87" s="251"/>
      <c r="M87" s="251"/>
      <c r="N87" s="251"/>
      <c r="O87" s="797"/>
      <c r="P87" s="251"/>
      <c r="Q87" s="251"/>
      <c r="R87" s="251"/>
      <c r="S87" s="797"/>
      <c r="T87" s="251">
        <v>2</v>
      </c>
      <c r="U87" s="251">
        <v>2</v>
      </c>
      <c r="V87" s="251"/>
      <c r="W87" s="797"/>
      <c r="X87" s="251"/>
      <c r="Y87" s="251">
        <v>2</v>
      </c>
      <c r="Z87" s="251"/>
      <c r="AA87" s="797"/>
      <c r="AB87" s="251"/>
      <c r="AC87" s="251">
        <v>2</v>
      </c>
      <c r="AD87" s="798"/>
    </row>
    <row r="88" spans="1:30" ht="12.75">
      <c r="A88" s="802" t="s">
        <v>1669</v>
      </c>
      <c r="B88" s="800" t="s">
        <v>1668</v>
      </c>
      <c r="C88" s="801"/>
      <c r="D88" s="801"/>
      <c r="E88" s="802" t="s">
        <v>1669</v>
      </c>
      <c r="F88" s="799" t="s">
        <v>2394</v>
      </c>
      <c r="G88" s="251"/>
      <c r="H88" s="251"/>
      <c r="I88" s="251"/>
      <c r="J88" s="251"/>
      <c r="K88" s="797"/>
      <c r="L88" s="251">
        <v>2</v>
      </c>
      <c r="M88" s="251">
        <v>2</v>
      </c>
      <c r="N88" s="251"/>
      <c r="O88" s="797"/>
      <c r="P88" s="251"/>
      <c r="Q88" s="251"/>
      <c r="R88" s="251"/>
      <c r="S88" s="797"/>
      <c r="T88" s="251"/>
      <c r="U88" s="251"/>
      <c r="V88" s="251"/>
      <c r="W88" s="797"/>
      <c r="X88" s="251">
        <v>2</v>
      </c>
      <c r="Y88" s="251">
        <v>2</v>
      </c>
      <c r="Z88" s="251"/>
      <c r="AA88" s="797"/>
      <c r="AB88" s="251">
        <v>2</v>
      </c>
      <c r="AC88" s="374">
        <v>2</v>
      </c>
      <c r="AD88" s="798"/>
    </row>
    <row r="89" spans="1:30" ht="12.75">
      <c r="A89" s="802" t="s">
        <v>274</v>
      </c>
      <c r="B89" s="800" t="s">
        <v>2453</v>
      </c>
      <c r="C89" s="801"/>
      <c r="D89" s="801"/>
      <c r="E89" s="802" t="s">
        <v>274</v>
      </c>
      <c r="F89" s="799" t="s">
        <v>2454</v>
      </c>
      <c r="G89" s="251"/>
      <c r="H89" s="251"/>
      <c r="I89" s="251"/>
      <c r="J89" s="251"/>
      <c r="K89" s="797"/>
      <c r="L89" s="251"/>
      <c r="M89" s="251"/>
      <c r="N89" s="251"/>
      <c r="O89" s="797"/>
      <c r="P89" s="251"/>
      <c r="Q89" s="251"/>
      <c r="R89" s="251"/>
      <c r="S89" s="797"/>
      <c r="T89" s="251"/>
      <c r="U89" s="251"/>
      <c r="V89" s="251"/>
      <c r="W89" s="797"/>
      <c r="X89" s="251"/>
      <c r="Y89" s="251"/>
      <c r="Z89" s="251"/>
      <c r="AA89" s="797"/>
      <c r="AB89" s="251"/>
      <c r="AC89" s="251"/>
      <c r="AD89" s="798"/>
    </row>
    <row r="90" spans="1:30" ht="15">
      <c r="A90" s="802" t="s">
        <v>2917</v>
      </c>
      <c r="B90" s="800" t="s">
        <v>2673</v>
      </c>
      <c r="C90" s="801"/>
      <c r="D90" s="801"/>
      <c r="E90" s="802" t="s">
        <v>2917</v>
      </c>
      <c r="F90" s="799" t="s">
        <v>4121</v>
      </c>
      <c r="G90" s="251"/>
      <c r="H90" s="812" t="s">
        <v>2385</v>
      </c>
      <c r="I90" s="813" t="s">
        <v>2385</v>
      </c>
      <c r="J90" s="813" t="s">
        <v>2385</v>
      </c>
      <c r="K90" s="814"/>
      <c r="L90" s="813" t="s">
        <v>2385</v>
      </c>
      <c r="M90" s="813" t="s">
        <v>2385</v>
      </c>
      <c r="N90" s="813" t="s">
        <v>2385</v>
      </c>
      <c r="O90" s="797"/>
      <c r="P90" s="251"/>
      <c r="Q90" s="251"/>
      <c r="R90" s="251"/>
      <c r="S90" s="797"/>
      <c r="T90" s="251"/>
      <c r="U90" s="251"/>
      <c r="V90" s="251"/>
      <c r="W90" s="797"/>
      <c r="X90" s="374">
        <v>2</v>
      </c>
      <c r="Y90" s="374">
        <v>2</v>
      </c>
      <c r="Z90" s="251"/>
      <c r="AA90" s="797"/>
      <c r="AB90" s="251"/>
      <c r="AC90" s="251"/>
      <c r="AD90" s="798"/>
    </row>
    <row r="91" spans="1:30" ht="12.75">
      <c r="A91" s="802" t="s">
        <v>3505</v>
      </c>
      <c r="B91" s="800" t="s">
        <v>3506</v>
      </c>
      <c r="C91" s="801"/>
      <c r="D91" s="801"/>
      <c r="E91" s="802" t="s">
        <v>3505</v>
      </c>
      <c r="F91" s="799" t="s">
        <v>4121</v>
      </c>
      <c r="G91" s="251"/>
      <c r="H91" s="251">
        <v>2</v>
      </c>
      <c r="I91" s="251">
        <v>2</v>
      </c>
      <c r="J91" s="251"/>
      <c r="K91" s="797"/>
      <c r="L91" s="251">
        <v>1</v>
      </c>
      <c r="M91" s="374">
        <v>1</v>
      </c>
      <c r="N91" s="374">
        <v>2</v>
      </c>
      <c r="O91" s="797"/>
      <c r="P91" s="374">
        <v>2</v>
      </c>
      <c r="Q91" s="374">
        <v>2</v>
      </c>
      <c r="R91" s="251"/>
      <c r="S91" s="797"/>
      <c r="T91" s="251">
        <v>2</v>
      </c>
      <c r="U91" s="374">
        <v>2</v>
      </c>
      <c r="V91" s="251"/>
      <c r="W91" s="797"/>
      <c r="X91" s="251">
        <v>1</v>
      </c>
      <c r="Y91" s="374">
        <v>1</v>
      </c>
      <c r="Z91" s="374">
        <v>2</v>
      </c>
      <c r="AA91" s="797"/>
      <c r="AB91" s="374">
        <v>2</v>
      </c>
      <c r="AC91" s="374">
        <v>2</v>
      </c>
      <c r="AD91" s="798"/>
    </row>
    <row r="92" spans="1:30" ht="12.75">
      <c r="A92" s="802" t="s">
        <v>1222</v>
      </c>
      <c r="B92" s="800" t="s">
        <v>2380</v>
      </c>
      <c r="C92" s="801"/>
      <c r="D92" s="801"/>
      <c r="E92" s="802" t="s">
        <v>1222</v>
      </c>
      <c r="F92" s="799" t="s">
        <v>2381</v>
      </c>
      <c r="G92" s="251"/>
      <c r="H92" s="251"/>
      <c r="I92" s="251"/>
      <c r="J92" s="251"/>
      <c r="K92" s="797"/>
      <c r="L92" s="251"/>
      <c r="M92" s="251"/>
      <c r="N92" s="251"/>
      <c r="O92" s="797"/>
      <c r="P92" s="251"/>
      <c r="Q92" s="251"/>
      <c r="R92" s="251"/>
      <c r="S92" s="797"/>
      <c r="T92" s="251"/>
      <c r="U92" s="251"/>
      <c r="V92" s="251"/>
      <c r="W92" s="797"/>
      <c r="X92" s="251"/>
      <c r="Y92" s="251"/>
      <c r="Z92" s="251"/>
      <c r="AA92" s="797"/>
      <c r="AB92" s="251"/>
      <c r="AC92" s="251"/>
      <c r="AD92" s="798"/>
    </row>
    <row r="93" spans="1:30" ht="12.75">
      <c r="A93" s="802" t="s">
        <v>1252</v>
      </c>
      <c r="B93" s="800" t="s">
        <v>2479</v>
      </c>
      <c r="C93" s="801"/>
      <c r="D93" s="801"/>
      <c r="E93" s="802" t="s">
        <v>1252</v>
      </c>
      <c r="F93" s="799" t="s">
        <v>4121</v>
      </c>
      <c r="G93" s="251"/>
      <c r="H93" s="251"/>
      <c r="I93" s="251"/>
      <c r="J93" s="251"/>
      <c r="K93" s="797"/>
      <c r="L93" s="251">
        <v>2</v>
      </c>
      <c r="M93" s="251">
        <v>2</v>
      </c>
      <c r="N93" s="251"/>
      <c r="O93" s="797"/>
      <c r="P93" s="251"/>
      <c r="Q93" s="251"/>
      <c r="R93" s="251"/>
      <c r="S93" s="797"/>
      <c r="T93" s="251"/>
      <c r="U93" s="251"/>
      <c r="V93" s="251"/>
      <c r="W93" s="797"/>
      <c r="X93" s="374">
        <v>2</v>
      </c>
      <c r="Y93" s="374">
        <v>2</v>
      </c>
      <c r="Z93" s="251"/>
      <c r="AA93" s="797"/>
      <c r="AB93" s="251">
        <v>2</v>
      </c>
      <c r="AC93" s="374">
        <v>2</v>
      </c>
      <c r="AD93" s="798"/>
    </row>
    <row r="94" spans="1:31" ht="12.75">
      <c r="A94" s="245" t="s">
        <v>1267</v>
      </c>
      <c r="B94" s="789" t="s">
        <v>2405</v>
      </c>
      <c r="C94" s="790"/>
      <c r="D94" s="790"/>
      <c r="E94" s="245" t="s">
        <v>1267</v>
      </c>
      <c r="F94" s="245" t="s">
        <v>4148</v>
      </c>
      <c r="G94" s="807"/>
      <c r="H94" s="807"/>
      <c r="I94" s="807"/>
      <c r="J94" s="807"/>
      <c r="K94" s="808"/>
      <c r="L94" s="807"/>
      <c r="M94" s="807"/>
      <c r="N94" s="807"/>
      <c r="O94" s="808"/>
      <c r="P94" s="807"/>
      <c r="Q94" s="807"/>
      <c r="R94" s="807"/>
      <c r="S94" s="808"/>
      <c r="T94" s="807"/>
      <c r="U94" s="807"/>
      <c r="V94" s="807"/>
      <c r="W94" s="809">
        <v>2</v>
      </c>
      <c r="X94" s="810">
        <v>2</v>
      </c>
      <c r="Y94" s="810">
        <v>2</v>
      </c>
      <c r="Z94" s="810">
        <v>2</v>
      </c>
      <c r="AA94" s="809">
        <v>2</v>
      </c>
      <c r="AB94" s="810">
        <v>2</v>
      </c>
      <c r="AC94" s="810">
        <v>2</v>
      </c>
      <c r="AD94" s="811">
        <v>2</v>
      </c>
      <c r="AE94" s="248"/>
    </row>
    <row r="95" spans="1:30" ht="12.75">
      <c r="A95" s="802" t="s">
        <v>1932</v>
      </c>
      <c r="B95" s="800" t="s">
        <v>2409</v>
      </c>
      <c r="C95" s="801"/>
      <c r="D95" s="801"/>
      <c r="E95" s="802" t="s">
        <v>1932</v>
      </c>
      <c r="F95" s="799" t="s">
        <v>4148</v>
      </c>
      <c r="G95" s="251">
        <v>1</v>
      </c>
      <c r="H95" s="251">
        <v>1</v>
      </c>
      <c r="I95" s="251">
        <v>2</v>
      </c>
      <c r="J95" s="374">
        <v>2</v>
      </c>
      <c r="K95" s="797">
        <v>1</v>
      </c>
      <c r="L95" s="374">
        <v>1</v>
      </c>
      <c r="M95" s="374">
        <v>2</v>
      </c>
      <c r="N95" s="374">
        <v>2</v>
      </c>
      <c r="O95" s="797"/>
      <c r="P95" s="251"/>
      <c r="Q95" s="251"/>
      <c r="R95" s="251"/>
      <c r="S95" s="797"/>
      <c r="T95" s="251"/>
      <c r="U95" s="251"/>
      <c r="V95" s="251"/>
      <c r="W95" s="797">
        <v>1</v>
      </c>
      <c r="X95" s="374">
        <v>2</v>
      </c>
      <c r="Y95" s="374">
        <v>2</v>
      </c>
      <c r="Z95" s="374">
        <v>2</v>
      </c>
      <c r="AA95" s="797">
        <v>2</v>
      </c>
      <c r="AB95" s="374">
        <v>2</v>
      </c>
      <c r="AC95" s="374">
        <v>2</v>
      </c>
      <c r="AD95" s="798">
        <v>2</v>
      </c>
    </row>
    <row r="96" spans="1:30" ht="15">
      <c r="A96" s="802" t="s">
        <v>1938</v>
      </c>
      <c r="B96" s="800" t="s">
        <v>3466</v>
      </c>
      <c r="C96" s="801"/>
      <c r="D96" s="801"/>
      <c r="E96" s="802" t="s">
        <v>1938</v>
      </c>
      <c r="F96" s="799" t="s">
        <v>4117</v>
      </c>
      <c r="G96" s="812" t="s">
        <v>2385</v>
      </c>
      <c r="H96" s="727">
        <v>2</v>
      </c>
      <c r="I96" s="727">
        <v>2</v>
      </c>
      <c r="J96" s="812" t="s">
        <v>2385</v>
      </c>
      <c r="K96" s="814" t="s">
        <v>2385</v>
      </c>
      <c r="L96" s="727">
        <v>2</v>
      </c>
      <c r="M96" s="812" t="s">
        <v>2385</v>
      </c>
      <c r="N96" s="812" t="s">
        <v>2385</v>
      </c>
      <c r="O96" s="814" t="s">
        <v>2385</v>
      </c>
      <c r="P96" s="727">
        <v>2</v>
      </c>
      <c r="Q96" s="825" t="s">
        <v>3467</v>
      </c>
      <c r="R96" s="812" t="s">
        <v>2385</v>
      </c>
      <c r="S96" s="814" t="s">
        <v>2385</v>
      </c>
      <c r="T96" s="727">
        <v>2</v>
      </c>
      <c r="U96" s="812" t="s">
        <v>2385</v>
      </c>
      <c r="V96" s="812" t="s">
        <v>2385</v>
      </c>
      <c r="W96" s="814" t="s">
        <v>2385</v>
      </c>
      <c r="X96" s="822">
        <v>2</v>
      </c>
      <c r="Y96" s="813" t="s">
        <v>2385</v>
      </c>
      <c r="Z96" s="813" t="s">
        <v>2385</v>
      </c>
      <c r="AA96" s="814" t="s">
        <v>2385</v>
      </c>
      <c r="AB96" s="727">
        <v>2</v>
      </c>
      <c r="AC96" s="813" t="s">
        <v>2385</v>
      </c>
      <c r="AD96" s="826" t="s">
        <v>2385</v>
      </c>
    </row>
    <row r="97" spans="1:30" ht="12.75">
      <c r="A97" s="802" t="s">
        <v>1944</v>
      </c>
      <c r="B97" s="800" t="s">
        <v>3548</v>
      </c>
      <c r="C97" s="801"/>
      <c r="D97" s="801"/>
      <c r="E97" s="802" t="s">
        <v>1944</v>
      </c>
      <c r="F97" s="799" t="s">
        <v>4117</v>
      </c>
      <c r="G97" s="251">
        <v>1</v>
      </c>
      <c r="H97" s="251">
        <v>1</v>
      </c>
      <c r="I97" s="251">
        <v>1</v>
      </c>
      <c r="J97" s="374">
        <v>1</v>
      </c>
      <c r="K97" s="797">
        <v>2</v>
      </c>
      <c r="L97" s="374">
        <v>1</v>
      </c>
      <c r="M97" s="374">
        <v>2</v>
      </c>
      <c r="N97" s="374">
        <v>2</v>
      </c>
      <c r="O97" s="797">
        <v>1</v>
      </c>
      <c r="P97" s="374">
        <v>1</v>
      </c>
      <c r="Q97" s="374">
        <v>1</v>
      </c>
      <c r="R97" s="374">
        <v>1</v>
      </c>
      <c r="S97" s="797">
        <v>2</v>
      </c>
      <c r="T97" s="374">
        <v>1</v>
      </c>
      <c r="U97" s="374">
        <v>1</v>
      </c>
      <c r="V97" s="374">
        <v>2</v>
      </c>
      <c r="W97" s="797"/>
      <c r="X97" s="374">
        <v>1</v>
      </c>
      <c r="Y97" s="374"/>
      <c r="Z97" s="374">
        <v>2</v>
      </c>
      <c r="AA97" s="797"/>
      <c r="AB97" s="374">
        <v>1</v>
      </c>
      <c r="AC97" s="251"/>
      <c r="AD97" s="798">
        <v>2</v>
      </c>
    </row>
    <row r="98" spans="1:30" ht="12.75">
      <c r="A98" s="802" t="s">
        <v>1953</v>
      </c>
      <c r="B98" s="800" t="s">
        <v>2393</v>
      </c>
      <c r="C98" s="801"/>
      <c r="D98" s="801"/>
      <c r="E98" s="802" t="s">
        <v>1953</v>
      </c>
      <c r="F98" s="799" t="s">
        <v>2394</v>
      </c>
      <c r="G98" s="251"/>
      <c r="H98" s="251"/>
      <c r="I98" s="251"/>
      <c r="J98" s="251"/>
      <c r="K98" s="797">
        <v>2</v>
      </c>
      <c r="L98" s="251"/>
      <c r="M98" s="251"/>
      <c r="N98" s="251">
        <v>2</v>
      </c>
      <c r="O98" s="797"/>
      <c r="P98" s="251"/>
      <c r="Q98" s="251"/>
      <c r="R98" s="251"/>
      <c r="S98" s="797">
        <v>2</v>
      </c>
      <c r="T98" s="251"/>
      <c r="U98" s="251"/>
      <c r="V98" s="251"/>
      <c r="W98" s="797">
        <v>2</v>
      </c>
      <c r="X98" s="251"/>
      <c r="Y98" s="251"/>
      <c r="Z98" s="251"/>
      <c r="AA98" s="797">
        <v>2</v>
      </c>
      <c r="AB98" s="374">
        <v>2</v>
      </c>
      <c r="AC98" s="251">
        <v>2</v>
      </c>
      <c r="AD98" s="798">
        <v>2</v>
      </c>
    </row>
    <row r="99" spans="1:30" ht="12.75">
      <c r="A99" s="802" t="s">
        <v>2550</v>
      </c>
      <c r="B99" s="800" t="s">
        <v>2634</v>
      </c>
      <c r="C99" s="801"/>
      <c r="D99" s="801"/>
      <c r="E99" s="802" t="s">
        <v>2550</v>
      </c>
      <c r="F99" s="799" t="s">
        <v>4121</v>
      </c>
      <c r="G99" s="251"/>
      <c r="H99" s="251"/>
      <c r="I99" s="251"/>
      <c r="J99" s="251"/>
      <c r="K99" s="797"/>
      <c r="L99" s="374">
        <v>2</v>
      </c>
      <c r="M99" s="374">
        <v>2</v>
      </c>
      <c r="N99" s="251"/>
      <c r="O99" s="797"/>
      <c r="P99" s="251"/>
      <c r="Q99" s="251"/>
      <c r="R99" s="251"/>
      <c r="S99" s="797"/>
      <c r="T99" s="251"/>
      <c r="U99" s="251"/>
      <c r="V99" s="251"/>
      <c r="W99" s="797"/>
      <c r="X99" s="374">
        <v>2</v>
      </c>
      <c r="Y99" s="251">
        <v>2</v>
      </c>
      <c r="Z99" s="251"/>
      <c r="AA99" s="797"/>
      <c r="AB99" s="374">
        <v>2</v>
      </c>
      <c r="AC99" s="374">
        <v>2</v>
      </c>
      <c r="AD99" s="798"/>
    </row>
    <row r="100" spans="1:30" ht="12.75">
      <c r="A100" s="802" t="s">
        <v>1986</v>
      </c>
      <c r="B100" s="800" t="s">
        <v>2629</v>
      </c>
      <c r="C100" s="801"/>
      <c r="D100" s="801"/>
      <c r="E100" s="802" t="s">
        <v>1986</v>
      </c>
      <c r="F100" s="799" t="s">
        <v>4121</v>
      </c>
      <c r="G100" s="251"/>
      <c r="H100" s="251"/>
      <c r="I100" s="251"/>
      <c r="J100" s="251"/>
      <c r="K100" s="797"/>
      <c r="L100" s="374">
        <v>2</v>
      </c>
      <c r="M100" s="374">
        <v>2</v>
      </c>
      <c r="N100" s="251"/>
      <c r="O100" s="797"/>
      <c r="P100" s="251"/>
      <c r="Q100" s="251">
        <v>2</v>
      </c>
      <c r="R100" s="251">
        <v>2</v>
      </c>
      <c r="S100" s="797"/>
      <c r="T100" s="251"/>
      <c r="U100" s="251"/>
      <c r="V100" s="251"/>
      <c r="W100" s="797"/>
      <c r="X100" s="374">
        <v>2</v>
      </c>
      <c r="Y100" s="251">
        <v>2</v>
      </c>
      <c r="Z100" s="251"/>
      <c r="AA100" s="797"/>
      <c r="AB100" s="374">
        <v>2</v>
      </c>
      <c r="AC100" s="374">
        <v>2</v>
      </c>
      <c r="AD100" s="798"/>
    </row>
    <row r="101" spans="1:30" ht="12.75">
      <c r="A101" s="802" t="s">
        <v>3454</v>
      </c>
      <c r="B101" s="800" t="s">
        <v>3455</v>
      </c>
      <c r="C101" s="801"/>
      <c r="D101" s="801"/>
      <c r="E101" s="802" t="s">
        <v>3454</v>
      </c>
      <c r="F101" s="799" t="s">
        <v>4121</v>
      </c>
      <c r="G101" s="251"/>
      <c r="H101" s="251"/>
      <c r="I101" s="251"/>
      <c r="J101" s="251"/>
      <c r="K101" s="797"/>
      <c r="L101" s="251"/>
      <c r="M101" s="251"/>
      <c r="N101" s="251"/>
      <c r="O101" s="797"/>
      <c r="P101" s="251"/>
      <c r="Q101" s="251"/>
      <c r="R101" s="251"/>
      <c r="S101" s="797"/>
      <c r="T101" s="251"/>
      <c r="U101" s="251"/>
      <c r="V101" s="251"/>
      <c r="W101" s="797"/>
      <c r="X101" s="374">
        <v>2</v>
      </c>
      <c r="Y101" s="251">
        <v>2</v>
      </c>
      <c r="Z101" s="251"/>
      <c r="AA101" s="797"/>
      <c r="AB101" s="374">
        <v>2</v>
      </c>
      <c r="AC101" s="374">
        <v>2</v>
      </c>
      <c r="AD101" s="798"/>
    </row>
    <row r="102" spans="1:30" ht="15">
      <c r="A102" s="802" t="s">
        <v>2013</v>
      </c>
      <c r="B102" s="800" t="s">
        <v>2653</v>
      </c>
      <c r="C102" s="801"/>
      <c r="D102" s="801"/>
      <c r="E102" s="802" t="s">
        <v>2013</v>
      </c>
      <c r="F102" s="799" t="s">
        <v>4148</v>
      </c>
      <c r="G102" s="251"/>
      <c r="H102" s="251"/>
      <c r="I102" s="251"/>
      <c r="J102" s="251"/>
      <c r="K102" s="814" t="s">
        <v>2385</v>
      </c>
      <c r="L102" s="812" t="s">
        <v>2385</v>
      </c>
      <c r="M102" s="812" t="s">
        <v>2385</v>
      </c>
      <c r="N102" s="813" t="s">
        <v>2385</v>
      </c>
      <c r="O102" s="797"/>
      <c r="P102" s="251"/>
      <c r="Q102" s="251"/>
      <c r="R102" s="251"/>
      <c r="S102" s="797"/>
      <c r="T102" s="251"/>
      <c r="U102" s="251"/>
      <c r="V102" s="251"/>
      <c r="W102" s="797">
        <v>2</v>
      </c>
      <c r="X102" s="374">
        <v>2</v>
      </c>
      <c r="Y102" s="374">
        <v>2</v>
      </c>
      <c r="Z102" s="374">
        <v>2</v>
      </c>
      <c r="AA102" s="797">
        <v>2</v>
      </c>
      <c r="AB102" s="374">
        <v>2</v>
      </c>
      <c r="AC102" s="374">
        <v>2</v>
      </c>
      <c r="AD102" s="798">
        <v>2</v>
      </c>
    </row>
    <row r="103" spans="1:30" ht="12.75">
      <c r="A103" s="802" t="s">
        <v>3442</v>
      </c>
      <c r="B103" s="800" t="s">
        <v>3443</v>
      </c>
      <c r="C103" s="801"/>
      <c r="D103" s="801"/>
      <c r="E103" s="802" t="s">
        <v>3442</v>
      </c>
      <c r="F103" s="799" t="s">
        <v>4117</v>
      </c>
      <c r="G103" s="251"/>
      <c r="H103" s="251"/>
      <c r="I103" s="251">
        <v>2</v>
      </c>
      <c r="J103" s="251">
        <v>2</v>
      </c>
      <c r="K103" s="797"/>
      <c r="L103" s="251"/>
      <c r="M103" s="251">
        <v>2</v>
      </c>
      <c r="N103" s="374">
        <v>2</v>
      </c>
      <c r="O103" s="797">
        <v>2</v>
      </c>
      <c r="P103" s="251"/>
      <c r="Q103" s="374">
        <v>2</v>
      </c>
      <c r="R103" s="374">
        <v>2</v>
      </c>
      <c r="S103" s="797">
        <v>2</v>
      </c>
      <c r="T103" s="251"/>
      <c r="U103" s="374">
        <v>2</v>
      </c>
      <c r="V103" s="374">
        <v>2</v>
      </c>
      <c r="W103" s="797"/>
      <c r="X103" s="251"/>
      <c r="Y103" s="374">
        <v>2</v>
      </c>
      <c r="Z103" s="251"/>
      <c r="AA103" s="797"/>
      <c r="AB103" s="251"/>
      <c r="AC103" s="251"/>
      <c r="AD103" s="798"/>
    </row>
    <row r="104" spans="1:30" ht="12.75">
      <c r="A104" s="834" t="s">
        <v>2677</v>
      </c>
      <c r="B104" s="789" t="s">
        <v>2678</v>
      </c>
      <c r="C104" s="835"/>
      <c r="D104" s="835"/>
      <c r="E104" s="834" t="s">
        <v>2677</v>
      </c>
      <c r="F104" s="834" t="s">
        <v>2454</v>
      </c>
      <c r="G104" s="251"/>
      <c r="H104" s="251">
        <v>2</v>
      </c>
      <c r="I104" s="251">
        <v>2</v>
      </c>
      <c r="J104" s="251"/>
      <c r="K104" s="797"/>
      <c r="L104" s="251">
        <v>2</v>
      </c>
      <c r="M104" s="374">
        <v>2</v>
      </c>
      <c r="N104" s="251"/>
      <c r="O104" s="797"/>
      <c r="P104" s="251">
        <v>2</v>
      </c>
      <c r="Q104" s="374">
        <v>2</v>
      </c>
      <c r="R104" s="251"/>
      <c r="S104" s="797"/>
      <c r="T104" s="251">
        <v>2</v>
      </c>
      <c r="U104" s="374">
        <v>2</v>
      </c>
      <c r="V104" s="251"/>
      <c r="W104" s="797"/>
      <c r="X104" s="374">
        <v>2</v>
      </c>
      <c r="Y104" s="374">
        <v>2</v>
      </c>
      <c r="Z104" s="251"/>
      <c r="AA104" s="797"/>
      <c r="AB104" s="374">
        <v>2</v>
      </c>
      <c r="AC104" s="374">
        <v>2</v>
      </c>
      <c r="AD104" s="798"/>
    </row>
    <row r="105" spans="1:30" ht="15">
      <c r="A105" s="802" t="s">
        <v>2040</v>
      </c>
      <c r="B105" s="800" t="s">
        <v>3453</v>
      </c>
      <c r="C105" s="801"/>
      <c r="D105" s="801"/>
      <c r="E105" s="802" t="s">
        <v>2040</v>
      </c>
      <c r="F105" s="799" t="s">
        <v>2477</v>
      </c>
      <c r="G105" s="817" t="s">
        <v>2385</v>
      </c>
      <c r="H105" s="817" t="s">
        <v>2385</v>
      </c>
      <c r="I105" s="817" t="s">
        <v>2385</v>
      </c>
      <c r="J105" s="984" t="s">
        <v>2385</v>
      </c>
      <c r="K105" s="820" t="s">
        <v>2385</v>
      </c>
      <c r="L105" s="816" t="s">
        <v>2385</v>
      </c>
      <c r="M105" s="816" t="s">
        <v>2385</v>
      </c>
      <c r="N105" s="815" t="s">
        <v>2385</v>
      </c>
      <c r="O105" s="797"/>
      <c r="P105" s="251"/>
      <c r="Q105" s="374"/>
      <c r="R105" s="374"/>
      <c r="S105" s="797"/>
      <c r="T105" s="251"/>
      <c r="U105" s="374"/>
      <c r="V105" s="374"/>
      <c r="W105" s="797"/>
      <c r="X105" s="374">
        <v>2</v>
      </c>
      <c r="Y105" s="374">
        <v>2</v>
      </c>
      <c r="Z105" s="251"/>
      <c r="AA105" s="797"/>
      <c r="AB105" s="374">
        <v>2</v>
      </c>
      <c r="AC105" s="374">
        <v>2</v>
      </c>
      <c r="AD105" s="798"/>
    </row>
    <row r="106" spans="1:30" ht="12.75">
      <c r="A106" s="245" t="s">
        <v>424</v>
      </c>
      <c r="B106" s="789" t="s">
        <v>2390</v>
      </c>
      <c r="C106" s="790"/>
      <c r="D106" s="790"/>
      <c r="E106" s="245" t="s">
        <v>424</v>
      </c>
      <c r="F106" s="245" t="s">
        <v>4121</v>
      </c>
      <c r="G106" s="251"/>
      <c r="H106" s="251">
        <v>2</v>
      </c>
      <c r="I106" s="251"/>
      <c r="J106" s="798"/>
      <c r="K106" s="797"/>
      <c r="L106" s="251">
        <v>2</v>
      </c>
      <c r="M106" s="374">
        <v>2</v>
      </c>
      <c r="N106" s="251"/>
      <c r="O106" s="797"/>
      <c r="P106" s="251">
        <v>2</v>
      </c>
      <c r="Q106" s="374">
        <v>2</v>
      </c>
      <c r="R106" s="251"/>
      <c r="S106" s="797"/>
      <c r="T106" s="251">
        <v>1</v>
      </c>
      <c r="U106" s="374">
        <v>1</v>
      </c>
      <c r="V106" s="251"/>
      <c r="W106" s="797"/>
      <c r="X106" s="374">
        <v>2</v>
      </c>
      <c r="Y106" s="374">
        <v>2</v>
      </c>
      <c r="Z106" s="251"/>
      <c r="AA106" s="797"/>
      <c r="AB106" s="251"/>
      <c r="AC106" s="251"/>
      <c r="AD106" s="798"/>
    </row>
    <row r="107" spans="1:30" ht="12.75">
      <c r="A107" s="245" t="s">
        <v>427</v>
      </c>
      <c r="B107" s="789" t="s">
        <v>426</v>
      </c>
      <c r="C107" s="790"/>
      <c r="D107" s="790"/>
      <c r="E107" s="245" t="s">
        <v>427</v>
      </c>
      <c r="F107" s="245" t="s">
        <v>4121</v>
      </c>
      <c r="G107" s="251"/>
      <c r="H107" s="251">
        <v>2</v>
      </c>
      <c r="I107" s="251">
        <v>1</v>
      </c>
      <c r="J107" s="798"/>
      <c r="K107" s="797"/>
      <c r="L107" s="251">
        <v>1</v>
      </c>
      <c r="M107" s="374">
        <v>1</v>
      </c>
      <c r="N107" s="251"/>
      <c r="O107" s="797"/>
      <c r="P107" s="251">
        <v>2</v>
      </c>
      <c r="Q107" s="374">
        <v>2</v>
      </c>
      <c r="R107" s="251"/>
      <c r="S107" s="797"/>
      <c r="T107" s="251">
        <v>2</v>
      </c>
      <c r="U107" s="374">
        <v>2</v>
      </c>
      <c r="V107" s="251"/>
      <c r="W107" s="797"/>
      <c r="X107" s="374">
        <v>2</v>
      </c>
      <c r="Y107" s="374">
        <v>2</v>
      </c>
      <c r="Z107" s="251"/>
      <c r="AA107" s="797"/>
      <c r="AB107" s="374">
        <v>2</v>
      </c>
      <c r="AC107" s="374">
        <v>2</v>
      </c>
      <c r="AD107" s="798"/>
    </row>
    <row r="108" spans="1:30" ht="12.75">
      <c r="A108" s="245" t="s">
        <v>436</v>
      </c>
      <c r="B108" s="789" t="s">
        <v>2391</v>
      </c>
      <c r="C108" s="790"/>
      <c r="D108" s="790"/>
      <c r="E108" s="245" t="s">
        <v>436</v>
      </c>
      <c r="F108" s="245" t="s">
        <v>4121</v>
      </c>
      <c r="G108" s="251"/>
      <c r="H108" s="251"/>
      <c r="I108" s="251"/>
      <c r="J108" s="798"/>
      <c r="K108" s="797"/>
      <c r="L108" s="251"/>
      <c r="M108" s="251"/>
      <c r="N108" s="251"/>
      <c r="O108" s="797"/>
      <c r="P108" s="251"/>
      <c r="Q108" s="251"/>
      <c r="R108" s="251"/>
      <c r="S108" s="797"/>
      <c r="T108" s="251"/>
      <c r="U108" s="251"/>
      <c r="V108" s="251"/>
      <c r="W108" s="797"/>
      <c r="X108" s="251"/>
      <c r="Y108" s="251"/>
      <c r="Z108" s="251"/>
      <c r="AA108" s="797">
        <v>2</v>
      </c>
      <c r="AB108" s="374">
        <v>2</v>
      </c>
      <c r="AC108" s="374">
        <v>2</v>
      </c>
      <c r="AD108" s="798">
        <v>2</v>
      </c>
    </row>
    <row r="109" spans="1:30" ht="12.75">
      <c r="A109" s="245" t="s">
        <v>448</v>
      </c>
      <c r="B109" s="789" t="s">
        <v>3501</v>
      </c>
      <c r="C109" s="790"/>
      <c r="D109" s="790"/>
      <c r="E109" s="245" t="s">
        <v>448</v>
      </c>
      <c r="F109" s="245" t="s">
        <v>2404</v>
      </c>
      <c r="G109" s="251"/>
      <c r="H109" s="251"/>
      <c r="I109" s="251"/>
      <c r="J109" s="798"/>
      <c r="K109" s="797"/>
      <c r="L109" s="251"/>
      <c r="M109" s="251"/>
      <c r="N109" s="251"/>
      <c r="O109" s="797"/>
      <c r="P109" s="251"/>
      <c r="Q109" s="251"/>
      <c r="R109" s="251"/>
      <c r="S109" s="797">
        <v>2</v>
      </c>
      <c r="T109" s="251"/>
      <c r="U109" s="251"/>
      <c r="V109" s="251"/>
      <c r="W109" s="797">
        <v>2</v>
      </c>
      <c r="X109" s="374">
        <v>2</v>
      </c>
      <c r="Y109" s="374">
        <v>1</v>
      </c>
      <c r="Z109" s="374">
        <v>2</v>
      </c>
      <c r="AA109" s="797">
        <v>2</v>
      </c>
      <c r="AB109" s="374">
        <v>2</v>
      </c>
      <c r="AC109" s="374">
        <v>2</v>
      </c>
      <c r="AD109" s="798">
        <v>2</v>
      </c>
    </row>
    <row r="110" spans="1:30" ht="12.75">
      <c r="A110" s="245" t="s">
        <v>454</v>
      </c>
      <c r="B110" s="789" t="s">
        <v>3524</v>
      </c>
      <c r="C110" s="790"/>
      <c r="D110" s="790"/>
      <c r="E110" s="245" t="s">
        <v>454</v>
      </c>
      <c r="F110" s="245" t="s">
        <v>4121</v>
      </c>
      <c r="G110" s="251"/>
      <c r="H110" s="251"/>
      <c r="I110" s="251"/>
      <c r="J110" s="798"/>
      <c r="K110" s="797"/>
      <c r="L110" s="251">
        <v>2</v>
      </c>
      <c r="M110" s="251"/>
      <c r="N110" s="251"/>
      <c r="O110" s="797"/>
      <c r="P110" s="251"/>
      <c r="Q110" s="251"/>
      <c r="R110" s="251"/>
      <c r="S110" s="797"/>
      <c r="T110" s="251"/>
      <c r="U110" s="251"/>
      <c r="V110" s="251"/>
      <c r="W110" s="797"/>
      <c r="X110" s="251"/>
      <c r="Y110" s="251"/>
      <c r="Z110" s="251"/>
      <c r="AA110" s="797"/>
      <c r="AB110" s="374">
        <v>2</v>
      </c>
      <c r="AC110" s="251"/>
      <c r="AD110" s="798"/>
    </row>
    <row r="111" spans="1:30" ht="12.75">
      <c r="A111" s="245" t="s">
        <v>460</v>
      </c>
      <c r="B111" s="789" t="s">
        <v>2413</v>
      </c>
      <c r="C111" s="790"/>
      <c r="D111" s="790"/>
      <c r="E111" s="245" t="s">
        <v>460</v>
      </c>
      <c r="F111" s="245" t="s">
        <v>4121</v>
      </c>
      <c r="G111" s="251"/>
      <c r="H111" s="251">
        <v>2</v>
      </c>
      <c r="I111" s="251"/>
      <c r="J111" s="798"/>
      <c r="K111" s="797"/>
      <c r="L111" s="374">
        <v>2</v>
      </c>
      <c r="M111" s="251"/>
      <c r="N111" s="251"/>
      <c r="O111" s="797"/>
      <c r="P111" s="251">
        <v>2</v>
      </c>
      <c r="Q111" s="251"/>
      <c r="R111" s="251"/>
      <c r="S111" s="797"/>
      <c r="T111" s="251">
        <v>2</v>
      </c>
      <c r="U111" s="251"/>
      <c r="V111" s="251"/>
      <c r="W111" s="797"/>
      <c r="X111" s="374">
        <v>2</v>
      </c>
      <c r="Y111" s="374">
        <v>2</v>
      </c>
      <c r="Z111" s="251"/>
      <c r="AA111" s="797"/>
      <c r="AB111" s="374">
        <v>2</v>
      </c>
      <c r="AC111" s="374">
        <v>2</v>
      </c>
      <c r="AD111" s="798"/>
    </row>
    <row r="112" spans="1:30" ht="12.75">
      <c r="A112" s="245" t="s">
        <v>499</v>
      </c>
      <c r="B112" s="789" t="s">
        <v>3439</v>
      </c>
      <c r="C112" s="790"/>
      <c r="D112" s="790"/>
      <c r="E112" s="245" t="s">
        <v>499</v>
      </c>
      <c r="F112" s="245" t="s">
        <v>4117</v>
      </c>
      <c r="G112" s="251">
        <v>2</v>
      </c>
      <c r="H112" s="251">
        <v>1</v>
      </c>
      <c r="I112" s="251">
        <v>1</v>
      </c>
      <c r="J112" s="798">
        <v>1</v>
      </c>
      <c r="K112" s="797">
        <v>2</v>
      </c>
      <c r="L112" s="374">
        <v>1</v>
      </c>
      <c r="M112" s="374">
        <v>1</v>
      </c>
      <c r="N112" s="374">
        <v>2</v>
      </c>
      <c r="O112" s="797">
        <v>2</v>
      </c>
      <c r="P112" s="374">
        <v>1</v>
      </c>
      <c r="Q112" s="374">
        <v>1</v>
      </c>
      <c r="R112" s="374">
        <v>1</v>
      </c>
      <c r="S112" s="797">
        <v>2</v>
      </c>
      <c r="T112" s="374">
        <v>1</v>
      </c>
      <c r="U112" s="374">
        <v>1</v>
      </c>
      <c r="V112" s="374">
        <v>1</v>
      </c>
      <c r="W112" s="797"/>
      <c r="X112" s="374">
        <v>1</v>
      </c>
      <c r="Y112" s="251"/>
      <c r="Z112" s="374">
        <v>2</v>
      </c>
      <c r="AA112" s="797"/>
      <c r="AB112" s="374">
        <v>1</v>
      </c>
      <c r="AC112" s="251"/>
      <c r="AD112" s="798">
        <v>2</v>
      </c>
    </row>
    <row r="113" spans="1:30" ht="12.75">
      <c r="A113" s="245" t="s">
        <v>518</v>
      </c>
      <c r="B113" s="789" t="s">
        <v>2440</v>
      </c>
      <c r="C113" s="790"/>
      <c r="D113" s="790"/>
      <c r="E113" s="245" t="s">
        <v>518</v>
      </c>
      <c r="F113" s="245" t="s">
        <v>4121</v>
      </c>
      <c r="G113" s="251"/>
      <c r="H113" s="251">
        <v>2</v>
      </c>
      <c r="I113" s="251"/>
      <c r="J113" s="798"/>
      <c r="K113" s="797"/>
      <c r="L113" s="374">
        <v>2</v>
      </c>
      <c r="M113" s="374">
        <v>2</v>
      </c>
      <c r="N113" s="374"/>
      <c r="O113" s="797"/>
      <c r="P113" s="374"/>
      <c r="Q113" s="374"/>
      <c r="R113" s="374"/>
      <c r="S113" s="797"/>
      <c r="T113" s="374">
        <v>2</v>
      </c>
      <c r="U113" s="374"/>
      <c r="V113" s="374"/>
      <c r="W113" s="797"/>
      <c r="X113" s="374">
        <v>2</v>
      </c>
      <c r="Y113" s="251">
        <v>2</v>
      </c>
      <c r="Z113" s="374"/>
      <c r="AA113" s="797"/>
      <c r="AB113" s="374">
        <v>2</v>
      </c>
      <c r="AC113" s="374">
        <v>2</v>
      </c>
      <c r="AD113" s="798"/>
    </row>
    <row r="114" spans="1:30" ht="12.75">
      <c r="A114" s="245" t="s">
        <v>521</v>
      </c>
      <c r="B114" s="789" t="s">
        <v>4118</v>
      </c>
      <c r="C114" s="790"/>
      <c r="D114" s="790"/>
      <c r="E114" s="245" t="s">
        <v>521</v>
      </c>
      <c r="F114" s="245" t="s">
        <v>4117</v>
      </c>
      <c r="G114" s="251">
        <v>1</v>
      </c>
      <c r="H114" s="251">
        <v>1</v>
      </c>
      <c r="I114" s="251">
        <v>1</v>
      </c>
      <c r="J114" s="798">
        <v>1</v>
      </c>
      <c r="K114" s="797">
        <v>1</v>
      </c>
      <c r="L114" s="374">
        <v>1</v>
      </c>
      <c r="M114" s="374">
        <v>2</v>
      </c>
      <c r="N114" s="374">
        <v>2</v>
      </c>
      <c r="O114" s="797">
        <v>1</v>
      </c>
      <c r="P114" s="374">
        <v>1</v>
      </c>
      <c r="Q114" s="374">
        <v>1</v>
      </c>
      <c r="R114" s="374">
        <v>1</v>
      </c>
      <c r="S114" s="797">
        <v>1</v>
      </c>
      <c r="T114" s="374">
        <v>1</v>
      </c>
      <c r="U114" s="374">
        <v>1</v>
      </c>
      <c r="V114" s="374">
        <v>1</v>
      </c>
      <c r="W114" s="797"/>
      <c r="X114" s="374">
        <v>1</v>
      </c>
      <c r="Y114" s="251"/>
      <c r="Z114" s="374">
        <v>2</v>
      </c>
      <c r="AA114" s="797"/>
      <c r="AB114" s="374">
        <v>1</v>
      </c>
      <c r="AC114" s="251"/>
      <c r="AD114" s="798">
        <v>2</v>
      </c>
    </row>
    <row r="115" spans="1:30" ht="12.75">
      <c r="A115" s="245" t="s">
        <v>527</v>
      </c>
      <c r="B115" s="789" t="s">
        <v>2465</v>
      </c>
      <c r="C115" s="790"/>
      <c r="D115" s="790"/>
      <c r="E115" s="245" t="s">
        <v>527</v>
      </c>
      <c r="F115" s="245" t="s">
        <v>4117</v>
      </c>
      <c r="G115" s="251">
        <v>2</v>
      </c>
      <c r="H115" s="251">
        <v>2</v>
      </c>
      <c r="I115" s="251">
        <v>2</v>
      </c>
      <c r="J115" s="798"/>
      <c r="K115" s="797"/>
      <c r="L115" s="374">
        <v>2</v>
      </c>
      <c r="M115" s="251"/>
      <c r="N115" s="251"/>
      <c r="O115" s="797">
        <v>2</v>
      </c>
      <c r="P115" s="251">
        <v>2</v>
      </c>
      <c r="Q115" s="374">
        <v>2</v>
      </c>
      <c r="R115" s="251"/>
      <c r="S115" s="797">
        <v>2</v>
      </c>
      <c r="T115" s="374">
        <v>2</v>
      </c>
      <c r="U115" s="374">
        <v>2</v>
      </c>
      <c r="V115" s="251"/>
      <c r="W115" s="797"/>
      <c r="X115" s="374">
        <v>2</v>
      </c>
      <c r="Y115" s="251"/>
      <c r="Z115" s="251"/>
      <c r="AA115" s="797"/>
      <c r="AB115" s="374">
        <v>2</v>
      </c>
      <c r="AC115" s="251"/>
      <c r="AD115" s="798"/>
    </row>
    <row r="116" spans="1:30" ht="12.75">
      <c r="A116" s="245" t="s">
        <v>545</v>
      </c>
      <c r="B116" s="789" t="s">
        <v>2423</v>
      </c>
      <c r="C116" s="790"/>
      <c r="D116" s="790"/>
      <c r="E116" s="245" t="s">
        <v>545</v>
      </c>
      <c r="F116" s="245" t="s">
        <v>2419</v>
      </c>
      <c r="G116" s="251"/>
      <c r="H116" s="374">
        <v>1</v>
      </c>
      <c r="I116" s="374">
        <v>2</v>
      </c>
      <c r="J116" s="251">
        <v>2</v>
      </c>
      <c r="K116" s="797"/>
      <c r="L116" s="374">
        <v>1</v>
      </c>
      <c r="M116" s="251"/>
      <c r="N116" s="374">
        <v>2</v>
      </c>
      <c r="O116" s="797"/>
      <c r="P116" s="374">
        <v>1</v>
      </c>
      <c r="Q116" s="374">
        <v>2</v>
      </c>
      <c r="R116" s="374">
        <v>2</v>
      </c>
      <c r="S116" s="797"/>
      <c r="T116" s="374">
        <v>1</v>
      </c>
      <c r="U116" s="374">
        <v>2</v>
      </c>
      <c r="V116" s="251"/>
      <c r="W116" s="797"/>
      <c r="X116" s="374">
        <v>2</v>
      </c>
      <c r="Y116" s="374"/>
      <c r="Z116" s="251"/>
      <c r="AA116" s="797"/>
      <c r="AB116" s="374">
        <v>2</v>
      </c>
      <c r="AC116" s="251"/>
      <c r="AD116" s="798"/>
    </row>
    <row r="117" spans="1:30" ht="12.75">
      <c r="A117" s="245" t="s">
        <v>1564</v>
      </c>
      <c r="B117" s="789" t="s">
        <v>3470</v>
      </c>
      <c r="C117" s="790"/>
      <c r="D117" s="790"/>
      <c r="E117" s="245" t="s">
        <v>1564</v>
      </c>
      <c r="F117" s="245" t="s">
        <v>4115</v>
      </c>
      <c r="G117" s="251"/>
      <c r="H117" s="374"/>
      <c r="I117" s="374"/>
      <c r="J117" s="251"/>
      <c r="K117" s="797"/>
      <c r="L117" s="374"/>
      <c r="M117" s="251"/>
      <c r="N117" s="374"/>
      <c r="O117" s="797"/>
      <c r="P117" s="374"/>
      <c r="Q117" s="374"/>
      <c r="R117" s="374"/>
      <c r="S117" s="797"/>
      <c r="T117" s="374"/>
      <c r="U117" s="374"/>
      <c r="V117" s="251"/>
      <c r="W117" s="797">
        <v>1</v>
      </c>
      <c r="X117" s="374">
        <v>2</v>
      </c>
      <c r="Y117" s="374"/>
      <c r="Z117" s="251">
        <v>2</v>
      </c>
      <c r="AA117" s="797">
        <v>1</v>
      </c>
      <c r="AB117" s="374"/>
      <c r="AC117" s="251"/>
      <c r="AD117" s="798"/>
    </row>
    <row r="118" spans="1:30" ht="12.75">
      <c r="A118" s="245" t="s">
        <v>550</v>
      </c>
      <c r="B118" s="789" t="s">
        <v>3535</v>
      </c>
      <c r="C118" s="790"/>
      <c r="D118" s="790"/>
      <c r="E118" s="245" t="s">
        <v>550</v>
      </c>
      <c r="F118" s="245" t="s">
        <v>2374</v>
      </c>
      <c r="G118" s="251">
        <v>1</v>
      </c>
      <c r="H118" s="374">
        <v>1</v>
      </c>
      <c r="I118" s="374">
        <v>1</v>
      </c>
      <c r="J118" s="374">
        <v>1</v>
      </c>
      <c r="K118" s="797">
        <v>2</v>
      </c>
      <c r="L118" s="374">
        <v>1</v>
      </c>
      <c r="M118" s="374">
        <v>1</v>
      </c>
      <c r="N118" s="374">
        <v>2</v>
      </c>
      <c r="O118" s="797">
        <v>1</v>
      </c>
      <c r="P118" s="374">
        <v>1</v>
      </c>
      <c r="Q118" s="374">
        <v>1</v>
      </c>
      <c r="R118" s="374">
        <v>1</v>
      </c>
      <c r="S118" s="797">
        <v>1</v>
      </c>
      <c r="T118" s="374">
        <v>1</v>
      </c>
      <c r="U118" s="374">
        <v>1</v>
      </c>
      <c r="V118" s="374">
        <v>1</v>
      </c>
      <c r="W118" s="797"/>
      <c r="X118" s="374">
        <v>1</v>
      </c>
      <c r="Y118" s="374"/>
      <c r="Z118" s="374">
        <v>2</v>
      </c>
      <c r="AA118" s="797"/>
      <c r="AB118" s="374">
        <v>1</v>
      </c>
      <c r="AC118" s="251"/>
      <c r="AD118" s="798">
        <v>2</v>
      </c>
    </row>
    <row r="119" spans="1:30" ht="12.75">
      <c r="A119" s="245" t="s">
        <v>2644</v>
      </c>
      <c r="B119" s="789" t="s">
        <v>2645</v>
      </c>
      <c r="C119" s="790"/>
      <c r="D119" s="790"/>
      <c r="E119" s="245" t="s">
        <v>2644</v>
      </c>
      <c r="F119" s="245" t="s">
        <v>4117</v>
      </c>
      <c r="G119" s="374">
        <v>2</v>
      </c>
      <c r="H119" s="374">
        <v>2</v>
      </c>
      <c r="I119" s="374">
        <v>2</v>
      </c>
      <c r="J119" s="374">
        <v>2</v>
      </c>
      <c r="K119" s="797">
        <v>2</v>
      </c>
      <c r="L119" s="374">
        <v>2</v>
      </c>
      <c r="M119" s="374">
        <v>2</v>
      </c>
      <c r="N119" s="374">
        <v>2</v>
      </c>
      <c r="O119" s="797">
        <v>2</v>
      </c>
      <c r="P119" s="374">
        <v>2</v>
      </c>
      <c r="Q119" s="374">
        <v>2</v>
      </c>
      <c r="R119" s="374">
        <v>2</v>
      </c>
      <c r="S119" s="797">
        <v>2</v>
      </c>
      <c r="T119" s="374">
        <v>2</v>
      </c>
      <c r="U119" s="374">
        <v>2</v>
      </c>
      <c r="V119" s="374">
        <v>2</v>
      </c>
      <c r="W119" s="797"/>
      <c r="X119" s="374">
        <v>2</v>
      </c>
      <c r="Y119" s="251"/>
      <c r="Z119" s="251"/>
      <c r="AA119" s="797"/>
      <c r="AB119" s="374">
        <v>2</v>
      </c>
      <c r="AC119" s="251"/>
      <c r="AD119" s="798"/>
    </row>
    <row r="120" spans="1:30" ht="12.75">
      <c r="A120" s="245" t="s">
        <v>2130</v>
      </c>
      <c r="B120" s="789" t="s">
        <v>4119</v>
      </c>
      <c r="C120" s="790"/>
      <c r="D120" s="790"/>
      <c r="E120" s="245" t="s">
        <v>2130</v>
      </c>
      <c r="F120" s="245" t="s">
        <v>4117</v>
      </c>
      <c r="G120" s="374">
        <v>2</v>
      </c>
      <c r="H120" s="374">
        <v>2</v>
      </c>
      <c r="I120" s="374">
        <v>2</v>
      </c>
      <c r="J120" s="374">
        <v>2</v>
      </c>
      <c r="K120" s="797">
        <v>2</v>
      </c>
      <c r="L120" s="374">
        <v>2</v>
      </c>
      <c r="M120" s="374">
        <v>2</v>
      </c>
      <c r="N120" s="374">
        <v>2</v>
      </c>
      <c r="O120" s="797">
        <v>2</v>
      </c>
      <c r="P120" s="374">
        <v>2</v>
      </c>
      <c r="Q120" s="374">
        <v>2</v>
      </c>
      <c r="R120" s="374">
        <v>2</v>
      </c>
      <c r="S120" s="797">
        <v>2</v>
      </c>
      <c r="T120" s="374">
        <v>2</v>
      </c>
      <c r="U120" s="374">
        <v>2</v>
      </c>
      <c r="V120" s="374">
        <v>2</v>
      </c>
      <c r="W120" s="797"/>
      <c r="X120" s="374">
        <v>2</v>
      </c>
      <c r="Y120" s="251"/>
      <c r="Z120" s="251"/>
      <c r="AA120" s="797"/>
      <c r="AB120" s="374">
        <v>2</v>
      </c>
      <c r="AC120" s="251"/>
      <c r="AD120" s="798"/>
    </row>
    <row r="121" spans="1:30" ht="12.75">
      <c r="A121" s="245" t="s">
        <v>3475</v>
      </c>
      <c r="B121" s="789" t="s">
        <v>3476</v>
      </c>
      <c r="C121" s="790"/>
      <c r="D121" s="790"/>
      <c r="E121" s="245" t="s">
        <v>3475</v>
      </c>
      <c r="F121" s="245" t="s">
        <v>2477</v>
      </c>
      <c r="G121" s="374"/>
      <c r="H121" s="374">
        <v>2</v>
      </c>
      <c r="I121" s="374"/>
      <c r="J121" s="374"/>
      <c r="K121" s="797"/>
      <c r="L121" s="374">
        <v>1</v>
      </c>
      <c r="M121" s="374">
        <v>2</v>
      </c>
      <c r="N121" s="374"/>
      <c r="O121" s="797"/>
      <c r="P121" s="374">
        <v>2</v>
      </c>
      <c r="Q121" s="374">
        <v>2</v>
      </c>
      <c r="R121" s="374"/>
      <c r="S121" s="797"/>
      <c r="T121" s="374">
        <v>2</v>
      </c>
      <c r="U121" s="374">
        <v>2</v>
      </c>
      <c r="V121" s="374"/>
      <c r="W121" s="797"/>
      <c r="X121" s="374">
        <v>1</v>
      </c>
      <c r="Y121" s="374">
        <v>1</v>
      </c>
      <c r="Z121" s="251"/>
      <c r="AA121" s="797"/>
      <c r="AB121" s="374">
        <v>1</v>
      </c>
      <c r="AC121" s="374">
        <v>1</v>
      </c>
      <c r="AD121" s="798"/>
    </row>
    <row r="122" spans="1:30" ht="12.75">
      <c r="A122" s="245" t="s">
        <v>1585</v>
      </c>
      <c r="B122" s="789" t="s">
        <v>3495</v>
      </c>
      <c r="C122" s="790"/>
      <c r="D122" s="790"/>
      <c r="E122" s="245" t="s">
        <v>1585</v>
      </c>
      <c r="F122" s="245" t="s">
        <v>3496</v>
      </c>
      <c r="G122" s="251"/>
      <c r="H122" s="251"/>
      <c r="I122" s="251"/>
      <c r="J122" s="251"/>
      <c r="K122" s="797"/>
      <c r="L122" s="251"/>
      <c r="M122" s="251"/>
      <c r="N122" s="251"/>
      <c r="O122" s="797"/>
      <c r="P122" s="251"/>
      <c r="Q122" s="251"/>
      <c r="R122" s="251"/>
      <c r="S122" s="797"/>
      <c r="T122" s="251"/>
      <c r="U122" s="251"/>
      <c r="V122" s="251"/>
      <c r="W122" s="797"/>
      <c r="X122" s="251"/>
      <c r="Y122" s="251"/>
      <c r="Z122" s="251"/>
      <c r="AA122" s="797"/>
      <c r="AB122" s="251"/>
      <c r="AC122" s="251"/>
      <c r="AD122" s="798"/>
    </row>
    <row r="123" spans="1:30" ht="12.75">
      <c r="A123" s="245" t="s">
        <v>3489</v>
      </c>
      <c r="B123" s="789" t="s">
        <v>3490</v>
      </c>
      <c r="C123" s="790"/>
      <c r="D123" s="790"/>
      <c r="E123" s="245" t="s">
        <v>3489</v>
      </c>
      <c r="F123" s="245" t="s">
        <v>4121</v>
      </c>
      <c r="G123" s="251"/>
      <c r="H123" s="251"/>
      <c r="I123" s="251"/>
      <c r="J123" s="251"/>
      <c r="K123" s="797"/>
      <c r="L123" s="251"/>
      <c r="M123" s="251"/>
      <c r="N123" s="251"/>
      <c r="O123" s="797"/>
      <c r="P123" s="251"/>
      <c r="Q123" s="251"/>
      <c r="R123" s="251"/>
      <c r="S123" s="797"/>
      <c r="T123" s="251"/>
      <c r="U123" s="251"/>
      <c r="V123" s="251"/>
      <c r="W123" s="797"/>
      <c r="X123" s="251"/>
      <c r="Y123" s="251"/>
      <c r="Z123" s="251"/>
      <c r="AA123" s="797"/>
      <c r="AB123" s="251"/>
      <c r="AC123" s="251"/>
      <c r="AD123" s="798"/>
    </row>
    <row r="124" spans="1:30" ht="12.75">
      <c r="A124" s="245" t="s">
        <v>3491</v>
      </c>
      <c r="B124" s="789" t="s">
        <v>3492</v>
      </c>
      <c r="C124" s="790"/>
      <c r="D124" s="790"/>
      <c r="E124" s="245" t="s">
        <v>3491</v>
      </c>
      <c r="F124" s="245" t="s">
        <v>4121</v>
      </c>
      <c r="G124" s="251"/>
      <c r="H124" s="374">
        <v>2</v>
      </c>
      <c r="I124" s="251">
        <v>2</v>
      </c>
      <c r="J124" s="251"/>
      <c r="K124" s="797"/>
      <c r="L124" s="374">
        <v>2</v>
      </c>
      <c r="M124" s="374">
        <v>2</v>
      </c>
      <c r="N124" s="251"/>
      <c r="O124" s="797"/>
      <c r="P124" s="374">
        <v>2</v>
      </c>
      <c r="Q124" s="374">
        <v>2</v>
      </c>
      <c r="R124" s="251"/>
      <c r="S124" s="797"/>
      <c r="T124" s="374">
        <v>2</v>
      </c>
      <c r="U124" s="374">
        <v>2</v>
      </c>
      <c r="V124" s="251"/>
      <c r="W124" s="797"/>
      <c r="X124" s="374">
        <v>2</v>
      </c>
      <c r="Y124" s="374">
        <v>2</v>
      </c>
      <c r="Z124" s="251"/>
      <c r="AA124" s="797"/>
      <c r="AB124" s="374">
        <v>2</v>
      </c>
      <c r="AC124" s="374">
        <v>2</v>
      </c>
      <c r="AD124" s="798"/>
    </row>
    <row r="125" spans="1:30" ht="12.75">
      <c r="A125" s="245" t="s">
        <v>2136</v>
      </c>
      <c r="B125" s="789" t="s">
        <v>2437</v>
      </c>
      <c r="C125" s="790"/>
      <c r="D125" s="790"/>
      <c r="E125" s="245" t="s">
        <v>2136</v>
      </c>
      <c r="F125" s="245" t="s">
        <v>2430</v>
      </c>
      <c r="G125" s="251"/>
      <c r="H125" s="374">
        <v>2</v>
      </c>
      <c r="I125" s="251">
        <v>2</v>
      </c>
      <c r="J125" s="251">
        <v>2</v>
      </c>
      <c r="K125" s="797"/>
      <c r="L125" s="374">
        <v>2</v>
      </c>
      <c r="M125" s="374"/>
      <c r="N125" s="251"/>
      <c r="O125" s="797"/>
      <c r="P125" s="374">
        <v>2</v>
      </c>
      <c r="Q125" s="374">
        <v>2</v>
      </c>
      <c r="R125" s="251">
        <v>2</v>
      </c>
      <c r="S125" s="797"/>
      <c r="T125" s="374">
        <v>2</v>
      </c>
      <c r="U125" s="374">
        <v>2</v>
      </c>
      <c r="V125" s="374">
        <v>2</v>
      </c>
      <c r="W125" s="797"/>
      <c r="X125" s="374">
        <v>2</v>
      </c>
      <c r="Y125" s="374"/>
      <c r="Z125" s="251"/>
      <c r="AA125" s="797"/>
      <c r="AB125" s="374">
        <v>2</v>
      </c>
      <c r="AC125" s="374"/>
      <c r="AD125" s="798"/>
    </row>
    <row r="126" spans="1:30" ht="12.75">
      <c r="A126" s="245" t="s">
        <v>3516</v>
      </c>
      <c r="B126" s="789" t="s">
        <v>3517</v>
      </c>
      <c r="C126" s="790"/>
      <c r="D126" s="790"/>
      <c r="E126" s="245" t="s">
        <v>3516</v>
      </c>
      <c r="F126" s="245" t="s">
        <v>4117</v>
      </c>
      <c r="G126" s="251"/>
      <c r="H126" s="374">
        <v>2</v>
      </c>
      <c r="I126" s="374">
        <v>2</v>
      </c>
      <c r="J126" s="251">
        <v>2</v>
      </c>
      <c r="K126" s="797"/>
      <c r="L126" s="374">
        <v>2</v>
      </c>
      <c r="M126" s="251"/>
      <c r="N126" s="251"/>
      <c r="O126" s="797"/>
      <c r="P126" s="374">
        <v>2</v>
      </c>
      <c r="Q126" s="374">
        <v>2</v>
      </c>
      <c r="R126" s="251">
        <v>2</v>
      </c>
      <c r="S126" s="797"/>
      <c r="T126" s="374">
        <v>2</v>
      </c>
      <c r="U126" s="374">
        <v>2</v>
      </c>
      <c r="V126" s="374">
        <v>2</v>
      </c>
      <c r="W126" s="797"/>
      <c r="X126" s="374">
        <v>2</v>
      </c>
      <c r="Y126" s="251"/>
      <c r="Z126" s="251"/>
      <c r="AA126" s="797"/>
      <c r="AB126" s="374">
        <v>2</v>
      </c>
      <c r="AC126" s="251"/>
      <c r="AD126" s="798"/>
    </row>
    <row r="127" spans="1:30" ht="15">
      <c r="A127" s="245" t="s">
        <v>2151</v>
      </c>
      <c r="B127" s="789" t="s">
        <v>2654</v>
      </c>
      <c r="C127" s="790"/>
      <c r="D127" s="790"/>
      <c r="E127" s="245" t="s">
        <v>2151</v>
      </c>
      <c r="F127" s="245" t="s">
        <v>4148</v>
      </c>
      <c r="G127" s="374"/>
      <c r="H127" s="374"/>
      <c r="I127" s="374"/>
      <c r="J127" s="374"/>
      <c r="K127" s="804" t="s">
        <v>2385</v>
      </c>
      <c r="L127" s="812" t="s">
        <v>2385</v>
      </c>
      <c r="M127" s="812" t="s">
        <v>2385</v>
      </c>
      <c r="N127" s="813" t="s">
        <v>2385</v>
      </c>
      <c r="O127" s="797"/>
      <c r="P127" s="251"/>
      <c r="Q127" s="251"/>
      <c r="R127" s="251"/>
      <c r="S127" s="797"/>
      <c r="T127" s="251"/>
      <c r="U127" s="251"/>
      <c r="V127" s="251"/>
      <c r="W127" s="797">
        <v>2</v>
      </c>
      <c r="X127" s="374">
        <v>2</v>
      </c>
      <c r="Y127" s="251">
        <v>2</v>
      </c>
      <c r="Z127" s="374">
        <v>2</v>
      </c>
      <c r="AA127" s="797">
        <v>2</v>
      </c>
      <c r="AB127" s="374">
        <v>2</v>
      </c>
      <c r="AC127" s="374">
        <v>2</v>
      </c>
      <c r="AD127" s="798">
        <v>2</v>
      </c>
    </row>
    <row r="128" spans="1:30" ht="12.75">
      <c r="A128" s="245" t="s">
        <v>2160</v>
      </c>
      <c r="B128" s="789" t="s">
        <v>3525</v>
      </c>
      <c r="C128" s="790"/>
      <c r="D128" s="790"/>
      <c r="E128" s="245" t="s">
        <v>2160</v>
      </c>
      <c r="F128" s="245" t="s">
        <v>4121</v>
      </c>
      <c r="G128" s="251"/>
      <c r="H128" s="251"/>
      <c r="I128" s="251"/>
      <c r="J128" s="251"/>
      <c r="K128" s="797"/>
      <c r="L128" s="374">
        <v>2</v>
      </c>
      <c r="M128" s="251"/>
      <c r="N128" s="251"/>
      <c r="O128" s="797"/>
      <c r="P128" s="374">
        <v>2</v>
      </c>
      <c r="Q128" s="374">
        <v>2</v>
      </c>
      <c r="R128" s="251">
        <v>2</v>
      </c>
      <c r="S128" s="797"/>
      <c r="T128" s="251"/>
      <c r="U128" s="251"/>
      <c r="V128" s="251"/>
      <c r="W128" s="797"/>
      <c r="X128" s="374"/>
      <c r="Y128" s="251"/>
      <c r="Z128" s="251"/>
      <c r="AA128" s="797"/>
      <c r="AB128" s="374">
        <v>2</v>
      </c>
      <c r="AC128" s="251"/>
      <c r="AD128" s="798"/>
    </row>
    <row r="129" spans="1:30" ht="12.75">
      <c r="A129" s="245" t="s">
        <v>579</v>
      </c>
      <c r="B129" s="789" t="s">
        <v>2395</v>
      </c>
      <c r="C129" s="790"/>
      <c r="D129" s="790"/>
      <c r="E129" s="245" t="s">
        <v>579</v>
      </c>
      <c r="F129" s="245" t="s">
        <v>4121</v>
      </c>
      <c r="G129" s="251"/>
      <c r="H129" s="251"/>
      <c r="I129" s="251"/>
      <c r="J129" s="251"/>
      <c r="K129" s="797"/>
      <c r="L129" s="251"/>
      <c r="M129" s="251"/>
      <c r="N129" s="251">
        <v>2</v>
      </c>
      <c r="O129" s="797"/>
      <c r="P129" s="251"/>
      <c r="Q129" s="251"/>
      <c r="R129" s="251"/>
      <c r="S129" s="797"/>
      <c r="T129" s="251"/>
      <c r="U129" s="251"/>
      <c r="V129" s="251"/>
      <c r="W129" s="797">
        <v>2</v>
      </c>
      <c r="X129" s="374">
        <v>2</v>
      </c>
      <c r="Y129" s="251">
        <v>2</v>
      </c>
      <c r="Z129" s="374">
        <v>2</v>
      </c>
      <c r="AA129" s="797"/>
      <c r="AB129" s="374">
        <v>1</v>
      </c>
      <c r="AC129" s="374">
        <v>1</v>
      </c>
      <c r="AD129" s="798">
        <v>1</v>
      </c>
    </row>
    <row r="130" spans="1:30" ht="12.75">
      <c r="A130" s="245" t="s">
        <v>3521</v>
      </c>
      <c r="B130" s="789" t="s">
        <v>3522</v>
      </c>
      <c r="C130" s="790"/>
      <c r="D130" s="790"/>
      <c r="E130" s="245" t="s">
        <v>3521</v>
      </c>
      <c r="F130" s="245" t="s">
        <v>4121</v>
      </c>
      <c r="G130" s="251"/>
      <c r="H130" s="251"/>
      <c r="I130" s="251"/>
      <c r="J130" s="251"/>
      <c r="K130" s="797"/>
      <c r="L130" s="251"/>
      <c r="M130" s="251"/>
      <c r="N130" s="251"/>
      <c r="O130" s="797"/>
      <c r="P130" s="251"/>
      <c r="Q130" s="251"/>
      <c r="R130" s="251"/>
      <c r="S130" s="797"/>
      <c r="T130" s="251"/>
      <c r="U130" s="251"/>
      <c r="V130" s="251"/>
      <c r="W130" s="797"/>
      <c r="X130" s="251"/>
      <c r="Y130" s="251"/>
      <c r="Z130" s="251"/>
      <c r="AA130" s="797"/>
      <c r="AB130" s="251"/>
      <c r="AC130" s="251"/>
      <c r="AD130" s="798"/>
    </row>
    <row r="131" spans="1:30" ht="15">
      <c r="A131" s="245" t="s">
        <v>588</v>
      </c>
      <c r="B131" s="789" t="s">
        <v>2461</v>
      </c>
      <c r="C131" s="790"/>
      <c r="D131" s="790"/>
      <c r="E131" s="245" t="s">
        <v>588</v>
      </c>
      <c r="F131" s="245" t="s">
        <v>4121</v>
      </c>
      <c r="G131" s="727">
        <v>2</v>
      </c>
      <c r="H131" s="812" t="s">
        <v>2385</v>
      </c>
      <c r="I131" s="812" t="s">
        <v>2385</v>
      </c>
      <c r="J131" s="727"/>
      <c r="K131" s="805"/>
      <c r="L131" s="727">
        <v>2</v>
      </c>
      <c r="M131" s="727"/>
      <c r="N131" s="727"/>
      <c r="O131" s="805"/>
      <c r="P131" s="727"/>
      <c r="Q131" s="251"/>
      <c r="R131" s="819"/>
      <c r="S131" s="797"/>
      <c r="T131" s="251"/>
      <c r="U131" s="251"/>
      <c r="V131" s="251"/>
      <c r="W131" s="797"/>
      <c r="X131" s="374">
        <v>2</v>
      </c>
      <c r="Y131" s="251">
        <v>2</v>
      </c>
      <c r="Z131" s="251"/>
      <c r="AA131" s="797"/>
      <c r="AB131" s="374">
        <v>2</v>
      </c>
      <c r="AC131" s="374">
        <v>2</v>
      </c>
      <c r="AD131" s="798"/>
    </row>
    <row r="132" spans="1:30" ht="15">
      <c r="A132" s="245" t="s">
        <v>591</v>
      </c>
      <c r="B132" s="789" t="s">
        <v>3507</v>
      </c>
      <c r="C132" s="790"/>
      <c r="D132" s="790"/>
      <c r="E132" s="245" t="s">
        <v>591</v>
      </c>
      <c r="F132" s="245" t="s">
        <v>2404</v>
      </c>
      <c r="G132" s="727"/>
      <c r="H132" s="812"/>
      <c r="I132" s="812"/>
      <c r="J132" s="727"/>
      <c r="K132" s="805"/>
      <c r="L132" s="727"/>
      <c r="M132" s="727"/>
      <c r="N132" s="727"/>
      <c r="O132" s="805"/>
      <c r="P132" s="727"/>
      <c r="Q132" s="251"/>
      <c r="R132" s="819"/>
      <c r="S132" s="797"/>
      <c r="T132" s="251"/>
      <c r="U132" s="251"/>
      <c r="V132" s="251"/>
      <c r="W132" s="797"/>
      <c r="X132" s="374"/>
      <c r="Y132" s="251"/>
      <c r="Z132" s="251"/>
      <c r="AA132" s="797">
        <v>2</v>
      </c>
      <c r="AB132" s="374">
        <v>2</v>
      </c>
      <c r="AC132" s="374">
        <v>2</v>
      </c>
      <c r="AD132" s="798">
        <v>2</v>
      </c>
    </row>
    <row r="133" spans="1:30" ht="12.75">
      <c r="A133" s="245" t="s">
        <v>600</v>
      </c>
      <c r="B133" s="789" t="s">
        <v>2387</v>
      </c>
      <c r="C133" s="790"/>
      <c r="D133" s="790"/>
      <c r="E133" s="245" t="s">
        <v>600</v>
      </c>
      <c r="F133" s="245" t="s">
        <v>4148</v>
      </c>
      <c r="G133" s="251"/>
      <c r="H133" s="727"/>
      <c r="I133" s="727"/>
      <c r="J133" s="727"/>
      <c r="K133" s="805"/>
      <c r="L133" s="727"/>
      <c r="M133" s="727">
        <v>2</v>
      </c>
      <c r="N133" s="727">
        <v>2</v>
      </c>
      <c r="O133" s="805"/>
      <c r="P133" s="727"/>
      <c r="Q133" s="251"/>
      <c r="R133" s="251"/>
      <c r="S133" s="797"/>
      <c r="T133" s="251"/>
      <c r="U133" s="251"/>
      <c r="V133" s="251"/>
      <c r="W133" s="797">
        <v>2</v>
      </c>
      <c r="X133" s="374">
        <v>2</v>
      </c>
      <c r="Y133" s="251">
        <v>2</v>
      </c>
      <c r="Z133" s="374">
        <v>2</v>
      </c>
      <c r="AA133" s="797">
        <v>1</v>
      </c>
      <c r="AB133" s="374">
        <v>1</v>
      </c>
      <c r="AC133" s="374">
        <v>1</v>
      </c>
      <c r="AD133" s="798">
        <v>1</v>
      </c>
    </row>
    <row r="134" spans="1:30" ht="15">
      <c r="A134" s="245" t="s">
        <v>603</v>
      </c>
      <c r="B134" s="789" t="s">
        <v>3502</v>
      </c>
      <c r="C134" s="790"/>
      <c r="D134" s="790"/>
      <c r="E134" s="245" t="s">
        <v>603</v>
      </c>
      <c r="F134" s="245" t="s">
        <v>4121</v>
      </c>
      <c r="G134" s="251"/>
      <c r="H134" s="812" t="s">
        <v>2385</v>
      </c>
      <c r="I134" s="727"/>
      <c r="J134" s="727"/>
      <c r="K134" s="805"/>
      <c r="L134" s="727" t="s">
        <v>2464</v>
      </c>
      <c r="M134" s="727">
        <v>2</v>
      </c>
      <c r="N134" s="727"/>
      <c r="O134" s="814"/>
      <c r="P134" s="812" t="s">
        <v>2385</v>
      </c>
      <c r="Q134" s="251"/>
      <c r="R134" s="251"/>
      <c r="S134" s="797"/>
      <c r="T134" s="251"/>
      <c r="U134" s="251"/>
      <c r="V134" s="251"/>
      <c r="W134" s="797"/>
      <c r="X134" s="374">
        <v>2</v>
      </c>
      <c r="Y134" s="374">
        <v>2</v>
      </c>
      <c r="Z134" s="251"/>
      <c r="AA134" s="797"/>
      <c r="AB134" s="374">
        <v>2</v>
      </c>
      <c r="AC134" s="374">
        <v>2</v>
      </c>
      <c r="AD134" s="798"/>
    </row>
    <row r="135" spans="1:30" ht="12.75">
      <c r="A135" s="245" t="s">
        <v>615</v>
      </c>
      <c r="B135" s="789" t="s">
        <v>3526</v>
      </c>
      <c r="C135" s="790"/>
      <c r="D135" s="790"/>
      <c r="E135" s="245" t="s">
        <v>615</v>
      </c>
      <c r="F135" s="245" t="s">
        <v>4148</v>
      </c>
      <c r="G135" s="251"/>
      <c r="H135" s="251"/>
      <c r="I135" s="251"/>
      <c r="J135" s="798"/>
      <c r="K135" s="797"/>
      <c r="L135" s="251"/>
      <c r="M135" s="251"/>
      <c r="N135" s="251"/>
      <c r="O135" s="797"/>
      <c r="P135" s="251"/>
      <c r="Q135" s="251"/>
      <c r="R135" s="251"/>
      <c r="S135" s="797">
        <v>2</v>
      </c>
      <c r="T135" s="251"/>
      <c r="U135" s="251"/>
      <c r="V135" s="251"/>
      <c r="W135" s="797">
        <v>2</v>
      </c>
      <c r="X135" s="374">
        <v>2</v>
      </c>
      <c r="Y135" s="374">
        <v>2</v>
      </c>
      <c r="Z135" s="374">
        <v>2</v>
      </c>
      <c r="AA135" s="797">
        <v>2</v>
      </c>
      <c r="AB135" s="374">
        <v>2</v>
      </c>
      <c r="AC135" s="374">
        <v>2</v>
      </c>
      <c r="AD135" s="798">
        <v>2</v>
      </c>
    </row>
    <row r="136" spans="1:30" ht="12.75">
      <c r="A136" s="245" t="s">
        <v>632</v>
      </c>
      <c r="B136" s="789" t="s">
        <v>2431</v>
      </c>
      <c r="C136" s="790"/>
      <c r="D136" s="790"/>
      <c r="E136" s="245" t="s">
        <v>632</v>
      </c>
      <c r="F136" s="245" t="s">
        <v>4121</v>
      </c>
      <c r="G136" s="251"/>
      <c r="H136" s="251"/>
      <c r="I136" s="251"/>
      <c r="J136" s="798"/>
      <c r="K136" s="797"/>
      <c r="L136" s="251"/>
      <c r="M136" s="251"/>
      <c r="N136" s="251"/>
      <c r="O136" s="797"/>
      <c r="P136" s="251"/>
      <c r="Q136" s="251"/>
      <c r="R136" s="251"/>
      <c r="S136" s="797"/>
      <c r="T136" s="251"/>
      <c r="U136" s="251"/>
      <c r="V136" s="251"/>
      <c r="W136" s="797"/>
      <c r="X136" s="251"/>
      <c r="Y136" s="251"/>
      <c r="Z136" s="251"/>
      <c r="AA136" s="797"/>
      <c r="AB136" s="251"/>
      <c r="AC136" s="251"/>
      <c r="AD136" s="798"/>
    </row>
    <row r="137" spans="1:30" ht="12.75">
      <c r="A137" s="245" t="s">
        <v>644</v>
      </c>
      <c r="B137" s="789" t="s">
        <v>3513</v>
      </c>
      <c r="C137" s="790"/>
      <c r="D137" s="790"/>
      <c r="E137" s="245" t="s">
        <v>644</v>
      </c>
      <c r="F137" s="245" t="s">
        <v>4117</v>
      </c>
      <c r="G137" s="251"/>
      <c r="H137" s="251">
        <v>2</v>
      </c>
      <c r="I137" s="251">
        <v>2</v>
      </c>
      <c r="J137" s="798"/>
      <c r="K137" s="797"/>
      <c r="L137" s="251">
        <v>2</v>
      </c>
      <c r="M137" s="251"/>
      <c r="N137" s="251"/>
      <c r="O137" s="797"/>
      <c r="P137" s="251">
        <v>2</v>
      </c>
      <c r="Q137" s="251">
        <v>2</v>
      </c>
      <c r="R137" s="251"/>
      <c r="S137" s="797"/>
      <c r="T137" s="251">
        <v>2</v>
      </c>
      <c r="U137" s="374">
        <v>2</v>
      </c>
      <c r="V137" s="251"/>
      <c r="W137" s="797"/>
      <c r="X137" s="374">
        <v>2</v>
      </c>
      <c r="Y137" s="251"/>
      <c r="Z137" s="251"/>
      <c r="AA137" s="797"/>
      <c r="AB137" s="374">
        <v>2</v>
      </c>
      <c r="AC137" s="251"/>
      <c r="AD137" s="798"/>
    </row>
    <row r="138" spans="1:30" ht="12.75">
      <c r="A138" s="245" t="s">
        <v>671</v>
      </c>
      <c r="B138" s="789" t="s">
        <v>2658</v>
      </c>
      <c r="C138" s="790"/>
      <c r="D138" s="790"/>
      <c r="E138" s="245" t="s">
        <v>671</v>
      </c>
      <c r="F138" s="245" t="s">
        <v>4121</v>
      </c>
      <c r="G138" s="251"/>
      <c r="H138" s="251"/>
      <c r="I138" s="251"/>
      <c r="J138" s="798"/>
      <c r="K138" s="797"/>
      <c r="L138" s="251">
        <v>2</v>
      </c>
      <c r="M138" s="251">
        <v>1</v>
      </c>
      <c r="N138" s="251">
        <v>2</v>
      </c>
      <c r="O138" s="797"/>
      <c r="P138" s="251"/>
      <c r="Q138" s="251"/>
      <c r="R138" s="251"/>
      <c r="S138" s="797"/>
      <c r="T138" s="251"/>
      <c r="U138" s="251"/>
      <c r="V138" s="251"/>
      <c r="W138" s="797"/>
      <c r="X138" s="374">
        <v>2</v>
      </c>
      <c r="Y138" s="374">
        <v>2</v>
      </c>
      <c r="Z138" s="251"/>
      <c r="AA138" s="797"/>
      <c r="AB138" s="374">
        <v>2</v>
      </c>
      <c r="AC138" s="374">
        <v>2</v>
      </c>
      <c r="AD138" s="798"/>
    </row>
    <row r="139" spans="1:30" ht="12.75">
      <c r="A139" s="245" t="s">
        <v>677</v>
      </c>
      <c r="B139" s="789" t="s">
        <v>2651</v>
      </c>
      <c r="C139" s="790"/>
      <c r="D139" s="790"/>
      <c r="E139" s="245" t="s">
        <v>677</v>
      </c>
      <c r="F139" s="245" t="s">
        <v>2419</v>
      </c>
      <c r="G139" s="251"/>
      <c r="H139" s="251">
        <v>2</v>
      </c>
      <c r="I139" s="251">
        <v>2</v>
      </c>
      <c r="J139" s="798"/>
      <c r="K139" s="797"/>
      <c r="L139" s="251"/>
      <c r="M139" s="251"/>
      <c r="N139" s="251"/>
      <c r="O139" s="797"/>
      <c r="P139" s="251">
        <v>2</v>
      </c>
      <c r="Q139" s="251">
        <v>2</v>
      </c>
      <c r="R139" s="251"/>
      <c r="S139" s="797"/>
      <c r="T139" s="251">
        <v>2</v>
      </c>
      <c r="U139" s="251"/>
      <c r="V139" s="251"/>
      <c r="W139" s="797"/>
      <c r="X139" s="374">
        <v>2</v>
      </c>
      <c r="Y139" s="251"/>
      <c r="Z139" s="251"/>
      <c r="AA139" s="797"/>
      <c r="AB139" s="374">
        <v>2</v>
      </c>
      <c r="AC139" s="251"/>
      <c r="AD139" s="798"/>
    </row>
    <row r="140" spans="1:30" ht="15">
      <c r="A140" s="245" t="s">
        <v>1424</v>
      </c>
      <c r="B140" s="789" t="s">
        <v>2408</v>
      </c>
      <c r="C140" s="790"/>
      <c r="D140" s="790"/>
      <c r="E140" s="245" t="s">
        <v>1424</v>
      </c>
      <c r="F140" s="245" t="s">
        <v>4121</v>
      </c>
      <c r="G140" s="251"/>
      <c r="H140" s="812" t="s">
        <v>2385</v>
      </c>
      <c r="I140" s="813" t="s">
        <v>2385</v>
      </c>
      <c r="J140" s="826"/>
      <c r="K140" s="814"/>
      <c r="L140" s="812" t="s">
        <v>2385</v>
      </c>
      <c r="M140" s="813" t="s">
        <v>2385</v>
      </c>
      <c r="N140" s="812"/>
      <c r="O140" s="814"/>
      <c r="P140" s="812" t="s">
        <v>2385</v>
      </c>
      <c r="Q140" s="813" t="s">
        <v>2385</v>
      </c>
      <c r="R140" s="251"/>
      <c r="S140" s="797"/>
      <c r="T140" s="251"/>
      <c r="U140" s="251"/>
      <c r="V140" s="251"/>
      <c r="W140" s="797"/>
      <c r="X140" s="251"/>
      <c r="Y140" s="251">
        <v>2</v>
      </c>
      <c r="Z140" s="251"/>
      <c r="AA140" s="797"/>
      <c r="AB140" s="374">
        <v>2</v>
      </c>
      <c r="AC140" s="251">
        <v>2</v>
      </c>
      <c r="AD140" s="798"/>
    </row>
    <row r="141" spans="1:30" ht="12.75">
      <c r="A141" s="245" t="s">
        <v>1465</v>
      </c>
      <c r="B141" s="789" t="s">
        <v>2375</v>
      </c>
      <c r="C141" s="790"/>
      <c r="D141" s="790"/>
      <c r="E141" s="245" t="s">
        <v>1465</v>
      </c>
      <c r="F141" s="245" t="s">
        <v>4121</v>
      </c>
      <c r="G141" s="251"/>
      <c r="H141" s="251">
        <v>2</v>
      </c>
      <c r="I141" s="251"/>
      <c r="J141" s="798"/>
      <c r="K141" s="797"/>
      <c r="L141" s="251">
        <v>2</v>
      </c>
      <c r="M141" s="251">
        <v>2</v>
      </c>
      <c r="N141" s="251"/>
      <c r="O141" s="797"/>
      <c r="P141" s="251">
        <v>2</v>
      </c>
      <c r="Q141" s="374">
        <v>2</v>
      </c>
      <c r="R141" s="251"/>
      <c r="S141" s="797"/>
      <c r="T141" s="251">
        <v>2</v>
      </c>
      <c r="U141" s="374">
        <v>2</v>
      </c>
      <c r="V141" s="251"/>
      <c r="W141" s="797"/>
      <c r="X141" s="374">
        <v>2</v>
      </c>
      <c r="Y141" s="374">
        <v>2</v>
      </c>
      <c r="Z141" s="251"/>
      <c r="AA141" s="797"/>
      <c r="AB141" s="374">
        <v>2</v>
      </c>
      <c r="AC141" s="374">
        <v>2</v>
      </c>
      <c r="AD141" s="798"/>
    </row>
    <row r="142" spans="1:30" ht="12.75">
      <c r="A142" s="245" t="s">
        <v>2630</v>
      </c>
      <c r="B142" s="789" t="s">
        <v>2631</v>
      </c>
      <c r="C142" s="790"/>
      <c r="D142" s="790"/>
      <c r="E142" s="245" t="s">
        <v>2630</v>
      </c>
      <c r="F142" s="245" t="s">
        <v>4148</v>
      </c>
      <c r="G142" s="251"/>
      <c r="H142" s="251"/>
      <c r="I142" s="251"/>
      <c r="J142" s="798"/>
      <c r="K142" s="797"/>
      <c r="L142" s="251"/>
      <c r="M142" s="251"/>
      <c r="N142" s="251"/>
      <c r="O142" s="797"/>
      <c r="P142" s="251"/>
      <c r="Q142" s="251"/>
      <c r="R142" s="251"/>
      <c r="S142" s="797">
        <v>2</v>
      </c>
      <c r="T142" s="251"/>
      <c r="U142" s="251">
        <v>2</v>
      </c>
      <c r="V142" s="251">
        <v>2</v>
      </c>
      <c r="W142" s="797"/>
      <c r="X142" s="251"/>
      <c r="Y142" s="251"/>
      <c r="Z142" s="251"/>
      <c r="AA142" s="797"/>
      <c r="AB142" s="251"/>
      <c r="AC142" s="251"/>
      <c r="AD142" s="798"/>
    </row>
    <row r="143" spans="1:30" ht="12.75">
      <c r="A143" s="245" t="s">
        <v>1456</v>
      </c>
      <c r="B143" s="789" t="s">
        <v>2402</v>
      </c>
      <c r="C143" s="790"/>
      <c r="D143" s="790"/>
      <c r="E143" s="245" t="s">
        <v>1456</v>
      </c>
      <c r="F143" s="245" t="s">
        <v>4148</v>
      </c>
      <c r="G143" s="251">
        <v>2</v>
      </c>
      <c r="H143" s="251"/>
      <c r="I143" s="251">
        <v>2</v>
      </c>
      <c r="J143" s="798">
        <v>2</v>
      </c>
      <c r="K143" s="797">
        <v>2</v>
      </c>
      <c r="L143" s="374">
        <v>2</v>
      </c>
      <c r="M143" s="374">
        <v>2</v>
      </c>
      <c r="N143" s="374">
        <v>2</v>
      </c>
      <c r="O143" s="797"/>
      <c r="P143" s="251"/>
      <c r="Q143" s="251"/>
      <c r="R143" s="251"/>
      <c r="S143" s="797">
        <v>2</v>
      </c>
      <c r="T143" s="251"/>
      <c r="U143" s="251">
        <v>2</v>
      </c>
      <c r="V143" s="251">
        <v>2</v>
      </c>
      <c r="W143" s="797">
        <v>1</v>
      </c>
      <c r="X143" s="374">
        <v>1</v>
      </c>
      <c r="Y143" s="374">
        <v>1</v>
      </c>
      <c r="Z143" s="374">
        <v>1</v>
      </c>
      <c r="AA143" s="797">
        <v>1</v>
      </c>
      <c r="AB143" s="374">
        <v>1</v>
      </c>
      <c r="AC143" s="374">
        <v>1</v>
      </c>
      <c r="AD143" s="798">
        <v>1</v>
      </c>
    </row>
    <row r="144" spans="1:30" ht="12.75">
      <c r="A144" s="245" t="s">
        <v>2420</v>
      </c>
      <c r="B144" s="789" t="s">
        <v>2422</v>
      </c>
      <c r="C144" s="790"/>
      <c r="D144" s="790"/>
      <c r="E144" s="245" t="s">
        <v>2420</v>
      </c>
      <c r="F144" s="245" t="s">
        <v>4117</v>
      </c>
      <c r="G144" s="251">
        <v>2</v>
      </c>
      <c r="H144" s="251">
        <v>1</v>
      </c>
      <c r="I144" s="251">
        <v>1</v>
      </c>
      <c r="J144" s="798">
        <v>1</v>
      </c>
      <c r="K144" s="797">
        <v>2</v>
      </c>
      <c r="L144" s="374">
        <v>1</v>
      </c>
      <c r="M144" s="374">
        <v>2</v>
      </c>
      <c r="N144" s="374">
        <v>2</v>
      </c>
      <c r="O144" s="797">
        <v>2</v>
      </c>
      <c r="P144" s="374">
        <v>1</v>
      </c>
      <c r="Q144" s="374">
        <v>1</v>
      </c>
      <c r="R144" s="374">
        <v>1</v>
      </c>
      <c r="S144" s="797">
        <v>2</v>
      </c>
      <c r="T144" s="374">
        <v>1</v>
      </c>
      <c r="U144" s="374">
        <v>1</v>
      </c>
      <c r="V144" s="374">
        <v>1</v>
      </c>
      <c r="W144" s="797"/>
      <c r="X144" s="374">
        <v>2</v>
      </c>
      <c r="Y144" s="251"/>
      <c r="Z144" s="251"/>
      <c r="AA144" s="797"/>
      <c r="AB144" s="374">
        <v>2</v>
      </c>
      <c r="AC144" s="251"/>
      <c r="AD144" s="798"/>
    </row>
    <row r="145" spans="1:30" ht="12.75">
      <c r="A145" s="245" t="s">
        <v>3161</v>
      </c>
      <c r="B145" s="789" t="s">
        <v>2649</v>
      </c>
      <c r="C145" s="790"/>
      <c r="D145" s="790"/>
      <c r="E145" s="245" t="s">
        <v>3161</v>
      </c>
      <c r="F145" s="245" t="s">
        <v>4148</v>
      </c>
      <c r="G145" s="251"/>
      <c r="H145" s="251"/>
      <c r="I145" s="251">
        <v>2</v>
      </c>
      <c r="J145" s="798">
        <v>2</v>
      </c>
      <c r="K145" s="797"/>
      <c r="L145" s="374"/>
      <c r="M145" s="374">
        <v>1</v>
      </c>
      <c r="N145" s="374">
        <v>1</v>
      </c>
      <c r="O145" s="797"/>
      <c r="P145" s="251"/>
      <c r="Q145" s="374">
        <v>2</v>
      </c>
      <c r="R145" s="374">
        <v>2</v>
      </c>
      <c r="S145" s="797"/>
      <c r="T145" s="251"/>
      <c r="U145" s="374">
        <v>2</v>
      </c>
      <c r="V145" s="374">
        <v>2</v>
      </c>
      <c r="W145" s="797">
        <v>1</v>
      </c>
      <c r="X145" s="374">
        <v>1</v>
      </c>
      <c r="Y145" s="374">
        <v>1</v>
      </c>
      <c r="Z145" s="374">
        <v>1</v>
      </c>
      <c r="AA145" s="797">
        <v>2</v>
      </c>
      <c r="AB145" s="374">
        <v>2</v>
      </c>
      <c r="AC145" s="374">
        <v>2</v>
      </c>
      <c r="AD145" s="798">
        <v>2</v>
      </c>
    </row>
    <row r="146" spans="1:30" ht="12.75">
      <c r="A146" s="245" t="s">
        <v>3173</v>
      </c>
      <c r="B146" s="789" t="s">
        <v>2681</v>
      </c>
      <c r="C146" s="790"/>
      <c r="D146" s="790"/>
      <c r="E146" s="245" t="s">
        <v>3173</v>
      </c>
      <c r="F146" s="245" t="s">
        <v>4121</v>
      </c>
      <c r="G146" s="251"/>
      <c r="H146" s="251"/>
      <c r="I146" s="251"/>
      <c r="J146" s="798"/>
      <c r="K146" s="797"/>
      <c r="L146" s="251"/>
      <c r="M146" s="251"/>
      <c r="N146" s="251"/>
      <c r="O146" s="797"/>
      <c r="P146" s="251"/>
      <c r="Q146" s="251"/>
      <c r="R146" s="251"/>
      <c r="S146" s="797"/>
      <c r="T146" s="374">
        <v>2</v>
      </c>
      <c r="U146" s="251"/>
      <c r="V146" s="251"/>
      <c r="W146" s="797"/>
      <c r="X146" s="374">
        <v>2</v>
      </c>
      <c r="Y146" s="374">
        <v>2</v>
      </c>
      <c r="Z146" s="251"/>
      <c r="AA146" s="797"/>
      <c r="AB146" s="374">
        <v>2</v>
      </c>
      <c r="AC146" s="251"/>
      <c r="AD146" s="798"/>
    </row>
    <row r="147" spans="1:30" ht="12.75">
      <c r="A147" s="245" t="s">
        <v>3214</v>
      </c>
      <c r="B147" s="789" t="s">
        <v>2436</v>
      </c>
      <c r="C147" s="790"/>
      <c r="D147" s="790"/>
      <c r="E147" s="245" t="s">
        <v>3214</v>
      </c>
      <c r="F147" s="245" t="s">
        <v>2430</v>
      </c>
      <c r="G147" s="251">
        <v>2</v>
      </c>
      <c r="H147" s="251">
        <v>1</v>
      </c>
      <c r="I147" s="374">
        <v>1</v>
      </c>
      <c r="J147" s="798">
        <v>2</v>
      </c>
      <c r="K147" s="797"/>
      <c r="L147" s="374">
        <v>2</v>
      </c>
      <c r="M147" s="251"/>
      <c r="N147" s="251"/>
      <c r="O147" s="797">
        <v>2</v>
      </c>
      <c r="P147" s="251">
        <v>1</v>
      </c>
      <c r="Q147" s="374">
        <v>1</v>
      </c>
      <c r="R147" s="374">
        <v>2</v>
      </c>
      <c r="S147" s="797">
        <v>2</v>
      </c>
      <c r="T147" s="374">
        <v>1</v>
      </c>
      <c r="U147" s="374">
        <v>2</v>
      </c>
      <c r="V147" s="374">
        <v>2</v>
      </c>
      <c r="W147" s="797"/>
      <c r="X147" s="374">
        <v>2</v>
      </c>
      <c r="Y147" s="251"/>
      <c r="Z147" s="251"/>
      <c r="AA147" s="797"/>
      <c r="AB147" s="374">
        <v>2</v>
      </c>
      <c r="AC147" s="251"/>
      <c r="AD147" s="798"/>
    </row>
    <row r="148" spans="1:30" ht="15">
      <c r="A148" s="245" t="s">
        <v>3217</v>
      </c>
      <c r="B148" s="789" t="s">
        <v>3458</v>
      </c>
      <c r="C148" s="790"/>
      <c r="D148" s="790"/>
      <c r="E148" s="245" t="s">
        <v>3217</v>
      </c>
      <c r="F148" s="245" t="s">
        <v>4117</v>
      </c>
      <c r="G148" s="251">
        <v>2</v>
      </c>
      <c r="H148" s="374">
        <v>1</v>
      </c>
      <c r="I148" s="374">
        <v>2</v>
      </c>
      <c r="J148" s="798">
        <v>2</v>
      </c>
      <c r="K148" s="805" t="s">
        <v>2464</v>
      </c>
      <c r="L148" s="822">
        <v>1</v>
      </c>
      <c r="M148" s="822">
        <v>2</v>
      </c>
      <c r="N148" s="727" t="s">
        <v>3459</v>
      </c>
      <c r="O148" s="805">
        <v>2</v>
      </c>
      <c r="P148" s="822">
        <v>1</v>
      </c>
      <c r="Q148" s="822">
        <v>2</v>
      </c>
      <c r="R148" s="822">
        <v>2</v>
      </c>
      <c r="S148" s="805">
        <v>2</v>
      </c>
      <c r="T148" s="822">
        <v>1</v>
      </c>
      <c r="U148" s="822">
        <v>2</v>
      </c>
      <c r="V148" s="822">
        <v>2</v>
      </c>
      <c r="W148" s="805"/>
      <c r="X148" s="822">
        <v>2</v>
      </c>
      <c r="Y148" s="812" t="s">
        <v>2385</v>
      </c>
      <c r="Z148" s="727" t="s">
        <v>2464</v>
      </c>
      <c r="AA148" s="805"/>
      <c r="AB148" s="822">
        <v>2</v>
      </c>
      <c r="AC148" s="812" t="s">
        <v>2385</v>
      </c>
      <c r="AD148" s="823" t="s">
        <v>2464</v>
      </c>
    </row>
    <row r="149" spans="1:30" ht="12.75">
      <c r="A149" s="245" t="s">
        <v>3222</v>
      </c>
      <c r="B149" s="789" t="s">
        <v>4116</v>
      </c>
      <c r="C149" s="790"/>
      <c r="D149" s="790"/>
      <c r="E149" s="245" t="s">
        <v>3222</v>
      </c>
      <c r="F149" s="245" t="s">
        <v>4117</v>
      </c>
      <c r="G149" s="251">
        <v>2</v>
      </c>
      <c r="H149" s="374">
        <v>2</v>
      </c>
      <c r="I149" s="374">
        <v>2</v>
      </c>
      <c r="J149" s="798">
        <v>2</v>
      </c>
      <c r="K149" s="797">
        <v>2</v>
      </c>
      <c r="L149" s="374">
        <v>2</v>
      </c>
      <c r="M149" s="374">
        <v>2</v>
      </c>
      <c r="N149" s="374">
        <v>2</v>
      </c>
      <c r="O149" s="797">
        <v>2</v>
      </c>
      <c r="P149" s="374">
        <v>2</v>
      </c>
      <c r="Q149" s="374">
        <v>2</v>
      </c>
      <c r="R149" s="374">
        <v>2</v>
      </c>
      <c r="S149" s="797">
        <v>2</v>
      </c>
      <c r="T149" s="374">
        <v>2</v>
      </c>
      <c r="U149" s="374">
        <v>2</v>
      </c>
      <c r="V149" s="374">
        <v>2</v>
      </c>
      <c r="W149" s="797"/>
      <c r="X149" s="374">
        <v>2</v>
      </c>
      <c r="Y149" s="251"/>
      <c r="Z149" s="251"/>
      <c r="AA149" s="797"/>
      <c r="AB149" s="374">
        <v>2</v>
      </c>
      <c r="AC149" s="251"/>
      <c r="AD149" s="798"/>
    </row>
    <row r="150" spans="1:30" ht="12.75">
      <c r="A150" s="245" t="s">
        <v>3533</v>
      </c>
      <c r="B150" s="789" t="s">
        <v>3534</v>
      </c>
      <c r="C150" s="790"/>
      <c r="D150" s="790"/>
      <c r="E150" s="245" t="s">
        <v>3533</v>
      </c>
      <c r="F150" s="245" t="s">
        <v>4117</v>
      </c>
      <c r="G150" s="251">
        <v>1</v>
      </c>
      <c r="H150" s="374">
        <v>1</v>
      </c>
      <c r="I150" s="374">
        <v>1</v>
      </c>
      <c r="J150" s="798">
        <v>1</v>
      </c>
      <c r="K150" s="797">
        <v>2</v>
      </c>
      <c r="L150" s="374">
        <v>1</v>
      </c>
      <c r="M150" s="374">
        <v>2</v>
      </c>
      <c r="N150" s="374">
        <v>2</v>
      </c>
      <c r="O150" s="797">
        <v>1</v>
      </c>
      <c r="P150" s="374">
        <v>1</v>
      </c>
      <c r="Q150" s="374">
        <v>1</v>
      </c>
      <c r="R150" s="374">
        <v>1</v>
      </c>
      <c r="S150" s="797">
        <v>1</v>
      </c>
      <c r="T150" s="374">
        <v>1</v>
      </c>
      <c r="U150" s="374">
        <v>1</v>
      </c>
      <c r="V150" s="374">
        <v>1</v>
      </c>
      <c r="W150" s="797"/>
      <c r="X150" s="374">
        <v>1</v>
      </c>
      <c r="Y150" s="251"/>
      <c r="Z150" s="374">
        <v>2</v>
      </c>
      <c r="AA150" s="797"/>
      <c r="AB150" s="374">
        <v>1</v>
      </c>
      <c r="AC150" s="251"/>
      <c r="AD150" s="798">
        <v>2</v>
      </c>
    </row>
    <row r="151" spans="1:30" ht="12.75">
      <c r="A151" s="245" t="s">
        <v>469</v>
      </c>
      <c r="B151" s="789" t="s">
        <v>2377</v>
      </c>
      <c r="C151" s="790"/>
      <c r="D151" s="790"/>
      <c r="E151" s="245" t="s">
        <v>469</v>
      </c>
      <c r="F151" s="245" t="s">
        <v>4121</v>
      </c>
      <c r="G151" s="251"/>
      <c r="H151" s="374">
        <v>2</v>
      </c>
      <c r="I151" s="374">
        <v>2</v>
      </c>
      <c r="J151" s="798">
        <v>2</v>
      </c>
      <c r="K151" s="797"/>
      <c r="L151" s="374">
        <v>1</v>
      </c>
      <c r="M151" s="374">
        <v>1</v>
      </c>
      <c r="N151" s="374">
        <v>2</v>
      </c>
      <c r="O151" s="797"/>
      <c r="P151" s="374">
        <v>2</v>
      </c>
      <c r="Q151" s="374">
        <v>2</v>
      </c>
      <c r="R151" s="374">
        <v>2</v>
      </c>
      <c r="S151" s="797"/>
      <c r="T151" s="374">
        <v>2</v>
      </c>
      <c r="U151" s="374">
        <v>2</v>
      </c>
      <c r="V151" s="374">
        <v>2</v>
      </c>
      <c r="W151" s="797"/>
      <c r="X151" s="374">
        <v>2</v>
      </c>
      <c r="Y151" s="251"/>
      <c r="Z151" s="251"/>
      <c r="AA151" s="797"/>
      <c r="AB151" s="374">
        <v>2</v>
      </c>
      <c r="AC151" s="251"/>
      <c r="AD151" s="798"/>
    </row>
    <row r="152" spans="1:30" ht="12.75">
      <c r="A152" s="245" t="s">
        <v>2535</v>
      </c>
      <c r="B152" s="789" t="s">
        <v>3538</v>
      </c>
      <c r="C152" s="790"/>
      <c r="D152" s="790"/>
      <c r="E152" s="245" t="s">
        <v>2535</v>
      </c>
      <c r="F152" s="245" t="s">
        <v>4117</v>
      </c>
      <c r="G152" s="251">
        <v>1</v>
      </c>
      <c r="H152" s="374">
        <v>1</v>
      </c>
      <c r="I152" s="374">
        <v>1</v>
      </c>
      <c r="J152" s="798">
        <v>1</v>
      </c>
      <c r="K152" s="797">
        <v>2</v>
      </c>
      <c r="L152" s="374">
        <v>1</v>
      </c>
      <c r="M152" s="374">
        <v>2</v>
      </c>
      <c r="N152" s="374">
        <v>2</v>
      </c>
      <c r="O152" s="797">
        <v>1</v>
      </c>
      <c r="P152" s="374">
        <v>1</v>
      </c>
      <c r="Q152" s="374">
        <v>1</v>
      </c>
      <c r="R152" s="374">
        <v>1</v>
      </c>
      <c r="S152" s="797">
        <v>1</v>
      </c>
      <c r="T152" s="374">
        <v>1</v>
      </c>
      <c r="U152" s="374">
        <v>1</v>
      </c>
      <c r="V152" s="374">
        <v>1</v>
      </c>
      <c r="W152" s="797"/>
      <c r="X152" s="374">
        <v>1</v>
      </c>
      <c r="Y152" s="251"/>
      <c r="Z152" s="374">
        <v>2</v>
      </c>
      <c r="AA152" s="797"/>
      <c r="AB152" s="374">
        <v>1</v>
      </c>
      <c r="AC152" s="251"/>
      <c r="AD152" s="798">
        <v>2</v>
      </c>
    </row>
    <row r="153" spans="1:30" ht="12.75">
      <c r="A153" s="245" t="s">
        <v>2416</v>
      </c>
      <c r="B153" s="789" t="s">
        <v>2417</v>
      </c>
      <c r="C153" s="790"/>
      <c r="D153" s="790"/>
      <c r="E153" s="245" t="s">
        <v>2416</v>
      </c>
      <c r="F153" s="245" t="s">
        <v>4117</v>
      </c>
      <c r="G153" s="251">
        <v>2</v>
      </c>
      <c r="H153" s="374">
        <v>2</v>
      </c>
      <c r="I153" s="374">
        <v>2</v>
      </c>
      <c r="J153" s="798">
        <v>2</v>
      </c>
      <c r="K153" s="797"/>
      <c r="L153" s="374">
        <v>2</v>
      </c>
      <c r="M153" s="374">
        <v>2</v>
      </c>
      <c r="N153" s="374">
        <v>2</v>
      </c>
      <c r="O153" s="797">
        <v>2</v>
      </c>
      <c r="P153" s="374">
        <v>2</v>
      </c>
      <c r="Q153" s="374">
        <v>2</v>
      </c>
      <c r="R153" s="374">
        <v>2</v>
      </c>
      <c r="S153" s="797">
        <v>2</v>
      </c>
      <c r="T153" s="374">
        <v>2</v>
      </c>
      <c r="U153" s="374">
        <v>2</v>
      </c>
      <c r="V153" s="374">
        <v>2</v>
      </c>
      <c r="W153" s="797"/>
      <c r="X153" s="374">
        <v>2</v>
      </c>
      <c r="Y153" s="251"/>
      <c r="Z153" s="251"/>
      <c r="AA153" s="797"/>
      <c r="AB153" s="374">
        <v>2</v>
      </c>
      <c r="AC153" s="251"/>
      <c r="AD153" s="798"/>
    </row>
    <row r="154" spans="1:30" ht="12.75">
      <c r="A154" s="245" t="s">
        <v>3243</v>
      </c>
      <c r="B154" s="789" t="s">
        <v>3446</v>
      </c>
      <c r="C154" s="790"/>
      <c r="D154" s="790"/>
      <c r="E154" s="245" t="s">
        <v>3243</v>
      </c>
      <c r="F154" s="245" t="s">
        <v>4121</v>
      </c>
      <c r="G154" s="251"/>
      <c r="H154" s="251"/>
      <c r="I154" s="251"/>
      <c r="J154" s="798"/>
      <c r="K154" s="797"/>
      <c r="L154" s="374">
        <v>2</v>
      </c>
      <c r="M154" s="374">
        <v>2</v>
      </c>
      <c r="N154" s="251"/>
      <c r="O154" s="797"/>
      <c r="P154" s="251"/>
      <c r="Q154" s="251"/>
      <c r="R154" s="251"/>
      <c r="S154" s="797"/>
      <c r="T154" s="251"/>
      <c r="U154" s="251"/>
      <c r="V154" s="251"/>
      <c r="W154" s="797"/>
      <c r="X154" s="374">
        <v>2</v>
      </c>
      <c r="Y154" s="251">
        <v>2</v>
      </c>
      <c r="Z154" s="251"/>
      <c r="AA154" s="797"/>
      <c r="AB154" s="374">
        <v>2</v>
      </c>
      <c r="AC154" s="374">
        <v>2</v>
      </c>
      <c r="AD154" s="798"/>
    </row>
    <row r="155" spans="1:30" ht="12.75">
      <c r="A155" s="245" t="s">
        <v>944</v>
      </c>
      <c r="B155" s="789" t="s">
        <v>2633</v>
      </c>
      <c r="C155" s="790"/>
      <c r="D155" s="790"/>
      <c r="E155" s="245" t="s">
        <v>944</v>
      </c>
      <c r="F155" s="245" t="s">
        <v>4121</v>
      </c>
      <c r="G155" s="251"/>
      <c r="H155" s="251"/>
      <c r="I155" s="251"/>
      <c r="J155" s="798"/>
      <c r="K155" s="797"/>
      <c r="L155" s="251"/>
      <c r="M155" s="251"/>
      <c r="N155" s="251"/>
      <c r="O155" s="797"/>
      <c r="P155" s="251"/>
      <c r="Q155" s="251"/>
      <c r="R155" s="251"/>
      <c r="S155" s="797"/>
      <c r="T155" s="251"/>
      <c r="U155" s="251"/>
      <c r="V155" s="251"/>
      <c r="W155" s="797"/>
      <c r="X155" s="251"/>
      <c r="Y155" s="251"/>
      <c r="Z155" s="251"/>
      <c r="AA155" s="797"/>
      <c r="AB155" s="251"/>
      <c r="AC155" s="251"/>
      <c r="AD155" s="798"/>
    </row>
    <row r="156" spans="1:30" ht="12.75">
      <c r="A156" s="245" t="s">
        <v>2655</v>
      </c>
      <c r="B156" s="789" t="s">
        <v>2656</v>
      </c>
      <c r="C156" s="790"/>
      <c r="D156" s="790"/>
      <c r="E156" s="245" t="s">
        <v>2655</v>
      </c>
      <c r="F156" s="245" t="s">
        <v>4148</v>
      </c>
      <c r="G156" s="251"/>
      <c r="H156" s="251"/>
      <c r="I156" s="251"/>
      <c r="J156" s="798"/>
      <c r="K156" s="797"/>
      <c r="L156" s="251"/>
      <c r="M156" s="251"/>
      <c r="N156" s="251"/>
      <c r="O156" s="797"/>
      <c r="P156" s="251"/>
      <c r="Q156" s="251"/>
      <c r="R156" s="251"/>
      <c r="S156" s="797"/>
      <c r="T156" s="251"/>
      <c r="U156" s="251"/>
      <c r="V156" s="251"/>
      <c r="W156" s="797">
        <v>2</v>
      </c>
      <c r="X156" s="374">
        <v>2</v>
      </c>
      <c r="Y156" s="251">
        <v>2</v>
      </c>
      <c r="Z156" s="374">
        <v>2</v>
      </c>
      <c r="AA156" s="797">
        <v>2</v>
      </c>
      <c r="AB156" s="374">
        <v>2</v>
      </c>
      <c r="AC156" s="374">
        <v>2</v>
      </c>
      <c r="AD156" s="798">
        <v>2</v>
      </c>
    </row>
    <row r="157" spans="1:30" ht="12.75">
      <c r="A157" s="245" t="s">
        <v>2411</v>
      </c>
      <c r="B157" s="789" t="s">
        <v>2412</v>
      </c>
      <c r="C157" s="790"/>
      <c r="D157" s="790"/>
      <c r="E157" s="245" t="s">
        <v>2411</v>
      </c>
      <c r="F157" s="245" t="s">
        <v>2394</v>
      </c>
      <c r="G157" s="251">
        <v>1</v>
      </c>
      <c r="H157" s="251">
        <v>2</v>
      </c>
      <c r="I157" s="251">
        <v>2</v>
      </c>
      <c r="J157" s="798">
        <v>2</v>
      </c>
      <c r="K157" s="797">
        <v>1</v>
      </c>
      <c r="L157" s="374">
        <v>1</v>
      </c>
      <c r="M157" s="374">
        <v>2</v>
      </c>
      <c r="N157" s="374">
        <v>2</v>
      </c>
      <c r="O157" s="797"/>
      <c r="P157" s="251"/>
      <c r="Q157" s="251"/>
      <c r="R157" s="251"/>
      <c r="S157" s="797"/>
      <c r="T157" s="251"/>
      <c r="U157" s="251"/>
      <c r="V157" s="251"/>
      <c r="W157" s="797">
        <v>2</v>
      </c>
      <c r="X157" s="374">
        <v>2</v>
      </c>
      <c r="Y157" s="251">
        <v>2</v>
      </c>
      <c r="Z157" s="374">
        <v>2</v>
      </c>
      <c r="AA157" s="797">
        <v>2</v>
      </c>
      <c r="AB157" s="374">
        <v>2</v>
      </c>
      <c r="AC157" s="374">
        <v>2</v>
      </c>
      <c r="AD157" s="798">
        <v>2</v>
      </c>
    </row>
    <row r="158" spans="1:30" ht="12.75">
      <c r="A158" s="245" t="s">
        <v>3298</v>
      </c>
      <c r="B158" s="789" t="s">
        <v>2460</v>
      </c>
      <c r="C158" s="790"/>
      <c r="D158" s="790"/>
      <c r="E158" s="245" t="s">
        <v>3298</v>
      </c>
      <c r="F158" s="245" t="s">
        <v>4117</v>
      </c>
      <c r="G158" s="251"/>
      <c r="H158" s="251">
        <v>2</v>
      </c>
      <c r="I158" s="251">
        <v>2</v>
      </c>
      <c r="J158" s="798">
        <v>2</v>
      </c>
      <c r="K158" s="797"/>
      <c r="L158" s="374">
        <v>2</v>
      </c>
      <c r="M158" s="251"/>
      <c r="N158" s="251"/>
      <c r="O158" s="797"/>
      <c r="P158" s="251">
        <v>2</v>
      </c>
      <c r="Q158" s="251">
        <v>2</v>
      </c>
      <c r="R158" s="251">
        <v>2</v>
      </c>
      <c r="S158" s="797"/>
      <c r="T158" s="374">
        <v>2</v>
      </c>
      <c r="U158" s="374">
        <v>2</v>
      </c>
      <c r="V158" s="374">
        <v>2</v>
      </c>
      <c r="W158" s="797"/>
      <c r="X158" s="374">
        <v>2</v>
      </c>
      <c r="Y158" s="251"/>
      <c r="Z158" s="251"/>
      <c r="AA158" s="797"/>
      <c r="AB158" s="374">
        <v>2</v>
      </c>
      <c r="AC158" s="251"/>
      <c r="AD158" s="798"/>
    </row>
    <row r="159" spans="1:30" ht="12.75">
      <c r="A159" s="245" t="s">
        <v>3301</v>
      </c>
      <c r="B159" s="789" t="s">
        <v>2378</v>
      </c>
      <c r="C159" s="790"/>
      <c r="D159" s="790"/>
      <c r="E159" s="245" t="s">
        <v>3301</v>
      </c>
      <c r="F159" s="245" t="s">
        <v>4121</v>
      </c>
      <c r="G159" s="251"/>
      <c r="H159" s="251">
        <v>1</v>
      </c>
      <c r="I159" s="251"/>
      <c r="J159" s="798"/>
      <c r="K159" s="797"/>
      <c r="L159" s="374">
        <v>1</v>
      </c>
      <c r="M159" s="251">
        <v>2</v>
      </c>
      <c r="N159" s="251"/>
      <c r="O159" s="797"/>
      <c r="P159" s="251"/>
      <c r="Q159" s="251"/>
      <c r="R159" s="251"/>
      <c r="S159" s="797"/>
      <c r="T159" s="251">
        <v>2</v>
      </c>
      <c r="U159" s="251">
        <v>2</v>
      </c>
      <c r="V159" s="251"/>
      <c r="W159" s="797"/>
      <c r="X159" s="374">
        <v>2</v>
      </c>
      <c r="Y159" s="374">
        <v>2</v>
      </c>
      <c r="Z159" s="251"/>
      <c r="AA159" s="797"/>
      <c r="AB159" s="374">
        <v>2</v>
      </c>
      <c r="AC159" s="374">
        <v>2</v>
      </c>
      <c r="AD159" s="798"/>
    </row>
    <row r="160" spans="1:30" ht="12.75">
      <c r="A160" s="245" t="s">
        <v>3322</v>
      </c>
      <c r="B160" s="789" t="s">
        <v>3518</v>
      </c>
      <c r="C160" s="790"/>
      <c r="D160" s="790"/>
      <c r="E160" s="245" t="s">
        <v>3322</v>
      </c>
      <c r="F160" s="245" t="s">
        <v>2381</v>
      </c>
      <c r="G160" s="251"/>
      <c r="H160" s="251"/>
      <c r="I160" s="251"/>
      <c r="J160" s="798"/>
      <c r="K160" s="797"/>
      <c r="L160" s="251"/>
      <c r="M160" s="251"/>
      <c r="N160" s="251"/>
      <c r="O160" s="797"/>
      <c r="P160" s="251"/>
      <c r="Q160" s="251"/>
      <c r="R160" s="251"/>
      <c r="S160" s="797"/>
      <c r="T160" s="251"/>
      <c r="U160" s="251"/>
      <c r="V160" s="251"/>
      <c r="W160" s="797"/>
      <c r="X160" s="251"/>
      <c r="Y160" s="251"/>
      <c r="Z160" s="251"/>
      <c r="AA160" s="797"/>
      <c r="AB160" s="251"/>
      <c r="AC160" s="251"/>
      <c r="AD160" s="798"/>
    </row>
    <row r="161" spans="1:30" ht="12.75">
      <c r="A161" s="245" t="s">
        <v>3361</v>
      </c>
      <c r="B161" s="789" t="s">
        <v>3477</v>
      </c>
      <c r="C161" s="790"/>
      <c r="D161" s="790"/>
      <c r="E161" s="245" t="s">
        <v>3361</v>
      </c>
      <c r="F161" s="245" t="s">
        <v>4121</v>
      </c>
      <c r="G161" s="251"/>
      <c r="H161" s="374">
        <v>2</v>
      </c>
      <c r="I161" s="251">
        <v>2</v>
      </c>
      <c r="J161" s="798"/>
      <c r="K161" s="797"/>
      <c r="L161" s="374">
        <v>2</v>
      </c>
      <c r="M161" s="374">
        <v>1</v>
      </c>
      <c r="N161" s="251"/>
      <c r="O161" s="797"/>
      <c r="P161" s="251">
        <v>2</v>
      </c>
      <c r="Q161" s="374">
        <v>2</v>
      </c>
      <c r="R161" s="251"/>
      <c r="S161" s="797"/>
      <c r="T161" s="251">
        <v>2</v>
      </c>
      <c r="U161" s="374">
        <v>2</v>
      </c>
      <c r="V161" s="251"/>
      <c r="W161" s="797"/>
      <c r="X161" s="374">
        <v>2</v>
      </c>
      <c r="Y161" s="374">
        <v>2</v>
      </c>
      <c r="Z161" s="251"/>
      <c r="AA161" s="797"/>
      <c r="AB161" s="374">
        <v>2</v>
      </c>
      <c r="AC161" s="374">
        <v>2</v>
      </c>
      <c r="AD161" s="798"/>
    </row>
    <row r="162" spans="1:30" ht="12.75">
      <c r="A162" s="245" t="s">
        <v>3367</v>
      </c>
      <c r="B162" s="789" t="s">
        <v>3366</v>
      </c>
      <c r="C162" s="790"/>
      <c r="D162" s="790"/>
      <c r="E162" s="245" t="s">
        <v>3367</v>
      </c>
      <c r="F162" s="245" t="s">
        <v>4121</v>
      </c>
      <c r="G162" s="251"/>
      <c r="H162" s="251"/>
      <c r="I162" s="251"/>
      <c r="J162" s="798"/>
      <c r="K162" s="797"/>
      <c r="L162" s="251"/>
      <c r="M162" s="251"/>
      <c r="N162" s="251"/>
      <c r="O162" s="797"/>
      <c r="P162" s="251"/>
      <c r="Q162" s="251"/>
      <c r="R162" s="251"/>
      <c r="S162" s="797"/>
      <c r="T162" s="251"/>
      <c r="U162" s="251"/>
      <c r="V162" s="251"/>
      <c r="W162" s="797"/>
      <c r="X162" s="374">
        <v>2</v>
      </c>
      <c r="Y162" s="374">
        <v>2</v>
      </c>
      <c r="Z162" s="251"/>
      <c r="AA162" s="797"/>
      <c r="AB162" s="374">
        <v>2</v>
      </c>
      <c r="AC162" s="374">
        <v>2</v>
      </c>
      <c r="AD162" s="798"/>
    </row>
    <row r="163" spans="1:30" ht="12.75">
      <c r="A163" s="245" t="s">
        <v>3370</v>
      </c>
      <c r="B163" s="789" t="s">
        <v>3484</v>
      </c>
      <c r="C163" s="790"/>
      <c r="D163" s="790"/>
      <c r="E163" s="245" t="s">
        <v>3370</v>
      </c>
      <c r="F163" s="245" t="s">
        <v>2381</v>
      </c>
      <c r="G163" s="251"/>
      <c r="H163" s="251"/>
      <c r="I163" s="251"/>
      <c r="J163" s="798"/>
      <c r="K163" s="797"/>
      <c r="L163" s="251"/>
      <c r="M163" s="251"/>
      <c r="N163" s="251"/>
      <c r="O163" s="797"/>
      <c r="P163" s="251"/>
      <c r="Q163" s="251"/>
      <c r="R163" s="251"/>
      <c r="S163" s="797"/>
      <c r="T163" s="251"/>
      <c r="U163" s="251"/>
      <c r="V163" s="251"/>
      <c r="W163" s="797"/>
      <c r="X163" s="251"/>
      <c r="Y163" s="251"/>
      <c r="Z163" s="251"/>
      <c r="AA163" s="797"/>
      <c r="AB163" s="374">
        <v>2</v>
      </c>
      <c r="AC163" s="374">
        <v>2</v>
      </c>
      <c r="AD163" s="798"/>
    </row>
    <row r="164" spans="1:30" ht="12.75">
      <c r="A164" s="245" t="s">
        <v>3379</v>
      </c>
      <c r="B164" s="789" t="s">
        <v>3378</v>
      </c>
      <c r="C164" s="790"/>
      <c r="D164" s="790"/>
      <c r="E164" s="245" t="s">
        <v>3379</v>
      </c>
      <c r="F164" s="245" t="s">
        <v>2381</v>
      </c>
      <c r="G164" s="251"/>
      <c r="H164" s="251"/>
      <c r="I164" s="251"/>
      <c r="J164" s="798"/>
      <c r="K164" s="797"/>
      <c r="L164" s="251"/>
      <c r="M164" s="251"/>
      <c r="N164" s="251"/>
      <c r="O164" s="797"/>
      <c r="P164" s="251"/>
      <c r="Q164" s="251"/>
      <c r="R164" s="251"/>
      <c r="S164" s="797"/>
      <c r="T164" s="251"/>
      <c r="U164" s="251"/>
      <c r="V164" s="251"/>
      <c r="W164" s="797"/>
      <c r="X164" s="374">
        <v>2</v>
      </c>
      <c r="Y164" s="374">
        <v>2</v>
      </c>
      <c r="Z164" s="251"/>
      <c r="AA164" s="797"/>
      <c r="AB164" s="374">
        <v>2</v>
      </c>
      <c r="AC164" s="374">
        <v>2</v>
      </c>
      <c r="AD164" s="798"/>
    </row>
    <row r="165" spans="1:30" ht="12.75">
      <c r="A165" s="245" t="s">
        <v>3382</v>
      </c>
      <c r="B165" s="789" t="s">
        <v>3381</v>
      </c>
      <c r="C165" s="790"/>
      <c r="D165" s="790"/>
      <c r="E165" s="245" t="s">
        <v>3382</v>
      </c>
      <c r="F165" s="245" t="s">
        <v>4121</v>
      </c>
      <c r="G165" s="251">
        <v>2</v>
      </c>
      <c r="H165" s="251">
        <v>2</v>
      </c>
      <c r="I165" s="251"/>
      <c r="J165" s="798"/>
      <c r="K165" s="797">
        <v>2</v>
      </c>
      <c r="L165" s="374">
        <v>2</v>
      </c>
      <c r="M165" s="374">
        <v>2</v>
      </c>
      <c r="N165" s="251"/>
      <c r="O165" s="797">
        <v>2</v>
      </c>
      <c r="P165" s="374">
        <v>2</v>
      </c>
      <c r="Q165" s="251"/>
      <c r="R165" s="251"/>
      <c r="S165" s="797">
        <v>2</v>
      </c>
      <c r="T165" s="374">
        <v>2</v>
      </c>
      <c r="U165" s="251"/>
      <c r="V165" s="251"/>
      <c r="W165" s="797"/>
      <c r="X165" s="374">
        <v>2</v>
      </c>
      <c r="Y165" s="374"/>
      <c r="Z165" s="251"/>
      <c r="AA165" s="797"/>
      <c r="AB165" s="374">
        <v>2</v>
      </c>
      <c r="AC165" s="374"/>
      <c r="AD165" s="798"/>
    </row>
    <row r="166" spans="1:30" ht="12.75">
      <c r="A166" s="245" t="s">
        <v>2179</v>
      </c>
      <c r="B166" s="789" t="s">
        <v>3537</v>
      </c>
      <c r="C166" s="790"/>
      <c r="D166" s="790"/>
      <c r="E166" s="245" t="s">
        <v>2179</v>
      </c>
      <c r="F166" s="245" t="s">
        <v>4117</v>
      </c>
      <c r="G166" s="251">
        <v>2</v>
      </c>
      <c r="H166" s="251">
        <v>1</v>
      </c>
      <c r="I166" s="251">
        <v>2</v>
      </c>
      <c r="J166" s="798">
        <v>1</v>
      </c>
      <c r="K166" s="797"/>
      <c r="L166" s="374">
        <v>1</v>
      </c>
      <c r="M166" s="251"/>
      <c r="N166" s="374">
        <v>2</v>
      </c>
      <c r="O166" s="797">
        <v>2</v>
      </c>
      <c r="P166" s="374">
        <v>1</v>
      </c>
      <c r="Q166" s="374">
        <v>2</v>
      </c>
      <c r="R166" s="374">
        <v>1</v>
      </c>
      <c r="S166" s="797">
        <v>2</v>
      </c>
      <c r="T166" s="374">
        <v>1</v>
      </c>
      <c r="U166" s="374">
        <v>2</v>
      </c>
      <c r="V166" s="374">
        <v>1</v>
      </c>
      <c r="W166" s="797"/>
      <c r="X166" s="374">
        <v>2</v>
      </c>
      <c r="Y166" s="251"/>
      <c r="Z166" s="251"/>
      <c r="AA166" s="797"/>
      <c r="AB166" s="374">
        <v>2</v>
      </c>
      <c r="AC166" s="251"/>
      <c r="AD166" s="798"/>
    </row>
    <row r="167" spans="1:30" ht="12.75">
      <c r="A167" s="245" t="s">
        <v>2185</v>
      </c>
      <c r="B167" s="789" t="s">
        <v>2439</v>
      </c>
      <c r="C167" s="790"/>
      <c r="D167" s="790"/>
      <c r="E167" s="245" t="s">
        <v>2185</v>
      </c>
      <c r="F167" s="245" t="s">
        <v>4117</v>
      </c>
      <c r="G167" s="251"/>
      <c r="H167" s="251">
        <v>2</v>
      </c>
      <c r="I167" s="251">
        <v>2</v>
      </c>
      <c r="J167" s="798">
        <v>2</v>
      </c>
      <c r="K167" s="797"/>
      <c r="L167" s="251"/>
      <c r="M167" s="251"/>
      <c r="N167" s="251"/>
      <c r="O167" s="797"/>
      <c r="P167" s="251"/>
      <c r="Q167" s="251"/>
      <c r="R167" s="251"/>
      <c r="S167" s="797"/>
      <c r="T167" s="251">
        <v>2</v>
      </c>
      <c r="U167" s="251">
        <v>2</v>
      </c>
      <c r="V167" s="251">
        <v>2</v>
      </c>
      <c r="W167" s="797"/>
      <c r="X167" s="374">
        <v>2</v>
      </c>
      <c r="Y167" s="251"/>
      <c r="Z167" s="251"/>
      <c r="AA167" s="797"/>
      <c r="AB167" s="374">
        <v>2</v>
      </c>
      <c r="AC167" s="251"/>
      <c r="AD167" s="798"/>
    </row>
    <row r="168" spans="1:30" ht="15">
      <c r="A168" s="245" t="s">
        <v>2200</v>
      </c>
      <c r="B168" s="789" t="s">
        <v>3514</v>
      </c>
      <c r="C168" s="790"/>
      <c r="D168" s="790"/>
      <c r="E168" s="245" t="s">
        <v>2200</v>
      </c>
      <c r="F168" s="245" t="s">
        <v>3515</v>
      </c>
      <c r="G168" s="251"/>
      <c r="H168" s="812" t="s">
        <v>2385</v>
      </c>
      <c r="I168" s="813" t="s">
        <v>2385</v>
      </c>
      <c r="J168" s="823"/>
      <c r="K168" s="805"/>
      <c r="L168" s="812" t="s">
        <v>2385</v>
      </c>
      <c r="M168" s="813" t="s">
        <v>2385</v>
      </c>
      <c r="N168" s="251"/>
      <c r="O168" s="797"/>
      <c r="P168" s="251"/>
      <c r="Q168" s="251"/>
      <c r="R168" s="251"/>
      <c r="S168" s="797"/>
      <c r="T168" s="251"/>
      <c r="U168" s="251"/>
      <c r="V168" s="251"/>
      <c r="W168" s="797"/>
      <c r="X168" s="251"/>
      <c r="Y168" s="251"/>
      <c r="Z168" s="251"/>
      <c r="AA168" s="797">
        <v>2</v>
      </c>
      <c r="AB168" s="374">
        <v>2</v>
      </c>
      <c r="AC168" s="251">
        <v>2</v>
      </c>
      <c r="AD168" s="798">
        <v>2</v>
      </c>
    </row>
    <row r="169" spans="1:30" ht="12.75">
      <c r="A169" s="245" t="s">
        <v>2640</v>
      </c>
      <c r="B169" s="789" t="s">
        <v>2641</v>
      </c>
      <c r="C169" s="790"/>
      <c r="D169" s="790"/>
      <c r="E169" s="245" t="s">
        <v>2640</v>
      </c>
      <c r="F169" s="245" t="s">
        <v>4117</v>
      </c>
      <c r="G169" s="251"/>
      <c r="H169" s="374">
        <v>2</v>
      </c>
      <c r="I169" s="251">
        <v>2</v>
      </c>
      <c r="J169" s="251"/>
      <c r="K169" s="797"/>
      <c r="L169" s="251">
        <v>2</v>
      </c>
      <c r="M169" s="251"/>
      <c r="N169" s="251"/>
      <c r="O169" s="797"/>
      <c r="P169" s="251">
        <v>2</v>
      </c>
      <c r="Q169" s="251">
        <v>2</v>
      </c>
      <c r="R169" s="251"/>
      <c r="S169" s="797"/>
      <c r="T169" s="374">
        <v>2</v>
      </c>
      <c r="U169" s="374">
        <v>2</v>
      </c>
      <c r="V169" s="251"/>
      <c r="W169" s="797"/>
      <c r="X169" s="374">
        <v>2</v>
      </c>
      <c r="Y169" s="251"/>
      <c r="Z169" s="251"/>
      <c r="AA169" s="797"/>
      <c r="AB169" s="374">
        <v>2</v>
      </c>
      <c r="AC169" s="251"/>
      <c r="AD169" s="798"/>
    </row>
    <row r="170" spans="1:30" ht="12.75">
      <c r="A170" s="245" t="s">
        <v>2233</v>
      </c>
      <c r="B170" s="789" t="s">
        <v>3471</v>
      </c>
      <c r="C170" s="790"/>
      <c r="D170" s="790"/>
      <c r="E170" s="245" t="s">
        <v>2233</v>
      </c>
      <c r="F170" s="245" t="s">
        <v>4117</v>
      </c>
      <c r="G170" s="251">
        <v>2</v>
      </c>
      <c r="H170" s="374">
        <v>2</v>
      </c>
      <c r="I170" s="374">
        <v>2</v>
      </c>
      <c r="J170" s="374">
        <v>2</v>
      </c>
      <c r="K170" s="797"/>
      <c r="L170" s="374">
        <v>2</v>
      </c>
      <c r="M170" s="251"/>
      <c r="N170" s="251"/>
      <c r="O170" s="797">
        <v>2</v>
      </c>
      <c r="P170" s="374">
        <v>2</v>
      </c>
      <c r="Q170" s="374">
        <v>2</v>
      </c>
      <c r="R170" s="374">
        <v>2</v>
      </c>
      <c r="S170" s="797">
        <v>2</v>
      </c>
      <c r="T170" s="374">
        <v>2</v>
      </c>
      <c r="U170" s="374">
        <v>2</v>
      </c>
      <c r="V170" s="374">
        <v>2</v>
      </c>
      <c r="W170" s="797"/>
      <c r="X170" s="374">
        <v>2</v>
      </c>
      <c r="Y170" s="251"/>
      <c r="Z170" s="251"/>
      <c r="AA170" s="797"/>
      <c r="AB170" s="374">
        <v>2</v>
      </c>
      <c r="AC170" s="251"/>
      <c r="AD170" s="798"/>
    </row>
    <row r="171" spans="1:30" ht="12.75">
      <c r="A171" s="245" t="s">
        <v>2248</v>
      </c>
      <c r="B171" s="789" t="s">
        <v>3511</v>
      </c>
      <c r="C171" s="790"/>
      <c r="D171" s="790"/>
      <c r="E171" s="245" t="s">
        <v>2248</v>
      </c>
      <c r="F171" s="245" t="s">
        <v>4117</v>
      </c>
      <c r="G171" s="251">
        <v>2</v>
      </c>
      <c r="H171" s="374">
        <v>1</v>
      </c>
      <c r="I171" s="374">
        <v>1</v>
      </c>
      <c r="J171" s="374">
        <v>2</v>
      </c>
      <c r="K171" s="797"/>
      <c r="L171" s="374">
        <v>1</v>
      </c>
      <c r="M171" s="374">
        <v>2</v>
      </c>
      <c r="N171" s="251"/>
      <c r="O171" s="797">
        <v>2</v>
      </c>
      <c r="P171" s="374">
        <v>1</v>
      </c>
      <c r="Q171" s="374">
        <v>1</v>
      </c>
      <c r="R171" s="374">
        <v>2</v>
      </c>
      <c r="S171" s="797">
        <v>2</v>
      </c>
      <c r="T171" s="374">
        <v>1</v>
      </c>
      <c r="U171" s="374">
        <v>1</v>
      </c>
      <c r="V171" s="374">
        <v>2</v>
      </c>
      <c r="W171" s="797"/>
      <c r="X171" s="374">
        <v>1</v>
      </c>
      <c r="Y171" s="251"/>
      <c r="Z171" s="251"/>
      <c r="AA171" s="797"/>
      <c r="AB171" s="374">
        <v>1</v>
      </c>
      <c r="AC171" s="251"/>
      <c r="AD171" s="798"/>
    </row>
    <row r="172" spans="1:30" ht="12.75">
      <c r="A172" s="245" t="s">
        <v>2254</v>
      </c>
      <c r="B172" s="789" t="s">
        <v>2382</v>
      </c>
      <c r="C172" s="790"/>
      <c r="D172" s="790"/>
      <c r="E172" s="245" t="s">
        <v>2254</v>
      </c>
      <c r="F172" s="245" t="s">
        <v>4121</v>
      </c>
      <c r="G172" s="251"/>
      <c r="H172" s="374"/>
      <c r="I172" s="374"/>
      <c r="J172" s="374"/>
      <c r="K172" s="797"/>
      <c r="L172" s="374"/>
      <c r="M172" s="374"/>
      <c r="N172" s="251"/>
      <c r="O172" s="797"/>
      <c r="P172" s="374"/>
      <c r="Q172" s="374"/>
      <c r="R172" s="374"/>
      <c r="S172" s="797"/>
      <c r="T172" s="374"/>
      <c r="U172" s="374"/>
      <c r="V172" s="374"/>
      <c r="W172" s="797"/>
      <c r="X172" s="374">
        <v>2</v>
      </c>
      <c r="Y172" s="251">
        <v>2</v>
      </c>
      <c r="Z172" s="251"/>
      <c r="AA172" s="797"/>
      <c r="AB172" s="374">
        <v>2</v>
      </c>
      <c r="AC172" s="374">
        <v>2</v>
      </c>
      <c r="AD172" s="798"/>
    </row>
    <row r="173" spans="1:30" ht="12.75">
      <c r="A173" s="245" t="s">
        <v>2254</v>
      </c>
      <c r="B173" s="789" t="s">
        <v>2382</v>
      </c>
      <c r="C173" s="790"/>
      <c r="D173" s="790"/>
      <c r="E173" s="245" t="s">
        <v>2254</v>
      </c>
      <c r="F173" s="245" t="s">
        <v>4121</v>
      </c>
      <c r="G173" s="251"/>
      <c r="H173" s="251"/>
      <c r="I173" s="251"/>
      <c r="J173" s="251"/>
      <c r="K173" s="797"/>
      <c r="L173" s="251"/>
      <c r="M173" s="251"/>
      <c r="N173" s="251"/>
      <c r="O173" s="797"/>
      <c r="P173" s="251"/>
      <c r="Q173" s="251"/>
      <c r="R173" s="251"/>
      <c r="S173" s="797"/>
      <c r="T173" s="251"/>
      <c r="U173" s="251"/>
      <c r="V173" s="251"/>
      <c r="W173" s="797"/>
      <c r="X173" s="374">
        <v>2</v>
      </c>
      <c r="Y173" s="251">
        <v>2</v>
      </c>
      <c r="Z173" s="251"/>
      <c r="AA173" s="797"/>
      <c r="AB173" s="374">
        <v>2</v>
      </c>
      <c r="AC173" s="374">
        <v>2</v>
      </c>
      <c r="AD173" s="798"/>
    </row>
    <row r="174" spans="1:30" ht="12.75">
      <c r="A174" s="245" t="s">
        <v>4015</v>
      </c>
      <c r="B174" s="789" t="s">
        <v>2473</v>
      </c>
      <c r="C174" s="790"/>
      <c r="D174" s="790"/>
      <c r="E174" s="245" t="s">
        <v>4015</v>
      </c>
      <c r="F174" s="245" t="s">
        <v>2374</v>
      </c>
      <c r="G174" s="251"/>
      <c r="H174" s="374">
        <v>2</v>
      </c>
      <c r="I174" s="251"/>
      <c r="J174" s="251"/>
      <c r="K174" s="797"/>
      <c r="L174" s="251"/>
      <c r="M174" s="251"/>
      <c r="N174" s="251"/>
      <c r="O174" s="797"/>
      <c r="P174" s="251">
        <v>2</v>
      </c>
      <c r="Q174" s="251"/>
      <c r="R174" s="251"/>
      <c r="S174" s="797"/>
      <c r="T174" s="374">
        <v>2</v>
      </c>
      <c r="U174" s="374"/>
      <c r="V174" s="251"/>
      <c r="W174" s="797"/>
      <c r="X174" s="374">
        <v>1</v>
      </c>
      <c r="Y174" s="251">
        <v>2</v>
      </c>
      <c r="Z174" s="251"/>
      <c r="AA174" s="797"/>
      <c r="AB174" s="374">
        <v>2</v>
      </c>
      <c r="AC174" s="374">
        <v>2</v>
      </c>
      <c r="AD174" s="798"/>
    </row>
    <row r="175" spans="1:30" ht="12.75">
      <c r="A175" s="245" t="s">
        <v>4021</v>
      </c>
      <c r="B175" s="789" t="s">
        <v>3541</v>
      </c>
      <c r="C175" s="790"/>
      <c r="D175" s="790"/>
      <c r="E175" s="245" t="s">
        <v>4021</v>
      </c>
      <c r="F175" s="245" t="s">
        <v>3542</v>
      </c>
      <c r="G175" s="251"/>
      <c r="H175" s="374">
        <v>2</v>
      </c>
      <c r="I175" s="251"/>
      <c r="J175" s="251"/>
      <c r="K175" s="797"/>
      <c r="L175" s="251"/>
      <c r="M175" s="251">
        <v>1</v>
      </c>
      <c r="N175" s="251">
        <v>2</v>
      </c>
      <c r="O175" s="797"/>
      <c r="P175" s="251"/>
      <c r="Q175" s="251"/>
      <c r="R175" s="251"/>
      <c r="S175" s="797"/>
      <c r="T175" s="374">
        <v>2</v>
      </c>
      <c r="U175" s="374"/>
      <c r="V175" s="251"/>
      <c r="W175" s="797">
        <v>2</v>
      </c>
      <c r="X175" s="374">
        <v>1</v>
      </c>
      <c r="Y175" s="374">
        <v>1</v>
      </c>
      <c r="Z175" s="374">
        <v>2</v>
      </c>
      <c r="AA175" s="797">
        <v>2</v>
      </c>
      <c r="AB175" s="374">
        <v>2</v>
      </c>
      <c r="AC175" s="374">
        <v>2</v>
      </c>
      <c r="AD175" s="798">
        <v>2</v>
      </c>
    </row>
    <row r="176" spans="1:30" ht="12.75">
      <c r="A176" s="245" t="s">
        <v>4030</v>
      </c>
      <c r="B176" s="789" t="s">
        <v>2418</v>
      </c>
      <c r="C176" s="790"/>
      <c r="D176" s="790"/>
      <c r="E176" s="245" t="s">
        <v>4030</v>
      </c>
      <c r="F176" s="245" t="s">
        <v>2419</v>
      </c>
      <c r="G176" s="251"/>
      <c r="H176" s="374">
        <v>1</v>
      </c>
      <c r="I176" s="251">
        <v>2</v>
      </c>
      <c r="J176" s="251">
        <v>2</v>
      </c>
      <c r="K176" s="797"/>
      <c r="L176" s="251">
        <v>1</v>
      </c>
      <c r="M176" s="251"/>
      <c r="N176" s="251">
        <v>2</v>
      </c>
      <c r="O176" s="797"/>
      <c r="P176" s="251">
        <v>1</v>
      </c>
      <c r="Q176" s="374">
        <v>2</v>
      </c>
      <c r="R176" s="374">
        <v>2</v>
      </c>
      <c r="S176" s="797"/>
      <c r="T176" s="374">
        <v>1</v>
      </c>
      <c r="U176" s="374"/>
      <c r="V176" s="374">
        <v>2</v>
      </c>
      <c r="W176" s="797"/>
      <c r="X176" s="374">
        <v>1</v>
      </c>
      <c r="Y176" s="374"/>
      <c r="Z176" s="374">
        <v>1</v>
      </c>
      <c r="AA176" s="797"/>
      <c r="AB176" s="374">
        <v>1</v>
      </c>
      <c r="AC176" s="374"/>
      <c r="AD176" s="798">
        <v>1</v>
      </c>
    </row>
    <row r="177" spans="1:30" ht="12.75">
      <c r="A177" s="245" t="s">
        <v>1204</v>
      </c>
      <c r="B177" s="789" t="s">
        <v>2397</v>
      </c>
      <c r="C177" s="790"/>
      <c r="D177" s="790"/>
      <c r="E177" s="245" t="s">
        <v>1204</v>
      </c>
      <c r="F177" s="245" t="s">
        <v>4117</v>
      </c>
      <c r="G177" s="251"/>
      <c r="H177" s="251"/>
      <c r="I177" s="251"/>
      <c r="J177" s="251"/>
      <c r="K177" s="797"/>
      <c r="L177" s="251"/>
      <c r="M177" s="251"/>
      <c r="N177" s="251"/>
      <c r="O177" s="797"/>
      <c r="P177" s="251"/>
      <c r="Q177" s="251"/>
      <c r="R177" s="251"/>
      <c r="S177" s="797"/>
      <c r="T177" s="251"/>
      <c r="U177" s="251"/>
      <c r="V177" s="251"/>
      <c r="W177" s="797"/>
      <c r="X177" s="374">
        <v>2</v>
      </c>
      <c r="Y177" s="251">
        <v>2</v>
      </c>
      <c r="Z177" s="251"/>
      <c r="AA177" s="797"/>
      <c r="AB177" s="374">
        <v>2</v>
      </c>
      <c r="AC177" s="374">
        <v>2</v>
      </c>
      <c r="AD177" s="798"/>
    </row>
    <row r="178" spans="1:30" ht="12.75">
      <c r="A178" s="245" t="s">
        <v>4068</v>
      </c>
      <c r="B178" s="789" t="s">
        <v>2442</v>
      </c>
      <c r="C178" s="790"/>
      <c r="D178" s="790"/>
      <c r="E178" s="245" t="s">
        <v>4068</v>
      </c>
      <c r="F178" s="245" t="s">
        <v>2404</v>
      </c>
      <c r="G178" s="251"/>
      <c r="H178" s="374">
        <v>2</v>
      </c>
      <c r="I178" s="251">
        <v>2</v>
      </c>
      <c r="J178" s="251">
        <v>2</v>
      </c>
      <c r="K178" s="797"/>
      <c r="L178" s="374">
        <v>2</v>
      </c>
      <c r="M178" s="374">
        <v>2</v>
      </c>
      <c r="N178" s="374">
        <v>2</v>
      </c>
      <c r="O178" s="797"/>
      <c r="P178" s="374">
        <v>2</v>
      </c>
      <c r="Q178" s="374">
        <v>2</v>
      </c>
      <c r="R178" s="374">
        <v>2</v>
      </c>
      <c r="S178" s="797">
        <v>2</v>
      </c>
      <c r="T178" s="374">
        <v>2</v>
      </c>
      <c r="U178" s="374">
        <v>2</v>
      </c>
      <c r="V178" s="374">
        <v>2</v>
      </c>
      <c r="W178" s="797">
        <v>2</v>
      </c>
      <c r="X178" s="374">
        <v>2</v>
      </c>
      <c r="Y178" s="374">
        <v>2</v>
      </c>
      <c r="Z178" s="374">
        <v>2</v>
      </c>
      <c r="AA178" s="797"/>
      <c r="AB178" s="374"/>
      <c r="AC178" s="374"/>
      <c r="AD178" s="798"/>
    </row>
    <row r="179" spans="1:30" ht="12.75">
      <c r="A179" s="245" t="s">
        <v>4071</v>
      </c>
      <c r="B179" s="789" t="s">
        <v>2373</v>
      </c>
      <c r="C179" s="790"/>
      <c r="D179" s="790"/>
      <c r="E179" s="245" t="s">
        <v>4071</v>
      </c>
      <c r="F179" s="245" t="s">
        <v>2374</v>
      </c>
      <c r="G179" s="251">
        <v>2</v>
      </c>
      <c r="H179" s="251">
        <v>1</v>
      </c>
      <c r="I179" s="251">
        <v>1</v>
      </c>
      <c r="J179" s="374">
        <v>2</v>
      </c>
      <c r="K179" s="797"/>
      <c r="L179" s="374">
        <v>1</v>
      </c>
      <c r="M179" s="374">
        <v>2</v>
      </c>
      <c r="N179" s="251"/>
      <c r="O179" s="797">
        <v>2</v>
      </c>
      <c r="P179" s="374">
        <v>1</v>
      </c>
      <c r="Q179" s="374">
        <v>1</v>
      </c>
      <c r="R179" s="374">
        <v>2</v>
      </c>
      <c r="S179" s="797"/>
      <c r="T179" s="374">
        <v>1</v>
      </c>
      <c r="U179" s="374">
        <v>2</v>
      </c>
      <c r="V179" s="251"/>
      <c r="W179" s="797"/>
      <c r="X179" s="374">
        <v>2</v>
      </c>
      <c r="Y179" s="251"/>
      <c r="Z179" s="251"/>
      <c r="AA179" s="797"/>
      <c r="AB179" s="251"/>
      <c r="AC179" s="251"/>
      <c r="AD179" s="798"/>
    </row>
    <row r="180" spans="1:30" ht="12.75">
      <c r="A180" s="245" t="s">
        <v>4080</v>
      </c>
      <c r="B180" s="789" t="s">
        <v>3447</v>
      </c>
      <c r="C180" s="790"/>
      <c r="D180" s="790"/>
      <c r="E180" s="245" t="s">
        <v>4080</v>
      </c>
      <c r="F180" s="245" t="s">
        <v>4121</v>
      </c>
      <c r="G180" s="251"/>
      <c r="H180" s="374">
        <v>2</v>
      </c>
      <c r="I180" s="374">
        <v>2</v>
      </c>
      <c r="J180" s="374"/>
      <c r="K180" s="797"/>
      <c r="L180" s="374">
        <v>1</v>
      </c>
      <c r="M180" s="374">
        <v>1</v>
      </c>
      <c r="N180" s="251"/>
      <c r="O180" s="797"/>
      <c r="P180" s="374">
        <v>2</v>
      </c>
      <c r="Q180" s="374">
        <v>2</v>
      </c>
      <c r="R180" s="374"/>
      <c r="S180" s="797"/>
      <c r="T180" s="374">
        <v>2</v>
      </c>
      <c r="U180" s="374">
        <v>2</v>
      </c>
      <c r="V180" s="251"/>
      <c r="W180" s="797"/>
      <c r="X180" s="374">
        <v>1</v>
      </c>
      <c r="Y180" s="374">
        <v>1</v>
      </c>
      <c r="Z180" s="251"/>
      <c r="AA180" s="797"/>
      <c r="AB180" s="374">
        <v>2</v>
      </c>
      <c r="AC180" s="374">
        <v>2</v>
      </c>
      <c r="AD180" s="798"/>
    </row>
    <row r="181" spans="1:30" ht="12.75">
      <c r="A181" s="245" t="s">
        <v>4089</v>
      </c>
      <c r="B181" s="789" t="s">
        <v>2386</v>
      </c>
      <c r="C181" s="790"/>
      <c r="D181" s="790"/>
      <c r="E181" s="245" t="s">
        <v>4089</v>
      </c>
      <c r="F181" s="245" t="s">
        <v>4121</v>
      </c>
      <c r="G181" s="251"/>
      <c r="H181" s="251"/>
      <c r="I181" s="251"/>
      <c r="J181" s="251"/>
      <c r="K181" s="797"/>
      <c r="L181" s="251"/>
      <c r="M181" s="251"/>
      <c r="N181" s="251"/>
      <c r="O181" s="797"/>
      <c r="P181" s="251"/>
      <c r="Q181" s="251"/>
      <c r="R181" s="251"/>
      <c r="S181" s="797"/>
      <c r="T181" s="251"/>
      <c r="U181" s="251"/>
      <c r="V181" s="251"/>
      <c r="W181" s="797">
        <v>2</v>
      </c>
      <c r="X181" s="374">
        <v>2</v>
      </c>
      <c r="Y181" s="251"/>
      <c r="Z181" s="251">
        <v>2</v>
      </c>
      <c r="AA181" s="797">
        <v>2</v>
      </c>
      <c r="AB181" s="374">
        <v>2</v>
      </c>
      <c r="AC181" s="251"/>
      <c r="AD181" s="798">
        <v>2</v>
      </c>
    </row>
    <row r="182" spans="1:30" ht="12.75">
      <c r="A182" s="245" t="s">
        <v>1500</v>
      </c>
      <c r="B182" s="789" t="s">
        <v>3468</v>
      </c>
      <c r="C182" s="790"/>
      <c r="D182" s="790"/>
      <c r="E182" s="245" t="s">
        <v>1500</v>
      </c>
      <c r="F182" s="245" t="s">
        <v>4121</v>
      </c>
      <c r="G182" s="251"/>
      <c r="H182" s="251"/>
      <c r="I182" s="251"/>
      <c r="J182" s="251"/>
      <c r="K182" s="797"/>
      <c r="L182" s="251"/>
      <c r="M182" s="251"/>
      <c r="N182" s="251"/>
      <c r="O182" s="797"/>
      <c r="P182" s="251"/>
      <c r="Q182" s="251"/>
      <c r="R182" s="251"/>
      <c r="S182" s="797"/>
      <c r="T182" s="251"/>
      <c r="U182" s="251"/>
      <c r="V182" s="251"/>
      <c r="W182" s="797"/>
      <c r="X182" s="374">
        <v>2</v>
      </c>
      <c r="Y182" s="374">
        <v>2</v>
      </c>
      <c r="Z182" s="251"/>
      <c r="AA182" s="797"/>
      <c r="AB182" s="374"/>
      <c r="AC182" s="251"/>
      <c r="AD182" s="798"/>
    </row>
    <row r="183" spans="1:30" ht="12.75">
      <c r="A183" s="245" t="s">
        <v>1506</v>
      </c>
      <c r="B183" s="789" t="s">
        <v>4114</v>
      </c>
      <c r="C183" s="790"/>
      <c r="D183" s="790"/>
      <c r="E183" s="245" t="s">
        <v>1506</v>
      </c>
      <c r="F183" s="245" t="s">
        <v>4115</v>
      </c>
      <c r="G183" s="251"/>
      <c r="H183" s="251"/>
      <c r="I183" s="251"/>
      <c r="J183" s="251"/>
      <c r="K183" s="797"/>
      <c r="L183" s="251"/>
      <c r="M183" s="251"/>
      <c r="N183" s="251"/>
      <c r="O183" s="797"/>
      <c r="P183" s="251"/>
      <c r="Q183" s="251"/>
      <c r="R183" s="251"/>
      <c r="S183" s="797"/>
      <c r="T183" s="251"/>
      <c r="U183" s="251"/>
      <c r="V183" s="251"/>
      <c r="W183" s="797">
        <v>1</v>
      </c>
      <c r="X183" s="251"/>
      <c r="Y183" s="374">
        <v>2</v>
      </c>
      <c r="Z183" s="251"/>
      <c r="AA183" s="797"/>
      <c r="AB183" s="251"/>
      <c r="AC183" s="251"/>
      <c r="AD183" s="798"/>
    </row>
    <row r="184" spans="1:30" ht="12.75">
      <c r="A184" s="245" t="s">
        <v>2613</v>
      </c>
      <c r="B184" s="789" t="s">
        <v>2614</v>
      </c>
      <c r="C184" s="790"/>
      <c r="D184" s="790"/>
      <c r="E184" s="245" t="s">
        <v>2613</v>
      </c>
      <c r="F184" s="245" t="s">
        <v>2404</v>
      </c>
      <c r="G184" s="251"/>
      <c r="H184" s="251"/>
      <c r="I184" s="251">
        <v>2</v>
      </c>
      <c r="J184" s="251">
        <v>2</v>
      </c>
      <c r="K184" s="797"/>
      <c r="L184" s="251"/>
      <c r="M184" s="251">
        <v>2</v>
      </c>
      <c r="N184" s="374">
        <v>2</v>
      </c>
      <c r="O184" s="797"/>
      <c r="P184" s="251"/>
      <c r="Q184" s="251"/>
      <c r="R184" s="251"/>
      <c r="S184" s="797"/>
      <c r="T184" s="251"/>
      <c r="U184" s="251">
        <v>2</v>
      </c>
      <c r="V184" s="251">
        <v>2</v>
      </c>
      <c r="W184" s="797">
        <v>2</v>
      </c>
      <c r="X184" s="374">
        <v>2</v>
      </c>
      <c r="Y184" s="374">
        <v>2</v>
      </c>
      <c r="Z184" s="374">
        <v>2</v>
      </c>
      <c r="AA184" s="797">
        <v>2</v>
      </c>
      <c r="AB184" s="374">
        <v>2</v>
      </c>
      <c r="AC184" s="374">
        <v>2</v>
      </c>
      <c r="AD184" s="798">
        <v>2</v>
      </c>
    </row>
    <row r="185" spans="1:30" ht="12.75">
      <c r="A185" s="245" t="s">
        <v>3437</v>
      </c>
      <c r="B185" s="789" t="s">
        <v>3438</v>
      </c>
      <c r="C185" s="790"/>
      <c r="D185" s="790"/>
      <c r="E185" s="245" t="s">
        <v>3437</v>
      </c>
      <c r="F185" s="245" t="s">
        <v>4117</v>
      </c>
      <c r="G185" s="251"/>
      <c r="H185" s="251"/>
      <c r="I185" s="251"/>
      <c r="J185" s="251"/>
      <c r="K185" s="797"/>
      <c r="L185" s="251"/>
      <c r="M185" s="251"/>
      <c r="N185" s="374"/>
      <c r="O185" s="797"/>
      <c r="P185" s="251"/>
      <c r="Q185" s="251"/>
      <c r="R185" s="251"/>
      <c r="S185" s="797"/>
      <c r="T185" s="251"/>
      <c r="U185" s="251"/>
      <c r="V185" s="251"/>
      <c r="W185" s="797"/>
      <c r="X185" s="374"/>
      <c r="Y185" s="374"/>
      <c r="Z185" s="374"/>
      <c r="AA185" s="797"/>
      <c r="AB185" s="374"/>
      <c r="AC185" s="374"/>
      <c r="AD185" s="798"/>
    </row>
    <row r="186" spans="1:30" ht="12.75">
      <c r="A186" s="245" t="s">
        <v>2487</v>
      </c>
      <c r="B186" s="789" t="s">
        <v>3469</v>
      </c>
      <c r="C186" s="790"/>
      <c r="D186" s="790"/>
      <c r="E186" s="245" t="s">
        <v>2487</v>
      </c>
      <c r="F186" s="245" t="s">
        <v>2430</v>
      </c>
      <c r="G186" s="251"/>
      <c r="H186" s="251"/>
      <c r="I186" s="251"/>
      <c r="J186" s="251"/>
      <c r="K186" s="797"/>
      <c r="L186" s="251"/>
      <c r="M186" s="251"/>
      <c r="N186" s="374"/>
      <c r="O186" s="797"/>
      <c r="P186" s="251"/>
      <c r="Q186" s="251"/>
      <c r="R186" s="251"/>
      <c r="S186" s="797"/>
      <c r="T186" s="251"/>
      <c r="U186" s="251"/>
      <c r="V186" s="251"/>
      <c r="W186" s="797"/>
      <c r="X186" s="374"/>
      <c r="Y186" s="374"/>
      <c r="Z186" s="374"/>
      <c r="AA186" s="797"/>
      <c r="AB186" s="374"/>
      <c r="AC186" s="374"/>
      <c r="AD186" s="798"/>
    </row>
    <row r="187" spans="1:30" ht="12.75">
      <c r="A187" s="245" t="s">
        <v>3503</v>
      </c>
      <c r="B187" s="789" t="s">
        <v>3504</v>
      </c>
      <c r="C187" s="790"/>
      <c r="D187" s="790"/>
      <c r="E187" s="245" t="s">
        <v>3503</v>
      </c>
      <c r="F187" s="245" t="s">
        <v>4121</v>
      </c>
      <c r="G187" s="251"/>
      <c r="H187" s="251"/>
      <c r="I187" s="251"/>
      <c r="J187" s="251"/>
      <c r="K187" s="797"/>
      <c r="L187" s="251"/>
      <c r="M187" s="251"/>
      <c r="N187" s="251"/>
      <c r="O187" s="797"/>
      <c r="P187" s="251"/>
      <c r="Q187" s="251"/>
      <c r="R187" s="251"/>
      <c r="S187" s="797"/>
      <c r="T187" s="251"/>
      <c r="U187" s="251"/>
      <c r="V187" s="251"/>
      <c r="W187" s="797"/>
      <c r="X187" s="251"/>
      <c r="Y187" s="251"/>
      <c r="Z187" s="251"/>
      <c r="AA187" s="797"/>
      <c r="AB187" s="251"/>
      <c r="AC187" s="251"/>
      <c r="AD187" s="798"/>
    </row>
    <row r="188" spans="1:30" ht="12.75">
      <c r="A188" s="245" t="s">
        <v>1962</v>
      </c>
      <c r="B188" s="789" t="s">
        <v>3486</v>
      </c>
      <c r="C188" s="790"/>
      <c r="D188" s="790"/>
      <c r="E188" s="245" t="s">
        <v>1962</v>
      </c>
      <c r="F188" s="245" t="s">
        <v>4117</v>
      </c>
      <c r="G188" s="251">
        <v>2</v>
      </c>
      <c r="H188" s="251">
        <v>1</v>
      </c>
      <c r="I188" s="251">
        <v>1</v>
      </c>
      <c r="J188" s="374">
        <v>2</v>
      </c>
      <c r="K188" s="797"/>
      <c r="L188" s="374">
        <v>1</v>
      </c>
      <c r="M188" s="374">
        <v>2</v>
      </c>
      <c r="N188" s="251"/>
      <c r="O188" s="797">
        <v>2</v>
      </c>
      <c r="P188" s="374">
        <v>1</v>
      </c>
      <c r="Q188" s="374">
        <v>1</v>
      </c>
      <c r="R188" s="374">
        <v>2</v>
      </c>
      <c r="S188" s="797">
        <v>2</v>
      </c>
      <c r="T188" s="374">
        <v>1</v>
      </c>
      <c r="U188" s="374">
        <v>1</v>
      </c>
      <c r="V188" s="374">
        <v>2</v>
      </c>
      <c r="W188" s="797"/>
      <c r="X188" s="251">
        <v>2</v>
      </c>
      <c r="Y188" s="251"/>
      <c r="Z188" s="251"/>
      <c r="AA188" s="797"/>
      <c r="AB188" s="251">
        <v>2</v>
      </c>
      <c r="AC188" s="251"/>
      <c r="AD188" s="798"/>
    </row>
    <row r="189" spans="1:30" ht="12.75">
      <c r="A189" s="245" t="s">
        <v>2444</v>
      </c>
      <c r="B189" s="789" t="s">
        <v>2445</v>
      </c>
      <c r="C189" s="790"/>
      <c r="D189" s="790"/>
      <c r="E189" s="245" t="s">
        <v>2444</v>
      </c>
      <c r="F189" s="245" t="s">
        <v>4148</v>
      </c>
      <c r="G189" s="251"/>
      <c r="H189" s="251"/>
      <c r="I189" s="251"/>
      <c r="J189" s="251"/>
      <c r="K189" s="797"/>
      <c r="L189" s="251"/>
      <c r="M189" s="251"/>
      <c r="N189" s="251"/>
      <c r="O189" s="797"/>
      <c r="P189" s="251"/>
      <c r="Q189" s="251"/>
      <c r="R189" s="251"/>
      <c r="S189" s="797"/>
      <c r="T189" s="251"/>
      <c r="U189" s="251"/>
      <c r="V189" s="251"/>
      <c r="W189" s="797"/>
      <c r="X189" s="251"/>
      <c r="Y189" s="251"/>
      <c r="Z189" s="251"/>
      <c r="AA189" s="797"/>
      <c r="AB189" s="251"/>
      <c r="AC189" s="251"/>
      <c r="AD189" s="798"/>
    </row>
    <row r="190" spans="1:30" ht="12.75">
      <c r="A190" s="245" t="s">
        <v>3135</v>
      </c>
      <c r="B190" s="789" t="s">
        <v>2665</v>
      </c>
      <c r="C190" s="790"/>
      <c r="D190" s="790"/>
      <c r="E190" s="245" t="s">
        <v>3135</v>
      </c>
      <c r="F190" s="245" t="s">
        <v>2477</v>
      </c>
      <c r="G190" s="251"/>
      <c r="H190" s="251">
        <v>1</v>
      </c>
      <c r="I190" s="251">
        <v>2</v>
      </c>
      <c r="J190" s="251"/>
      <c r="K190" s="797"/>
      <c r="L190" s="251">
        <v>1</v>
      </c>
      <c r="M190" s="374">
        <v>1</v>
      </c>
      <c r="N190" s="374">
        <v>2</v>
      </c>
      <c r="O190" s="797"/>
      <c r="P190" s="374">
        <v>1</v>
      </c>
      <c r="Q190" s="374">
        <v>2</v>
      </c>
      <c r="R190" s="251"/>
      <c r="S190" s="797"/>
      <c r="T190" s="251"/>
      <c r="U190" s="251"/>
      <c r="V190" s="251"/>
      <c r="W190" s="797"/>
      <c r="X190" s="251"/>
      <c r="Y190" s="251"/>
      <c r="Z190" s="251"/>
      <c r="AA190" s="797"/>
      <c r="AB190" s="251"/>
      <c r="AC190" s="251"/>
      <c r="AD190" s="798"/>
    </row>
    <row r="191" spans="1:30" ht="12.75">
      <c r="A191" s="245" t="s">
        <v>2529</v>
      </c>
      <c r="B191" s="789" t="s">
        <v>2636</v>
      </c>
      <c r="C191" s="790"/>
      <c r="D191" s="790"/>
      <c r="E191" s="245" t="s">
        <v>2529</v>
      </c>
      <c r="F191" s="245" t="s">
        <v>4117</v>
      </c>
      <c r="G191" s="251">
        <v>2</v>
      </c>
      <c r="H191" s="251">
        <v>2</v>
      </c>
      <c r="I191" s="251">
        <v>2</v>
      </c>
      <c r="J191" s="374">
        <v>2</v>
      </c>
      <c r="K191" s="797"/>
      <c r="L191" s="374">
        <v>2</v>
      </c>
      <c r="M191" s="251"/>
      <c r="N191" s="251"/>
      <c r="O191" s="797">
        <v>2</v>
      </c>
      <c r="P191" s="251">
        <v>2</v>
      </c>
      <c r="Q191" s="374">
        <v>2</v>
      </c>
      <c r="R191" s="374">
        <v>2</v>
      </c>
      <c r="S191" s="797">
        <v>2</v>
      </c>
      <c r="T191" s="374">
        <v>2</v>
      </c>
      <c r="U191" s="374">
        <v>2</v>
      </c>
      <c r="V191" s="374">
        <v>2</v>
      </c>
      <c r="W191" s="797"/>
      <c r="X191" s="374">
        <v>2</v>
      </c>
      <c r="Y191" s="251"/>
      <c r="Z191" s="251"/>
      <c r="AA191" s="797"/>
      <c r="AB191" s="251">
        <v>2</v>
      </c>
      <c r="AC191" s="251"/>
      <c r="AD191" s="798"/>
    </row>
    <row r="192" spans="1:30" ht="12.75">
      <c r="A192" s="245" t="s">
        <v>2535</v>
      </c>
      <c r="B192" s="789" t="s">
        <v>3539</v>
      </c>
      <c r="C192" s="790"/>
      <c r="D192" s="790"/>
      <c r="E192" s="245" t="s">
        <v>2535</v>
      </c>
      <c r="F192" s="245" t="s">
        <v>4117</v>
      </c>
      <c r="G192" s="251">
        <v>2</v>
      </c>
      <c r="H192" s="374">
        <v>2</v>
      </c>
      <c r="I192" s="374">
        <v>2</v>
      </c>
      <c r="J192" s="374">
        <v>2</v>
      </c>
      <c r="K192" s="797"/>
      <c r="L192" s="374">
        <v>1</v>
      </c>
      <c r="M192" s="251"/>
      <c r="N192" s="374">
        <v>2</v>
      </c>
      <c r="O192" s="797">
        <v>2</v>
      </c>
      <c r="P192" s="374">
        <v>2</v>
      </c>
      <c r="Q192" s="374">
        <v>2</v>
      </c>
      <c r="R192" s="374">
        <v>2</v>
      </c>
      <c r="S192" s="797">
        <v>2</v>
      </c>
      <c r="T192" s="374">
        <v>2</v>
      </c>
      <c r="U192" s="374">
        <v>2</v>
      </c>
      <c r="V192" s="374">
        <v>2</v>
      </c>
      <c r="W192" s="797"/>
      <c r="X192" s="374">
        <v>1</v>
      </c>
      <c r="Y192" s="251"/>
      <c r="Z192" s="374">
        <v>2</v>
      </c>
      <c r="AA192" s="797"/>
      <c r="AB192" s="251">
        <v>1</v>
      </c>
      <c r="AC192" s="251"/>
      <c r="AD192" s="798">
        <v>2</v>
      </c>
    </row>
    <row r="193" spans="1:30" ht="12.75">
      <c r="A193" s="245" t="s">
        <v>2541</v>
      </c>
      <c r="B193" s="789" t="s">
        <v>2392</v>
      </c>
      <c r="C193" s="790"/>
      <c r="D193" s="790"/>
      <c r="E193" s="245" t="s">
        <v>2541</v>
      </c>
      <c r="F193" s="245" t="s">
        <v>4121</v>
      </c>
      <c r="G193" s="251"/>
      <c r="H193" s="251"/>
      <c r="I193" s="251"/>
      <c r="J193" s="251"/>
      <c r="K193" s="797"/>
      <c r="L193" s="251"/>
      <c r="M193" s="251"/>
      <c r="N193" s="251"/>
      <c r="O193" s="797"/>
      <c r="P193" s="251"/>
      <c r="Q193" s="251"/>
      <c r="R193" s="251"/>
      <c r="S193" s="797"/>
      <c r="T193" s="251"/>
      <c r="U193" s="251"/>
      <c r="V193" s="251"/>
      <c r="W193" s="797"/>
      <c r="X193" s="251"/>
      <c r="Y193" s="251"/>
      <c r="Z193" s="251"/>
      <c r="AA193" s="797"/>
      <c r="AB193" s="251"/>
      <c r="AC193" s="251"/>
      <c r="AD193" s="798"/>
    </row>
    <row r="194" spans="1:30" ht="12.75">
      <c r="A194" s="245" t="s">
        <v>2550</v>
      </c>
      <c r="B194" s="789" t="s">
        <v>2635</v>
      </c>
      <c r="C194" s="790"/>
      <c r="D194" s="790"/>
      <c r="E194" s="245" t="s">
        <v>2550</v>
      </c>
      <c r="F194" s="245" t="s">
        <v>4121</v>
      </c>
      <c r="G194" s="251"/>
      <c r="H194" s="374">
        <v>2</v>
      </c>
      <c r="I194" s="374">
        <v>2</v>
      </c>
      <c r="J194" s="251"/>
      <c r="K194" s="797"/>
      <c r="L194" s="374">
        <v>1</v>
      </c>
      <c r="M194" s="374">
        <v>2</v>
      </c>
      <c r="N194" s="374">
        <v>2</v>
      </c>
      <c r="O194" s="797"/>
      <c r="P194" s="374">
        <v>2</v>
      </c>
      <c r="Q194" s="374">
        <v>2</v>
      </c>
      <c r="R194" s="251"/>
      <c r="S194" s="797"/>
      <c r="T194" s="251">
        <v>2</v>
      </c>
      <c r="U194" s="374">
        <v>2</v>
      </c>
      <c r="V194" s="251"/>
      <c r="W194" s="797"/>
      <c r="X194" s="251">
        <v>1</v>
      </c>
      <c r="Y194" s="374">
        <v>2</v>
      </c>
      <c r="Z194" s="374">
        <v>2</v>
      </c>
      <c r="AA194" s="797"/>
      <c r="AB194" s="374">
        <v>1</v>
      </c>
      <c r="AC194" s="374">
        <v>2</v>
      </c>
      <c r="AD194" s="798">
        <v>2</v>
      </c>
    </row>
    <row r="195" spans="1:30" ht="12.75">
      <c r="A195" s="245" t="s">
        <v>2562</v>
      </c>
      <c r="B195" s="789" t="s">
        <v>2623</v>
      </c>
      <c r="C195" s="790"/>
      <c r="D195" s="790"/>
      <c r="E195" s="245" t="s">
        <v>2562</v>
      </c>
      <c r="F195" s="245" t="s">
        <v>4115</v>
      </c>
      <c r="G195" s="251"/>
      <c r="H195" s="374"/>
      <c r="I195" s="374">
        <v>2</v>
      </c>
      <c r="J195" s="251"/>
      <c r="K195" s="797"/>
      <c r="L195" s="374"/>
      <c r="M195" s="374">
        <v>2</v>
      </c>
      <c r="N195" s="374">
        <v>2</v>
      </c>
      <c r="O195" s="797"/>
      <c r="P195" s="374">
        <v>2</v>
      </c>
      <c r="Q195" s="374">
        <v>2</v>
      </c>
      <c r="R195" s="251"/>
      <c r="S195" s="797">
        <v>2</v>
      </c>
      <c r="T195" s="374">
        <v>2</v>
      </c>
      <c r="U195" s="374">
        <v>2</v>
      </c>
      <c r="V195" s="374">
        <v>2</v>
      </c>
      <c r="W195" s="797">
        <v>2</v>
      </c>
      <c r="X195" s="374">
        <v>2</v>
      </c>
      <c r="Y195" s="374">
        <v>1</v>
      </c>
      <c r="Z195" s="374">
        <v>2</v>
      </c>
      <c r="AA195" s="797">
        <v>2</v>
      </c>
      <c r="AB195" s="374">
        <v>2</v>
      </c>
      <c r="AC195" s="374">
        <v>2</v>
      </c>
      <c r="AD195" s="798">
        <v>2</v>
      </c>
    </row>
    <row r="196" spans="1:30" ht="12.75">
      <c r="A196" s="245" t="s">
        <v>3546</v>
      </c>
      <c r="B196" s="789" t="s">
        <v>3547</v>
      </c>
      <c r="C196" s="790"/>
      <c r="D196" s="790"/>
      <c r="E196" s="245" t="s">
        <v>3546</v>
      </c>
      <c r="F196" s="245" t="s">
        <v>4121</v>
      </c>
      <c r="G196" s="251"/>
      <c r="H196" s="374"/>
      <c r="I196" s="374"/>
      <c r="J196" s="251"/>
      <c r="K196" s="797"/>
      <c r="L196" s="374"/>
      <c r="M196" s="374"/>
      <c r="N196" s="374"/>
      <c r="O196" s="797"/>
      <c r="P196" s="374"/>
      <c r="Q196" s="374"/>
      <c r="R196" s="251"/>
      <c r="S196" s="797"/>
      <c r="T196" s="374"/>
      <c r="U196" s="374"/>
      <c r="V196" s="374"/>
      <c r="W196" s="797"/>
      <c r="X196" s="374"/>
      <c r="Y196" s="374"/>
      <c r="Z196" s="374"/>
      <c r="AA196" s="797"/>
      <c r="AB196" s="374"/>
      <c r="AC196" s="374"/>
      <c r="AD196" s="798"/>
    </row>
    <row r="197" spans="1:30" ht="12.75">
      <c r="A197" s="245" t="s">
        <v>2574</v>
      </c>
      <c r="B197" s="789" t="s">
        <v>2438</v>
      </c>
      <c r="C197" s="790"/>
      <c r="D197" s="790"/>
      <c r="E197" s="245" t="s">
        <v>2574</v>
      </c>
      <c r="F197" s="245" t="s">
        <v>2430</v>
      </c>
      <c r="G197" s="251">
        <v>2</v>
      </c>
      <c r="H197" s="374">
        <v>2</v>
      </c>
      <c r="I197" s="374">
        <v>2</v>
      </c>
      <c r="J197" s="374">
        <v>2</v>
      </c>
      <c r="K197" s="797"/>
      <c r="L197" s="374"/>
      <c r="M197" s="374"/>
      <c r="N197" s="374"/>
      <c r="O197" s="797">
        <v>2</v>
      </c>
      <c r="P197" s="374">
        <v>2</v>
      </c>
      <c r="Q197" s="374">
        <v>2</v>
      </c>
      <c r="R197" s="374">
        <v>2</v>
      </c>
      <c r="S197" s="797">
        <v>2</v>
      </c>
      <c r="T197" s="374">
        <v>2</v>
      </c>
      <c r="U197" s="374">
        <v>2</v>
      </c>
      <c r="V197" s="374">
        <v>2</v>
      </c>
      <c r="W197" s="797"/>
      <c r="X197" s="374">
        <v>2</v>
      </c>
      <c r="Y197" s="374"/>
      <c r="Z197" s="374"/>
      <c r="AA197" s="797"/>
      <c r="AB197" s="374">
        <v>2</v>
      </c>
      <c r="AC197" s="374"/>
      <c r="AD197" s="798"/>
    </row>
    <row r="198" spans="1:30" ht="12.75">
      <c r="A198" s="245" t="s">
        <v>2583</v>
      </c>
      <c r="B198" s="789" t="s">
        <v>2379</v>
      </c>
      <c r="C198" s="790"/>
      <c r="D198" s="790"/>
      <c r="E198" s="245" t="s">
        <v>2583</v>
      </c>
      <c r="F198" s="245" t="s">
        <v>4148</v>
      </c>
      <c r="G198" s="251">
        <v>2</v>
      </c>
      <c r="H198" s="374">
        <v>2</v>
      </c>
      <c r="I198" s="374">
        <v>1</v>
      </c>
      <c r="J198" s="374">
        <v>2</v>
      </c>
      <c r="K198" s="797">
        <v>2</v>
      </c>
      <c r="L198" s="374">
        <v>1</v>
      </c>
      <c r="M198" s="374">
        <v>1</v>
      </c>
      <c r="N198" s="374">
        <v>2</v>
      </c>
      <c r="O198" s="797">
        <v>2</v>
      </c>
      <c r="P198" s="374">
        <v>2</v>
      </c>
      <c r="Q198" s="374">
        <v>2</v>
      </c>
      <c r="R198" s="374">
        <v>2</v>
      </c>
      <c r="S198" s="797">
        <v>2</v>
      </c>
      <c r="T198" s="374">
        <v>2</v>
      </c>
      <c r="U198" s="374">
        <v>1</v>
      </c>
      <c r="V198" s="374">
        <v>2</v>
      </c>
      <c r="W198" s="797">
        <v>1</v>
      </c>
      <c r="X198" s="374">
        <v>1</v>
      </c>
      <c r="Y198" s="374">
        <v>1</v>
      </c>
      <c r="Z198" s="374">
        <v>1</v>
      </c>
      <c r="AA198" s="797">
        <v>1</v>
      </c>
      <c r="AB198" s="374">
        <v>1</v>
      </c>
      <c r="AC198" s="374">
        <v>1</v>
      </c>
      <c r="AD198" s="798">
        <v>1</v>
      </c>
    </row>
    <row r="199" spans="1:30" ht="12.75">
      <c r="A199" s="245" t="s">
        <v>2586</v>
      </c>
      <c r="B199" s="789" t="s">
        <v>2410</v>
      </c>
      <c r="C199" s="790"/>
      <c r="D199" s="790"/>
      <c r="E199" s="245" t="s">
        <v>2586</v>
      </c>
      <c r="F199" s="245" t="s">
        <v>4148</v>
      </c>
      <c r="G199" s="251">
        <v>2</v>
      </c>
      <c r="H199" s="374">
        <v>1</v>
      </c>
      <c r="I199" s="374"/>
      <c r="J199" s="374">
        <v>2</v>
      </c>
      <c r="K199" s="797">
        <v>2</v>
      </c>
      <c r="L199" s="374">
        <v>1</v>
      </c>
      <c r="M199" s="374"/>
      <c r="N199" s="374">
        <v>2</v>
      </c>
      <c r="O199" s="797"/>
      <c r="P199" s="374"/>
      <c r="Q199" s="374"/>
      <c r="R199" s="374"/>
      <c r="S199" s="797">
        <v>2</v>
      </c>
      <c r="T199" s="374"/>
      <c r="U199" s="374"/>
      <c r="V199" s="374"/>
      <c r="W199" s="797">
        <v>2</v>
      </c>
      <c r="X199" s="374">
        <v>2</v>
      </c>
      <c r="Y199" s="374">
        <v>2</v>
      </c>
      <c r="Z199" s="374">
        <v>2</v>
      </c>
      <c r="AA199" s="797">
        <v>2</v>
      </c>
      <c r="AB199" s="374">
        <v>2</v>
      </c>
      <c r="AC199" s="374">
        <v>2</v>
      </c>
      <c r="AD199" s="798">
        <v>2</v>
      </c>
    </row>
    <row r="200" spans="1:30" ht="12.75">
      <c r="A200" s="245" t="s">
        <v>2457</v>
      </c>
      <c r="B200" s="789" t="s">
        <v>2458</v>
      </c>
      <c r="C200" s="790"/>
      <c r="D200" s="790"/>
      <c r="E200" s="245" t="s">
        <v>2457</v>
      </c>
      <c r="F200" s="245" t="s">
        <v>4148</v>
      </c>
      <c r="G200" s="251"/>
      <c r="H200" s="251"/>
      <c r="I200" s="251"/>
      <c r="J200" s="251"/>
      <c r="K200" s="797"/>
      <c r="L200" s="251"/>
      <c r="M200" s="251"/>
      <c r="N200" s="251"/>
      <c r="O200" s="797"/>
      <c r="P200" s="251"/>
      <c r="Q200" s="251"/>
      <c r="R200" s="251"/>
      <c r="S200" s="797">
        <v>2</v>
      </c>
      <c r="T200" s="251"/>
      <c r="U200" s="251"/>
      <c r="V200" s="251"/>
      <c r="W200" s="797">
        <v>2</v>
      </c>
      <c r="X200" s="374">
        <v>2</v>
      </c>
      <c r="Y200" s="374">
        <v>2</v>
      </c>
      <c r="Z200" s="374">
        <v>2</v>
      </c>
      <c r="AA200" s="797">
        <v>2</v>
      </c>
      <c r="AB200" s="374">
        <v>2</v>
      </c>
      <c r="AC200" s="374">
        <v>2</v>
      </c>
      <c r="AD200" s="798">
        <v>2</v>
      </c>
    </row>
    <row r="201" spans="1:30" ht="12.75">
      <c r="A201" s="245" t="s">
        <v>950</v>
      </c>
      <c r="B201" s="789" t="s">
        <v>2389</v>
      </c>
      <c r="C201" s="790"/>
      <c r="D201" s="790"/>
      <c r="E201" s="245" t="s">
        <v>950</v>
      </c>
      <c r="F201" s="245" t="s">
        <v>4148</v>
      </c>
      <c r="G201" s="251">
        <v>2</v>
      </c>
      <c r="H201" s="251"/>
      <c r="I201" s="251"/>
      <c r="J201" s="251">
        <v>2</v>
      </c>
      <c r="K201" s="797"/>
      <c r="L201" s="251"/>
      <c r="M201" s="251">
        <v>2</v>
      </c>
      <c r="N201" s="374">
        <v>2</v>
      </c>
      <c r="O201" s="797">
        <v>2</v>
      </c>
      <c r="P201" s="251"/>
      <c r="Q201" s="251"/>
      <c r="R201" s="374">
        <v>2</v>
      </c>
      <c r="S201" s="797">
        <v>2</v>
      </c>
      <c r="T201" s="251"/>
      <c r="U201" s="251"/>
      <c r="V201" s="251">
        <v>2</v>
      </c>
      <c r="W201" s="797">
        <v>2</v>
      </c>
      <c r="X201" s="374">
        <v>2</v>
      </c>
      <c r="Y201" s="374">
        <v>2</v>
      </c>
      <c r="Z201" s="374">
        <v>2</v>
      </c>
      <c r="AA201" s="797">
        <v>2</v>
      </c>
      <c r="AB201" s="374">
        <v>2</v>
      </c>
      <c r="AC201" s="374">
        <v>2</v>
      </c>
      <c r="AD201" s="798">
        <v>2</v>
      </c>
    </row>
    <row r="202" spans="1:30" ht="12.75">
      <c r="A202" s="245" t="s">
        <v>988</v>
      </c>
      <c r="B202" s="789" t="s">
        <v>2679</v>
      </c>
      <c r="C202" s="790"/>
      <c r="D202" s="790"/>
      <c r="E202" s="245" t="s">
        <v>988</v>
      </c>
      <c r="F202" s="245" t="s">
        <v>2680</v>
      </c>
      <c r="G202" s="251"/>
      <c r="H202" s="251"/>
      <c r="I202" s="251"/>
      <c r="J202" s="798"/>
      <c r="K202" s="797"/>
      <c r="L202" s="251"/>
      <c r="M202" s="251"/>
      <c r="N202" s="251"/>
      <c r="O202" s="797"/>
      <c r="P202" s="251"/>
      <c r="Q202" s="251"/>
      <c r="R202" s="251"/>
      <c r="S202" s="797"/>
      <c r="T202" s="251"/>
      <c r="U202" s="251"/>
      <c r="V202" s="251"/>
      <c r="W202" s="797"/>
      <c r="X202" s="251"/>
      <c r="Y202" s="251"/>
      <c r="Z202" s="251"/>
      <c r="AA202" s="797"/>
      <c r="AB202" s="251"/>
      <c r="AC202" s="251"/>
      <c r="AD202" s="798"/>
    </row>
    <row r="203" spans="1:30" ht="12.75">
      <c r="A203" s="245" t="s">
        <v>1017</v>
      </c>
      <c r="B203" s="789" t="s">
        <v>2474</v>
      </c>
      <c r="C203" s="790"/>
      <c r="D203" s="790"/>
      <c r="E203" s="245" t="s">
        <v>1017</v>
      </c>
      <c r="F203" s="245" t="s">
        <v>4117</v>
      </c>
      <c r="G203" s="251">
        <v>2</v>
      </c>
      <c r="H203" s="251">
        <v>1</v>
      </c>
      <c r="I203" s="251">
        <v>1</v>
      </c>
      <c r="J203" s="798">
        <v>1</v>
      </c>
      <c r="K203" s="797">
        <v>2</v>
      </c>
      <c r="L203" s="374">
        <v>1</v>
      </c>
      <c r="M203" s="374">
        <v>1</v>
      </c>
      <c r="N203" s="374">
        <v>2</v>
      </c>
      <c r="O203" s="797">
        <v>2</v>
      </c>
      <c r="P203" s="374">
        <v>1</v>
      </c>
      <c r="Q203" s="374">
        <v>1</v>
      </c>
      <c r="R203" s="374">
        <v>1</v>
      </c>
      <c r="S203" s="797">
        <v>2</v>
      </c>
      <c r="T203" s="374">
        <v>1</v>
      </c>
      <c r="U203" s="374">
        <v>1</v>
      </c>
      <c r="V203" s="374">
        <v>1</v>
      </c>
      <c r="W203" s="797"/>
      <c r="X203" s="374">
        <v>1</v>
      </c>
      <c r="Y203" s="251"/>
      <c r="Z203" s="374">
        <v>2</v>
      </c>
      <c r="AA203" s="797"/>
      <c r="AB203" s="251">
        <v>1</v>
      </c>
      <c r="AC203" s="251"/>
      <c r="AD203" s="798">
        <v>2</v>
      </c>
    </row>
    <row r="204" spans="1:30" ht="12.75">
      <c r="A204" s="245" t="s">
        <v>1062</v>
      </c>
      <c r="B204" s="789" t="s">
        <v>2443</v>
      </c>
      <c r="C204" s="790"/>
      <c r="D204" s="790"/>
      <c r="E204" s="245" t="s">
        <v>1062</v>
      </c>
      <c r="F204" s="245" t="s">
        <v>4148</v>
      </c>
      <c r="G204" s="251"/>
      <c r="H204" s="251"/>
      <c r="I204" s="251"/>
      <c r="J204" s="251"/>
      <c r="K204" s="797"/>
      <c r="L204" s="251"/>
      <c r="M204" s="251"/>
      <c r="N204" s="251"/>
      <c r="O204" s="797"/>
      <c r="P204" s="251"/>
      <c r="Q204" s="251"/>
      <c r="R204" s="251"/>
      <c r="S204" s="797">
        <v>2</v>
      </c>
      <c r="T204" s="251">
        <v>2</v>
      </c>
      <c r="U204" s="251">
        <v>2</v>
      </c>
      <c r="V204" s="374">
        <v>2</v>
      </c>
      <c r="W204" s="797"/>
      <c r="X204" s="374">
        <v>1</v>
      </c>
      <c r="Y204" s="374">
        <v>1</v>
      </c>
      <c r="Z204" s="251"/>
      <c r="AA204" s="797"/>
      <c r="AB204" s="251"/>
      <c r="AC204" s="251"/>
      <c r="AD204" s="798"/>
    </row>
    <row r="205" spans="1:30" ht="12.75">
      <c r="A205" s="245" t="s">
        <v>1080</v>
      </c>
      <c r="B205" s="789" t="s">
        <v>3483</v>
      </c>
      <c r="C205" s="790"/>
      <c r="D205" s="790"/>
      <c r="E205" s="245" t="s">
        <v>1080</v>
      </c>
      <c r="F205" s="245" t="s">
        <v>4117</v>
      </c>
      <c r="G205" s="251"/>
      <c r="H205" s="251">
        <v>2</v>
      </c>
      <c r="I205" s="251">
        <v>2</v>
      </c>
      <c r="J205" s="251"/>
      <c r="K205" s="797"/>
      <c r="L205" s="251">
        <v>2</v>
      </c>
      <c r="M205" s="251"/>
      <c r="N205" s="251"/>
      <c r="O205" s="797"/>
      <c r="P205" s="251">
        <v>2</v>
      </c>
      <c r="Q205" s="251">
        <v>2</v>
      </c>
      <c r="R205" s="251">
        <v>2</v>
      </c>
      <c r="S205" s="797"/>
      <c r="T205" s="374">
        <v>2</v>
      </c>
      <c r="U205" s="374">
        <v>2</v>
      </c>
      <c r="V205" s="251"/>
      <c r="W205" s="797"/>
      <c r="X205" s="374">
        <v>2</v>
      </c>
      <c r="Y205" s="251"/>
      <c r="Z205" s="251"/>
      <c r="AA205" s="797"/>
      <c r="AB205" s="251">
        <v>2</v>
      </c>
      <c r="AC205" s="251"/>
      <c r="AD205" s="798"/>
    </row>
    <row r="206" spans="1:30" ht="12.75">
      <c r="A206" s="245" t="s">
        <v>1083</v>
      </c>
      <c r="B206" s="789" t="s">
        <v>2669</v>
      </c>
      <c r="C206" s="790"/>
      <c r="D206" s="790"/>
      <c r="E206" s="245" t="s">
        <v>1083</v>
      </c>
      <c r="F206" s="245" t="s">
        <v>4117</v>
      </c>
      <c r="G206" s="251">
        <v>2</v>
      </c>
      <c r="H206" s="251">
        <v>1</v>
      </c>
      <c r="I206" s="251">
        <v>2</v>
      </c>
      <c r="J206" s="374">
        <v>2</v>
      </c>
      <c r="K206" s="797"/>
      <c r="L206" s="374">
        <v>2</v>
      </c>
      <c r="M206" s="251"/>
      <c r="N206" s="251"/>
      <c r="O206" s="797">
        <v>2</v>
      </c>
      <c r="P206" s="251">
        <v>1</v>
      </c>
      <c r="Q206" s="374">
        <v>2</v>
      </c>
      <c r="R206" s="374">
        <v>2</v>
      </c>
      <c r="S206" s="797">
        <v>2</v>
      </c>
      <c r="T206" s="374">
        <v>1</v>
      </c>
      <c r="U206" s="374">
        <v>2</v>
      </c>
      <c r="V206" s="374">
        <v>2</v>
      </c>
      <c r="W206" s="797"/>
      <c r="X206" s="374">
        <v>2</v>
      </c>
      <c r="Y206" s="251"/>
      <c r="Z206" s="251"/>
      <c r="AA206" s="797"/>
      <c r="AB206" s="374">
        <v>2</v>
      </c>
      <c r="AC206" s="251"/>
      <c r="AD206" s="798"/>
    </row>
    <row r="207" spans="1:30" ht="12.75">
      <c r="A207" s="245" t="s">
        <v>1092</v>
      </c>
      <c r="B207" s="789" t="s">
        <v>3449</v>
      </c>
      <c r="C207" s="790"/>
      <c r="D207" s="790"/>
      <c r="E207" s="245" t="s">
        <v>1092</v>
      </c>
      <c r="F207" s="245" t="s">
        <v>4148</v>
      </c>
      <c r="G207" s="251">
        <v>2</v>
      </c>
      <c r="H207" s="374">
        <v>2</v>
      </c>
      <c r="I207" s="374">
        <v>2</v>
      </c>
      <c r="J207" s="374">
        <v>2</v>
      </c>
      <c r="K207" s="797">
        <v>2</v>
      </c>
      <c r="L207" s="374">
        <v>2</v>
      </c>
      <c r="M207" s="374">
        <v>2</v>
      </c>
      <c r="N207" s="374">
        <v>2</v>
      </c>
      <c r="O207" s="797"/>
      <c r="P207" s="251"/>
      <c r="Q207" s="251"/>
      <c r="R207" s="251"/>
      <c r="S207" s="797"/>
      <c r="T207" s="251"/>
      <c r="U207" s="251"/>
      <c r="V207" s="251"/>
      <c r="W207" s="797">
        <v>2</v>
      </c>
      <c r="X207" s="374">
        <v>2</v>
      </c>
      <c r="Y207" s="251">
        <v>2</v>
      </c>
      <c r="Z207" s="374">
        <v>2</v>
      </c>
      <c r="AA207" s="797">
        <v>2</v>
      </c>
      <c r="AB207" s="374">
        <v>2</v>
      </c>
      <c r="AC207" s="374">
        <v>2</v>
      </c>
      <c r="AD207" s="798">
        <v>2</v>
      </c>
    </row>
    <row r="208" spans="1:30" ht="15">
      <c r="A208" s="245" t="s">
        <v>1095</v>
      </c>
      <c r="B208" s="789" t="s">
        <v>2657</v>
      </c>
      <c r="C208" s="790"/>
      <c r="D208" s="790"/>
      <c r="E208" s="245" t="s">
        <v>1095</v>
      </c>
      <c r="F208" s="245" t="s">
        <v>4148</v>
      </c>
      <c r="G208" s="813" t="s">
        <v>2385</v>
      </c>
      <c r="H208" s="813" t="s">
        <v>2385</v>
      </c>
      <c r="I208" s="813" t="s">
        <v>2385</v>
      </c>
      <c r="J208" s="813" t="s">
        <v>2385</v>
      </c>
      <c r="K208" s="814" t="s">
        <v>2385</v>
      </c>
      <c r="L208" s="813" t="s">
        <v>2385</v>
      </c>
      <c r="M208" s="813" t="s">
        <v>2385</v>
      </c>
      <c r="N208" s="813" t="s">
        <v>2385</v>
      </c>
      <c r="O208" s="814" t="s">
        <v>2385</v>
      </c>
      <c r="P208" s="813" t="s">
        <v>2385</v>
      </c>
      <c r="Q208" s="813" t="s">
        <v>2385</v>
      </c>
      <c r="R208" s="813" t="s">
        <v>2385</v>
      </c>
      <c r="S208" s="797"/>
      <c r="T208" s="251"/>
      <c r="U208" s="251"/>
      <c r="V208" s="251"/>
      <c r="W208" s="797"/>
      <c r="X208" s="251"/>
      <c r="Y208" s="251"/>
      <c r="Z208" s="251"/>
      <c r="AA208" s="797"/>
      <c r="AB208" s="251"/>
      <c r="AC208" s="251"/>
      <c r="AD208" s="798"/>
    </row>
    <row r="209" spans="1:30" ht="12.75">
      <c r="A209" s="245" t="s">
        <v>2638</v>
      </c>
      <c r="B209" s="789" t="s">
        <v>2639</v>
      </c>
      <c r="C209" s="790"/>
      <c r="D209" s="790"/>
      <c r="E209" s="245" t="s">
        <v>2638</v>
      </c>
      <c r="F209" s="245" t="s">
        <v>4148</v>
      </c>
      <c r="G209" s="251"/>
      <c r="H209" s="251"/>
      <c r="I209" s="251"/>
      <c r="J209" s="798">
        <v>2</v>
      </c>
      <c r="K209" s="797"/>
      <c r="L209" s="251"/>
      <c r="M209" s="251"/>
      <c r="N209" s="251"/>
      <c r="O209" s="797"/>
      <c r="P209" s="251"/>
      <c r="Q209" s="251"/>
      <c r="R209" s="251"/>
      <c r="S209" s="797"/>
      <c r="T209" s="251"/>
      <c r="U209" s="251"/>
      <c r="V209" s="251">
        <v>2</v>
      </c>
      <c r="W209" s="797">
        <v>2</v>
      </c>
      <c r="X209" s="251"/>
      <c r="Y209" s="251">
        <v>2</v>
      </c>
      <c r="Z209" s="374">
        <v>2</v>
      </c>
      <c r="AA209" s="797">
        <v>2</v>
      </c>
      <c r="AB209" s="251"/>
      <c r="AC209" s="251"/>
      <c r="AD209" s="798">
        <v>2</v>
      </c>
    </row>
    <row r="210" spans="1:30" ht="12.75">
      <c r="A210" s="245" t="s">
        <v>1122</v>
      </c>
      <c r="B210" s="789" t="s">
        <v>3508</v>
      </c>
      <c r="C210" s="790"/>
      <c r="D210" s="790"/>
      <c r="E210" s="245" t="s">
        <v>1122</v>
      </c>
      <c r="F210" s="245" t="s">
        <v>4121</v>
      </c>
      <c r="G210" s="251"/>
      <c r="H210" s="374">
        <v>2</v>
      </c>
      <c r="I210" s="374">
        <v>2</v>
      </c>
      <c r="J210" s="251"/>
      <c r="K210" s="797"/>
      <c r="L210" s="374">
        <v>1</v>
      </c>
      <c r="M210" s="374">
        <v>1</v>
      </c>
      <c r="N210" s="374">
        <v>2</v>
      </c>
      <c r="O210" s="797"/>
      <c r="P210" s="374">
        <v>2</v>
      </c>
      <c r="Q210" s="374">
        <v>2</v>
      </c>
      <c r="R210" s="251"/>
      <c r="S210" s="797"/>
      <c r="T210" s="251">
        <v>2</v>
      </c>
      <c r="U210" s="374">
        <v>2</v>
      </c>
      <c r="V210" s="251"/>
      <c r="W210" s="797"/>
      <c r="X210" s="374">
        <v>1</v>
      </c>
      <c r="Y210" s="374">
        <v>1</v>
      </c>
      <c r="Z210" s="374">
        <v>2</v>
      </c>
      <c r="AA210" s="797"/>
      <c r="AB210" s="374">
        <v>2</v>
      </c>
      <c r="AC210" s="374">
        <v>2</v>
      </c>
      <c r="AD210" s="798"/>
    </row>
    <row r="211" spans="1:30" ht="12.75">
      <c r="A211" s="245" t="s">
        <v>1131</v>
      </c>
      <c r="B211" s="789" t="s">
        <v>3452</v>
      </c>
      <c r="C211" s="790"/>
      <c r="D211" s="790"/>
      <c r="E211" s="245" t="s">
        <v>1131</v>
      </c>
      <c r="F211" s="245" t="s">
        <v>4121</v>
      </c>
      <c r="G211" s="251"/>
      <c r="H211" s="251"/>
      <c r="I211" s="251"/>
      <c r="J211" s="251"/>
      <c r="K211" s="797"/>
      <c r="L211" s="251"/>
      <c r="M211" s="251"/>
      <c r="N211" s="251"/>
      <c r="O211" s="797"/>
      <c r="P211" s="251"/>
      <c r="Q211" s="251"/>
      <c r="R211" s="251"/>
      <c r="S211" s="797"/>
      <c r="T211" s="251"/>
      <c r="U211" s="251"/>
      <c r="V211" s="251"/>
      <c r="W211" s="797"/>
      <c r="X211" s="251"/>
      <c r="Y211" s="251"/>
      <c r="Z211" s="251"/>
      <c r="AA211" s="797"/>
      <c r="AB211" s="251"/>
      <c r="AC211" s="251"/>
      <c r="AD211" s="798"/>
    </row>
    <row r="212" spans="1:30" ht="12.75">
      <c r="A212" s="245" t="s">
        <v>1137</v>
      </c>
      <c r="B212" s="789" t="s">
        <v>3448</v>
      </c>
      <c r="C212" s="790"/>
      <c r="D212" s="790"/>
      <c r="E212" s="245" t="s">
        <v>1137</v>
      </c>
      <c r="F212" s="245" t="s">
        <v>4121</v>
      </c>
      <c r="G212" s="251"/>
      <c r="H212" s="251"/>
      <c r="I212" s="251"/>
      <c r="J212" s="251"/>
      <c r="K212" s="797"/>
      <c r="L212" s="251">
        <v>2</v>
      </c>
      <c r="M212" s="251">
        <v>2</v>
      </c>
      <c r="N212" s="251"/>
      <c r="O212" s="797"/>
      <c r="P212" s="251"/>
      <c r="Q212" s="251"/>
      <c r="R212" s="251"/>
      <c r="S212" s="797"/>
      <c r="T212" s="251"/>
      <c r="U212" s="251"/>
      <c r="V212" s="251"/>
      <c r="W212" s="797"/>
      <c r="X212" s="251">
        <v>2</v>
      </c>
      <c r="Y212" s="374">
        <v>2</v>
      </c>
      <c r="Z212" s="251"/>
      <c r="AA212" s="797"/>
      <c r="AB212" s="251">
        <v>2</v>
      </c>
      <c r="AC212" s="374">
        <v>2</v>
      </c>
      <c r="AD212" s="798"/>
    </row>
    <row r="213" spans="1:30" ht="12.75">
      <c r="A213" s="245" t="s">
        <v>1149</v>
      </c>
      <c r="B213" s="789" t="s">
        <v>2398</v>
      </c>
      <c r="C213" s="790"/>
      <c r="D213" s="790"/>
      <c r="E213" s="245" t="s">
        <v>1149</v>
      </c>
      <c r="F213" s="245" t="s">
        <v>4148</v>
      </c>
      <c r="G213" s="251"/>
      <c r="H213" s="251"/>
      <c r="I213" s="251"/>
      <c r="J213" s="251"/>
      <c r="K213" s="797"/>
      <c r="L213" s="251"/>
      <c r="M213" s="251"/>
      <c r="N213" s="251"/>
      <c r="O213" s="797"/>
      <c r="P213" s="251"/>
      <c r="Q213" s="251"/>
      <c r="R213" s="251"/>
      <c r="S213" s="797"/>
      <c r="T213" s="251"/>
      <c r="U213" s="251"/>
      <c r="V213" s="251"/>
      <c r="W213" s="797"/>
      <c r="X213" s="251"/>
      <c r="Y213" s="251"/>
      <c r="Z213" s="251"/>
      <c r="AA213" s="797"/>
      <c r="AB213" s="251"/>
      <c r="AC213" s="251"/>
      <c r="AD213" s="798"/>
    </row>
    <row r="214" spans="1:30" ht="12.75">
      <c r="A214" s="245" t="s">
        <v>1152</v>
      </c>
      <c r="B214" s="789" t="s">
        <v>2626</v>
      </c>
      <c r="C214" s="790"/>
      <c r="D214" s="790"/>
      <c r="E214" s="245" t="s">
        <v>1152</v>
      </c>
      <c r="F214" s="245" t="s">
        <v>2627</v>
      </c>
      <c r="G214" s="251"/>
      <c r="H214" s="251"/>
      <c r="I214" s="251"/>
      <c r="J214" s="251"/>
      <c r="K214" s="797"/>
      <c r="L214" s="251"/>
      <c r="M214" s="251"/>
      <c r="N214" s="251"/>
      <c r="O214" s="797"/>
      <c r="P214" s="251"/>
      <c r="Q214" s="251"/>
      <c r="R214" s="251"/>
      <c r="S214" s="797"/>
      <c r="T214" s="251"/>
      <c r="U214" s="251"/>
      <c r="V214" s="251"/>
      <c r="W214" s="797"/>
      <c r="X214" s="251">
        <v>2</v>
      </c>
      <c r="Y214" s="374"/>
      <c r="Z214" s="251"/>
      <c r="AA214" s="797"/>
      <c r="AB214" s="251">
        <v>2</v>
      </c>
      <c r="AC214" s="374"/>
      <c r="AD214" s="798"/>
    </row>
    <row r="215" spans="1:30" ht="12.75">
      <c r="A215" s="245" t="s">
        <v>1155</v>
      </c>
      <c r="B215" s="789" t="s">
        <v>3444</v>
      </c>
      <c r="C215" s="790"/>
      <c r="D215" s="790"/>
      <c r="E215" s="245" t="s">
        <v>1155</v>
      </c>
      <c r="F215" s="245" t="s">
        <v>4121</v>
      </c>
      <c r="G215" s="251"/>
      <c r="H215" s="251">
        <v>2</v>
      </c>
      <c r="I215" s="251">
        <v>2</v>
      </c>
      <c r="J215" s="251"/>
      <c r="K215" s="797"/>
      <c r="L215" s="251">
        <v>2</v>
      </c>
      <c r="M215" s="374">
        <v>2</v>
      </c>
      <c r="N215" s="251"/>
      <c r="O215" s="797"/>
      <c r="P215" s="251">
        <v>2</v>
      </c>
      <c r="Q215" s="374">
        <v>2</v>
      </c>
      <c r="R215" s="251"/>
      <c r="S215" s="797"/>
      <c r="T215" s="251">
        <v>2</v>
      </c>
      <c r="U215" s="374">
        <v>2</v>
      </c>
      <c r="V215" s="251"/>
      <c r="W215" s="797"/>
      <c r="X215" s="374">
        <v>2</v>
      </c>
      <c r="Y215" s="374">
        <v>2</v>
      </c>
      <c r="Z215" s="251"/>
      <c r="AA215" s="797"/>
      <c r="AB215" s="374">
        <v>2</v>
      </c>
      <c r="AC215" s="374">
        <v>2</v>
      </c>
      <c r="AD215" s="798"/>
    </row>
    <row r="216" spans="1:30" ht="12.75">
      <c r="A216" s="245" t="s">
        <v>2469</v>
      </c>
      <c r="B216" s="789" t="s">
        <v>2470</v>
      </c>
      <c r="C216" s="790"/>
      <c r="D216" s="790"/>
      <c r="E216" s="245" t="s">
        <v>2469</v>
      </c>
      <c r="F216" s="245" t="s">
        <v>4117</v>
      </c>
      <c r="G216" s="251">
        <v>2</v>
      </c>
      <c r="H216" s="251">
        <v>1</v>
      </c>
      <c r="I216" s="251">
        <v>2</v>
      </c>
      <c r="J216" s="374">
        <v>2</v>
      </c>
      <c r="K216" s="797"/>
      <c r="L216" s="374">
        <v>2</v>
      </c>
      <c r="M216" s="374">
        <v>2</v>
      </c>
      <c r="N216" s="374">
        <v>2</v>
      </c>
      <c r="O216" s="797">
        <v>2</v>
      </c>
      <c r="P216" s="374">
        <v>1</v>
      </c>
      <c r="Q216" s="374">
        <v>2</v>
      </c>
      <c r="R216" s="374">
        <v>2</v>
      </c>
      <c r="S216" s="797">
        <v>2</v>
      </c>
      <c r="T216" s="374">
        <v>1</v>
      </c>
      <c r="U216" s="374">
        <v>2</v>
      </c>
      <c r="V216" s="374">
        <v>2</v>
      </c>
      <c r="W216" s="797"/>
      <c r="X216" s="374">
        <v>2</v>
      </c>
      <c r="Y216" s="251"/>
      <c r="Z216" s="251"/>
      <c r="AA216" s="797"/>
      <c r="AB216" s="374">
        <v>2</v>
      </c>
      <c r="AC216" s="251"/>
      <c r="AD216" s="798"/>
    </row>
    <row r="217" spans="1:30" ht="12.75">
      <c r="A217" s="245" t="s">
        <v>2782</v>
      </c>
      <c r="B217" s="789" t="s">
        <v>2400</v>
      </c>
      <c r="C217" s="790"/>
      <c r="D217" s="790"/>
      <c r="E217" s="245" t="s">
        <v>2782</v>
      </c>
      <c r="F217" s="245" t="s">
        <v>4148</v>
      </c>
      <c r="G217" s="251">
        <v>2</v>
      </c>
      <c r="H217" s="251"/>
      <c r="I217" s="251">
        <v>2</v>
      </c>
      <c r="J217" s="251">
        <v>2</v>
      </c>
      <c r="K217" s="797">
        <v>2</v>
      </c>
      <c r="L217" s="374">
        <v>2</v>
      </c>
      <c r="M217" s="374">
        <v>2</v>
      </c>
      <c r="N217" s="374">
        <v>2</v>
      </c>
      <c r="O217" s="797"/>
      <c r="P217" s="251"/>
      <c r="Q217" s="251"/>
      <c r="R217" s="251"/>
      <c r="S217" s="797"/>
      <c r="T217" s="251">
        <v>2</v>
      </c>
      <c r="U217" s="251">
        <v>2</v>
      </c>
      <c r="V217" s="251">
        <v>2</v>
      </c>
      <c r="W217" s="797">
        <v>1</v>
      </c>
      <c r="X217" s="374">
        <v>1</v>
      </c>
      <c r="Y217" s="374">
        <v>1</v>
      </c>
      <c r="Z217" s="374">
        <v>1</v>
      </c>
      <c r="AA217" s="797">
        <v>1</v>
      </c>
      <c r="AB217" s="374">
        <v>1</v>
      </c>
      <c r="AC217" s="374">
        <v>1</v>
      </c>
      <c r="AD217" s="798">
        <v>1</v>
      </c>
    </row>
    <row r="218" spans="1:30" ht="12.75">
      <c r="A218" s="245" t="s">
        <v>2794</v>
      </c>
      <c r="B218" s="789" t="s">
        <v>2370</v>
      </c>
      <c r="C218" s="790"/>
      <c r="D218" s="790"/>
      <c r="E218" s="245" t="s">
        <v>2794</v>
      </c>
      <c r="F218" s="245" t="s">
        <v>4117</v>
      </c>
      <c r="G218" s="251">
        <v>2</v>
      </c>
      <c r="H218" s="251">
        <v>1</v>
      </c>
      <c r="I218" s="374">
        <v>1</v>
      </c>
      <c r="J218" s="374">
        <v>2</v>
      </c>
      <c r="K218" s="797"/>
      <c r="L218" s="374">
        <v>1</v>
      </c>
      <c r="M218" s="374">
        <v>2</v>
      </c>
      <c r="N218" s="374">
        <v>2</v>
      </c>
      <c r="O218" s="797">
        <v>2</v>
      </c>
      <c r="P218" s="374">
        <v>1</v>
      </c>
      <c r="Q218" s="374">
        <v>1</v>
      </c>
      <c r="R218" s="374">
        <v>2</v>
      </c>
      <c r="S218" s="797">
        <v>2</v>
      </c>
      <c r="T218" s="374">
        <v>1</v>
      </c>
      <c r="U218" s="374">
        <v>1</v>
      </c>
      <c r="V218" s="374">
        <v>2</v>
      </c>
      <c r="W218" s="797"/>
      <c r="X218" s="374">
        <v>1</v>
      </c>
      <c r="Y218" s="251"/>
      <c r="Z218" s="374">
        <v>2</v>
      </c>
      <c r="AA218" s="797"/>
      <c r="AB218" s="374">
        <v>1</v>
      </c>
      <c r="AC218" s="374">
        <v>2</v>
      </c>
      <c r="AD218" s="798">
        <v>2</v>
      </c>
    </row>
    <row r="219" spans="1:30" ht="15">
      <c r="A219" s="245" t="s">
        <v>2809</v>
      </c>
      <c r="B219" s="789" t="s">
        <v>3519</v>
      </c>
      <c r="C219" s="790"/>
      <c r="D219" s="790"/>
      <c r="E219" s="245" t="s">
        <v>2809</v>
      </c>
      <c r="F219" s="245" t="s">
        <v>4121</v>
      </c>
      <c r="G219" s="251">
        <v>2</v>
      </c>
      <c r="H219" s="374">
        <v>1</v>
      </c>
      <c r="I219" s="374">
        <v>2</v>
      </c>
      <c r="J219" s="798">
        <v>2</v>
      </c>
      <c r="K219" s="797">
        <v>2</v>
      </c>
      <c r="L219" s="374">
        <v>1</v>
      </c>
      <c r="M219" s="374">
        <v>1</v>
      </c>
      <c r="N219" s="816">
        <v>2</v>
      </c>
      <c r="O219" s="797">
        <v>2</v>
      </c>
      <c r="P219" s="374">
        <v>1</v>
      </c>
      <c r="Q219" s="374">
        <v>2</v>
      </c>
      <c r="R219" s="374">
        <v>2</v>
      </c>
      <c r="S219" s="797">
        <v>2</v>
      </c>
      <c r="T219" s="374">
        <v>1</v>
      </c>
      <c r="U219" s="374">
        <v>2</v>
      </c>
      <c r="V219" s="374">
        <v>2</v>
      </c>
      <c r="W219" s="797"/>
      <c r="X219" s="374">
        <v>2</v>
      </c>
      <c r="Y219" s="374">
        <v>2</v>
      </c>
      <c r="Z219" s="251"/>
      <c r="AA219" s="797"/>
      <c r="AB219" s="374">
        <v>2</v>
      </c>
      <c r="AC219" s="374">
        <v>2</v>
      </c>
      <c r="AD219" s="798"/>
    </row>
    <row r="220" spans="1:30" ht="12.75">
      <c r="A220" s="245" t="s">
        <v>2028</v>
      </c>
      <c r="B220" s="789" t="s">
        <v>2446</v>
      </c>
      <c r="C220" s="790"/>
      <c r="D220" s="790"/>
      <c r="E220" s="245" t="s">
        <v>2028</v>
      </c>
      <c r="F220" s="245" t="s">
        <v>4148</v>
      </c>
      <c r="G220" s="251"/>
      <c r="H220" s="251"/>
      <c r="I220" s="251"/>
      <c r="J220" s="798">
        <v>2</v>
      </c>
      <c r="K220" s="797"/>
      <c r="L220" s="251"/>
      <c r="M220" s="251"/>
      <c r="N220" s="374">
        <v>2</v>
      </c>
      <c r="O220" s="797"/>
      <c r="P220" s="251"/>
      <c r="Q220" s="251"/>
      <c r="R220" s="251"/>
      <c r="S220" s="797"/>
      <c r="T220" s="251"/>
      <c r="U220" s="251"/>
      <c r="V220" s="251"/>
      <c r="W220" s="797">
        <v>2</v>
      </c>
      <c r="X220" s="374"/>
      <c r="Y220" s="251"/>
      <c r="Z220" s="251"/>
      <c r="AA220" s="797"/>
      <c r="AB220" s="374"/>
      <c r="AC220" s="251"/>
      <c r="AD220" s="798">
        <v>2</v>
      </c>
    </row>
    <row r="221" spans="1:30" ht="12.75">
      <c r="A221" s="245" t="s">
        <v>1533</v>
      </c>
      <c r="B221" s="789" t="s">
        <v>2480</v>
      </c>
      <c r="C221" s="790"/>
      <c r="D221" s="790"/>
      <c r="E221" s="245" t="s">
        <v>1533</v>
      </c>
      <c r="F221" s="245" t="s">
        <v>4148</v>
      </c>
      <c r="G221" s="251"/>
      <c r="H221" s="251"/>
      <c r="I221" s="251"/>
      <c r="J221" s="798">
        <v>2</v>
      </c>
      <c r="K221" s="797"/>
      <c r="L221" s="251"/>
      <c r="M221" s="251"/>
      <c r="N221" s="374">
        <v>2</v>
      </c>
      <c r="O221" s="797"/>
      <c r="P221" s="251"/>
      <c r="Q221" s="251"/>
      <c r="R221" s="374">
        <v>2</v>
      </c>
      <c r="S221" s="797"/>
      <c r="T221" s="251"/>
      <c r="U221" s="251"/>
      <c r="V221" s="251"/>
      <c r="W221" s="797">
        <v>2</v>
      </c>
      <c r="X221" s="251"/>
      <c r="Y221" s="251"/>
      <c r="Z221" s="251"/>
      <c r="AA221" s="797">
        <v>2</v>
      </c>
      <c r="AB221" s="251"/>
      <c r="AC221" s="251"/>
      <c r="AD221" s="798"/>
    </row>
    <row r="222" spans="1:30" ht="15">
      <c r="A222" s="245" t="s">
        <v>211</v>
      </c>
      <c r="B222" s="789" t="s">
        <v>2463</v>
      </c>
      <c r="C222" s="790"/>
      <c r="D222" s="790"/>
      <c r="E222" s="245" t="s">
        <v>211</v>
      </c>
      <c r="F222" s="245" t="s">
        <v>2452</v>
      </c>
      <c r="G222" s="251"/>
      <c r="H222" s="727" t="s">
        <v>2464</v>
      </c>
      <c r="I222" s="812" t="s">
        <v>2385</v>
      </c>
      <c r="J222" s="823"/>
      <c r="K222" s="797"/>
      <c r="L222" s="374">
        <v>2</v>
      </c>
      <c r="M222" s="374">
        <v>2</v>
      </c>
      <c r="N222" s="251"/>
      <c r="O222" s="797"/>
      <c r="P222" s="251">
        <v>2</v>
      </c>
      <c r="Q222" s="251"/>
      <c r="R222" s="251"/>
      <c r="S222" s="797"/>
      <c r="T222" s="374">
        <v>2</v>
      </c>
      <c r="U222" s="251"/>
      <c r="V222" s="251"/>
      <c r="W222" s="797"/>
      <c r="X222" s="374">
        <v>2</v>
      </c>
      <c r="Y222" s="251"/>
      <c r="Z222" s="251"/>
      <c r="AA222" s="797"/>
      <c r="AB222" s="374">
        <v>2</v>
      </c>
      <c r="AC222" s="251"/>
      <c r="AD222" s="798"/>
    </row>
    <row r="223" spans="1:30" ht="12.75">
      <c r="A223" s="245" t="s">
        <v>214</v>
      </c>
      <c r="B223" s="789" t="s">
        <v>2455</v>
      </c>
      <c r="C223" s="790"/>
      <c r="D223" s="790"/>
      <c r="E223" s="245" t="s">
        <v>214</v>
      </c>
      <c r="F223" s="245" t="s">
        <v>4121</v>
      </c>
      <c r="G223" s="251"/>
      <c r="H223" s="251">
        <v>2</v>
      </c>
      <c r="I223" s="251">
        <v>2</v>
      </c>
      <c r="J223" s="798"/>
      <c r="K223" s="797"/>
      <c r="L223" s="374">
        <v>1</v>
      </c>
      <c r="M223" s="374">
        <v>1</v>
      </c>
      <c r="N223" s="251"/>
      <c r="O223" s="797"/>
      <c r="P223" s="374">
        <v>2</v>
      </c>
      <c r="Q223" s="374">
        <v>2</v>
      </c>
      <c r="R223" s="251"/>
      <c r="S223" s="797"/>
      <c r="T223" s="374">
        <v>2</v>
      </c>
      <c r="U223" s="374">
        <v>2</v>
      </c>
      <c r="V223" s="251"/>
      <c r="W223" s="797"/>
      <c r="X223" s="374">
        <v>2</v>
      </c>
      <c r="Y223" s="374">
        <v>2</v>
      </c>
      <c r="Z223" s="251"/>
      <c r="AA223" s="797"/>
      <c r="AB223" s="374">
        <v>2</v>
      </c>
      <c r="AC223" s="374">
        <v>2</v>
      </c>
      <c r="AD223" s="798"/>
    </row>
    <row r="224" spans="1:30" ht="12.75">
      <c r="A224" s="245" t="s">
        <v>2659</v>
      </c>
      <c r="B224" s="789" t="s">
        <v>2660</v>
      </c>
      <c r="C224" s="790"/>
      <c r="D224" s="790"/>
      <c r="E224" s="245" t="s">
        <v>2659</v>
      </c>
      <c r="F224" s="245" t="s">
        <v>4121</v>
      </c>
      <c r="G224" s="251"/>
      <c r="H224" s="251"/>
      <c r="I224" s="251"/>
      <c r="J224" s="798"/>
      <c r="K224" s="797"/>
      <c r="L224" s="251"/>
      <c r="M224" s="251"/>
      <c r="N224" s="251"/>
      <c r="O224" s="797"/>
      <c r="P224" s="251"/>
      <c r="Q224" s="251"/>
      <c r="R224" s="251"/>
      <c r="S224" s="797"/>
      <c r="T224" s="251"/>
      <c r="U224" s="251"/>
      <c r="V224" s="251"/>
      <c r="W224" s="797"/>
      <c r="X224" s="251"/>
      <c r="Y224" s="251"/>
      <c r="Z224" s="251"/>
      <c r="AA224" s="797"/>
      <c r="AB224" s="251"/>
      <c r="AC224" s="251"/>
      <c r="AD224" s="798"/>
    </row>
    <row r="225" spans="1:30" ht="12.75">
      <c r="A225" s="245" t="s">
        <v>2471</v>
      </c>
      <c r="B225" s="789" t="s">
        <v>2472</v>
      </c>
      <c r="C225" s="790"/>
      <c r="D225" s="790"/>
      <c r="E225" s="245" t="s">
        <v>2471</v>
      </c>
      <c r="F225" s="245" t="s">
        <v>4117</v>
      </c>
      <c r="G225" s="251">
        <v>2</v>
      </c>
      <c r="H225" s="251">
        <v>1</v>
      </c>
      <c r="I225" s="251">
        <v>2</v>
      </c>
      <c r="J225" s="798">
        <v>2</v>
      </c>
      <c r="K225" s="797"/>
      <c r="L225" s="374">
        <v>2</v>
      </c>
      <c r="M225" s="374">
        <v>2</v>
      </c>
      <c r="N225" s="374">
        <v>2</v>
      </c>
      <c r="O225" s="797">
        <v>2</v>
      </c>
      <c r="P225" s="374">
        <v>1</v>
      </c>
      <c r="Q225" s="374">
        <v>2</v>
      </c>
      <c r="R225" s="374">
        <v>2</v>
      </c>
      <c r="S225" s="797">
        <v>2</v>
      </c>
      <c r="T225" s="374">
        <v>1</v>
      </c>
      <c r="U225" s="374">
        <v>2</v>
      </c>
      <c r="V225" s="374">
        <v>2</v>
      </c>
      <c r="W225" s="797"/>
      <c r="X225" s="374">
        <v>2</v>
      </c>
      <c r="Y225" s="251"/>
      <c r="Z225" s="251"/>
      <c r="AA225" s="797"/>
      <c r="AB225" s="374">
        <v>2</v>
      </c>
      <c r="AC225" s="251"/>
      <c r="AD225" s="798"/>
    </row>
    <row r="226" spans="1:30" ht="12.75">
      <c r="A226" s="245" t="s">
        <v>238</v>
      </c>
      <c r="B226" s="789" t="s">
        <v>2451</v>
      </c>
      <c r="C226" s="790"/>
      <c r="D226" s="790"/>
      <c r="E226" s="245" t="s">
        <v>238</v>
      </c>
      <c r="F226" s="245" t="s">
        <v>2452</v>
      </c>
      <c r="G226" s="251"/>
      <c r="H226" s="251"/>
      <c r="I226" s="251"/>
      <c r="J226" s="798"/>
      <c r="K226" s="797"/>
      <c r="L226" s="251"/>
      <c r="M226" s="251"/>
      <c r="N226" s="251"/>
      <c r="O226" s="797"/>
      <c r="P226" s="374">
        <v>2</v>
      </c>
      <c r="Q226" s="251">
        <v>2</v>
      </c>
      <c r="R226" s="251"/>
      <c r="S226" s="797"/>
      <c r="T226" s="374">
        <v>2</v>
      </c>
      <c r="U226" s="374">
        <v>2</v>
      </c>
      <c r="V226" s="251"/>
      <c r="W226" s="797"/>
      <c r="X226" s="251"/>
      <c r="Y226" s="251"/>
      <c r="Z226" s="251"/>
      <c r="AA226" s="797"/>
      <c r="AB226" s="251"/>
      <c r="AC226" s="251"/>
      <c r="AD226" s="798"/>
    </row>
    <row r="227" spans="1:30" ht="15">
      <c r="A227" s="245" t="s">
        <v>2646</v>
      </c>
      <c r="B227" s="789" t="s">
        <v>2647</v>
      </c>
      <c r="C227" s="790"/>
      <c r="D227" s="790"/>
      <c r="E227" s="245" t="s">
        <v>2646</v>
      </c>
      <c r="F227" s="245" t="s">
        <v>4121</v>
      </c>
      <c r="G227" s="812" t="s">
        <v>2385</v>
      </c>
      <c r="H227" s="813" t="s">
        <v>2385</v>
      </c>
      <c r="I227" s="813" t="s">
        <v>2385</v>
      </c>
      <c r="J227" s="826" t="s">
        <v>2385</v>
      </c>
      <c r="K227" s="814" t="s">
        <v>2385</v>
      </c>
      <c r="L227" s="813" t="s">
        <v>2385</v>
      </c>
      <c r="M227" s="813" t="s">
        <v>2385</v>
      </c>
      <c r="N227" s="813" t="s">
        <v>2385</v>
      </c>
      <c r="O227" s="814" t="s">
        <v>2385</v>
      </c>
      <c r="P227" s="813" t="s">
        <v>2385</v>
      </c>
      <c r="Q227" s="813" t="s">
        <v>2385</v>
      </c>
      <c r="R227" s="813" t="s">
        <v>2385</v>
      </c>
      <c r="S227" s="797"/>
      <c r="T227" s="251"/>
      <c r="U227" s="251"/>
      <c r="V227" s="251"/>
      <c r="W227" s="797"/>
      <c r="X227" s="251"/>
      <c r="Y227" s="251"/>
      <c r="Z227" s="251"/>
      <c r="AA227" s="797"/>
      <c r="AB227" s="251"/>
      <c r="AC227" s="251"/>
      <c r="AD227" s="798"/>
    </row>
    <row r="228" spans="1:30" ht="12.75">
      <c r="A228" s="245" t="s">
        <v>247</v>
      </c>
      <c r="B228" s="789" t="s">
        <v>2432</v>
      </c>
      <c r="C228" s="790"/>
      <c r="D228" s="790"/>
      <c r="E228" s="245" t="s">
        <v>247</v>
      </c>
      <c r="F228" s="245" t="s">
        <v>2430</v>
      </c>
      <c r="G228" s="251">
        <v>2</v>
      </c>
      <c r="H228" s="251">
        <v>1</v>
      </c>
      <c r="I228" s="251">
        <v>2</v>
      </c>
      <c r="J228" s="798">
        <v>2</v>
      </c>
      <c r="K228" s="797"/>
      <c r="L228" s="374">
        <v>2</v>
      </c>
      <c r="M228" s="251"/>
      <c r="N228" s="251"/>
      <c r="O228" s="797">
        <v>2</v>
      </c>
      <c r="P228" s="374">
        <v>1</v>
      </c>
      <c r="Q228" s="374">
        <v>2</v>
      </c>
      <c r="R228" s="374">
        <v>2</v>
      </c>
      <c r="S228" s="797">
        <v>2</v>
      </c>
      <c r="T228" s="374">
        <v>1</v>
      </c>
      <c r="U228" s="374">
        <v>2</v>
      </c>
      <c r="V228" s="374">
        <v>2</v>
      </c>
      <c r="W228" s="797"/>
      <c r="X228" s="374">
        <v>2</v>
      </c>
      <c r="Y228" s="251"/>
      <c r="Z228" s="251"/>
      <c r="AA228" s="797"/>
      <c r="AB228" s="251">
        <v>2</v>
      </c>
      <c r="AC228" s="251"/>
      <c r="AD228" s="798"/>
    </row>
    <row r="229" spans="1:30" ht="12.75">
      <c r="A229" s="245" t="s">
        <v>259</v>
      </c>
      <c r="B229" s="789" t="s">
        <v>2399</v>
      </c>
      <c r="C229" s="790"/>
      <c r="D229" s="790"/>
      <c r="E229" s="245" t="s">
        <v>259</v>
      </c>
      <c r="F229" s="245" t="s">
        <v>4148</v>
      </c>
      <c r="G229" s="251"/>
      <c r="H229" s="251"/>
      <c r="I229" s="251"/>
      <c r="J229" s="798"/>
      <c r="K229" s="797"/>
      <c r="L229" s="251"/>
      <c r="M229" s="251"/>
      <c r="N229" s="251"/>
      <c r="O229" s="797"/>
      <c r="P229" s="251"/>
      <c r="Q229" s="251"/>
      <c r="R229" s="251"/>
      <c r="S229" s="797"/>
      <c r="T229" s="251"/>
      <c r="U229" s="251"/>
      <c r="V229" s="251"/>
      <c r="W229" s="797">
        <v>2</v>
      </c>
      <c r="X229" s="251">
        <v>2</v>
      </c>
      <c r="Y229" s="251"/>
      <c r="Z229" s="251"/>
      <c r="AA229" s="797"/>
      <c r="AB229" s="251"/>
      <c r="AC229" s="251"/>
      <c r="AD229" s="798"/>
    </row>
    <row r="230" spans="1:30" ht="12.75">
      <c r="A230" s="245" t="s">
        <v>262</v>
      </c>
      <c r="B230" s="789" t="s">
        <v>2371</v>
      </c>
      <c r="C230" s="790"/>
      <c r="D230" s="790"/>
      <c r="E230" s="245" t="s">
        <v>262</v>
      </c>
      <c r="F230" s="245" t="s">
        <v>4117</v>
      </c>
      <c r="G230" s="251">
        <v>2</v>
      </c>
      <c r="H230" s="251">
        <v>1</v>
      </c>
      <c r="I230" s="251">
        <v>2</v>
      </c>
      <c r="J230" s="798">
        <v>2</v>
      </c>
      <c r="K230" s="797">
        <v>2</v>
      </c>
      <c r="L230" s="374">
        <v>2</v>
      </c>
      <c r="M230" s="374">
        <v>2</v>
      </c>
      <c r="N230" s="374">
        <v>2</v>
      </c>
      <c r="O230" s="797">
        <v>2</v>
      </c>
      <c r="P230" s="374">
        <v>1</v>
      </c>
      <c r="Q230" s="374">
        <v>2</v>
      </c>
      <c r="R230" s="374">
        <v>2</v>
      </c>
      <c r="S230" s="797">
        <v>2</v>
      </c>
      <c r="T230" s="374">
        <v>1</v>
      </c>
      <c r="U230" s="374">
        <v>2</v>
      </c>
      <c r="V230" s="374">
        <v>2</v>
      </c>
      <c r="W230" s="797"/>
      <c r="X230" s="374">
        <v>2</v>
      </c>
      <c r="Y230" s="251"/>
      <c r="Z230" s="251"/>
      <c r="AA230" s="797"/>
      <c r="AB230" s="251">
        <v>2</v>
      </c>
      <c r="AC230" s="251"/>
      <c r="AD230" s="798"/>
    </row>
    <row r="231" spans="1:30" ht="12.75">
      <c r="A231" s="245" t="s">
        <v>268</v>
      </c>
      <c r="B231" s="789" t="s">
        <v>2459</v>
      </c>
      <c r="C231" s="790"/>
      <c r="D231" s="790"/>
      <c r="E231" s="245" t="s">
        <v>268</v>
      </c>
      <c r="F231" s="245" t="s">
        <v>4117</v>
      </c>
      <c r="G231" s="251"/>
      <c r="H231" s="251">
        <v>2</v>
      </c>
      <c r="I231" s="251">
        <v>2</v>
      </c>
      <c r="J231" s="798">
        <v>2</v>
      </c>
      <c r="K231" s="797"/>
      <c r="L231" s="374">
        <v>2</v>
      </c>
      <c r="M231" s="251"/>
      <c r="N231" s="251"/>
      <c r="O231" s="797"/>
      <c r="P231" s="374">
        <v>2</v>
      </c>
      <c r="Q231" s="374">
        <v>2</v>
      </c>
      <c r="R231" s="251">
        <v>2</v>
      </c>
      <c r="S231" s="797"/>
      <c r="T231" s="374">
        <v>2</v>
      </c>
      <c r="U231" s="374">
        <v>2</v>
      </c>
      <c r="V231" s="374">
        <v>2</v>
      </c>
      <c r="W231" s="797"/>
      <c r="X231" s="374">
        <v>2</v>
      </c>
      <c r="Y231" s="251"/>
      <c r="Z231" s="251"/>
      <c r="AA231" s="797"/>
      <c r="AB231" s="251">
        <v>2</v>
      </c>
      <c r="AC231" s="251"/>
      <c r="AD231" s="798"/>
    </row>
    <row r="232" spans="1:30" ht="12.75">
      <c r="A232" s="245" t="s">
        <v>2661</v>
      </c>
      <c r="B232" s="789" t="s">
        <v>2662</v>
      </c>
      <c r="C232" s="790"/>
      <c r="D232" s="790"/>
      <c r="E232" s="245" t="s">
        <v>2661</v>
      </c>
      <c r="F232" s="245" t="s">
        <v>2452</v>
      </c>
      <c r="G232" s="251"/>
      <c r="H232" s="251"/>
      <c r="I232" s="251"/>
      <c r="J232" s="798"/>
      <c r="K232" s="797"/>
      <c r="L232" s="251"/>
      <c r="M232" s="251"/>
      <c r="N232" s="251"/>
      <c r="O232" s="797"/>
      <c r="P232" s="251"/>
      <c r="Q232" s="251"/>
      <c r="R232" s="251"/>
      <c r="S232" s="797"/>
      <c r="T232" s="251"/>
      <c r="U232" s="251"/>
      <c r="V232" s="251"/>
      <c r="W232" s="797"/>
      <c r="X232" s="251"/>
      <c r="Y232" s="251"/>
      <c r="Z232" s="251"/>
      <c r="AA232" s="797"/>
      <c r="AB232" s="251"/>
      <c r="AC232" s="251"/>
      <c r="AD232" s="798"/>
    </row>
    <row r="233" spans="1:30" ht="12.75">
      <c r="A233" s="834" t="s">
        <v>292</v>
      </c>
      <c r="B233" s="789" t="s">
        <v>291</v>
      </c>
      <c r="C233" s="790"/>
      <c r="D233" s="790"/>
      <c r="E233" s="834" t="s">
        <v>292</v>
      </c>
      <c r="F233" s="245"/>
      <c r="G233" s="251">
        <v>2</v>
      </c>
      <c r="H233" s="374">
        <v>1</v>
      </c>
      <c r="I233" s="374">
        <v>2</v>
      </c>
      <c r="J233" s="798">
        <v>2</v>
      </c>
      <c r="K233" s="797"/>
      <c r="L233" s="374">
        <v>2</v>
      </c>
      <c r="M233" s="251"/>
      <c r="N233" s="251"/>
      <c r="O233" s="797">
        <v>2</v>
      </c>
      <c r="P233" s="374">
        <v>1</v>
      </c>
      <c r="Q233" s="374">
        <v>2</v>
      </c>
      <c r="R233" s="374">
        <v>2</v>
      </c>
      <c r="S233" s="797">
        <v>2</v>
      </c>
      <c r="T233" s="374">
        <v>1</v>
      </c>
      <c r="U233" s="374">
        <v>2</v>
      </c>
      <c r="V233" s="374">
        <v>2</v>
      </c>
      <c r="W233" s="797"/>
      <c r="X233" s="374">
        <v>2</v>
      </c>
      <c r="Y233" s="251"/>
      <c r="Z233" s="251"/>
      <c r="AA233" s="797"/>
      <c r="AB233" s="374">
        <v>2</v>
      </c>
      <c r="AC233" s="251"/>
      <c r="AD233" s="798"/>
    </row>
    <row r="234" spans="1:30" s="830" customFormat="1" ht="12.75">
      <c r="A234" s="245" t="s">
        <v>301</v>
      </c>
      <c r="B234" s="789" t="s">
        <v>2462</v>
      </c>
      <c r="C234" s="790"/>
      <c r="D234" s="790"/>
      <c r="E234" s="245" t="s">
        <v>301</v>
      </c>
      <c r="F234" s="245" t="s">
        <v>4117</v>
      </c>
      <c r="G234" s="830">
        <v>2</v>
      </c>
      <c r="H234" s="833">
        <v>1</v>
      </c>
      <c r="I234" s="833">
        <v>1</v>
      </c>
      <c r="J234" s="831">
        <v>2</v>
      </c>
      <c r="K234" s="832">
        <v>2</v>
      </c>
      <c r="L234" s="833">
        <v>1</v>
      </c>
      <c r="M234" s="833">
        <v>1</v>
      </c>
      <c r="N234" s="833">
        <v>2</v>
      </c>
      <c r="O234" s="832">
        <v>2</v>
      </c>
      <c r="P234" s="833">
        <v>1</v>
      </c>
      <c r="Q234" s="833">
        <v>1</v>
      </c>
      <c r="R234" s="833">
        <v>2</v>
      </c>
      <c r="S234" s="832">
        <v>2</v>
      </c>
      <c r="T234" s="833">
        <v>1</v>
      </c>
      <c r="U234" s="833">
        <v>1</v>
      </c>
      <c r="V234" s="833">
        <v>2</v>
      </c>
      <c r="W234" s="832"/>
      <c r="X234" s="833">
        <v>2</v>
      </c>
      <c r="AA234" s="832"/>
      <c r="AB234" s="833">
        <v>2</v>
      </c>
      <c r="AD234" s="831"/>
    </row>
    <row r="235" spans="1:30" ht="12.75">
      <c r="A235" s="245" t="s">
        <v>3493</v>
      </c>
      <c r="B235" s="789" t="s">
        <v>3494</v>
      </c>
      <c r="C235" s="790"/>
      <c r="D235" s="790"/>
      <c r="E235" s="245" t="s">
        <v>3493</v>
      </c>
      <c r="F235" s="245" t="s">
        <v>4117</v>
      </c>
      <c r="G235" s="251"/>
      <c r="H235" s="251"/>
      <c r="I235" s="251"/>
      <c r="J235" s="798"/>
      <c r="K235" s="797"/>
      <c r="L235" s="251"/>
      <c r="M235" s="251"/>
      <c r="N235" s="251"/>
      <c r="O235" s="797"/>
      <c r="P235" s="251"/>
      <c r="Q235" s="251"/>
      <c r="R235" s="251"/>
      <c r="S235" s="797"/>
      <c r="T235" s="374">
        <v>2</v>
      </c>
      <c r="U235" s="374">
        <v>2</v>
      </c>
      <c r="V235" s="251"/>
      <c r="W235" s="797"/>
      <c r="X235" s="374">
        <v>2</v>
      </c>
      <c r="Y235" s="374">
        <v>2</v>
      </c>
      <c r="Z235" s="251"/>
      <c r="AA235" s="797"/>
      <c r="AB235" s="251"/>
      <c r="AC235" s="251"/>
      <c r="AD235" s="798"/>
    </row>
    <row r="236" spans="1:30" ht="12.75">
      <c r="A236" s="245" t="s">
        <v>2833</v>
      </c>
      <c r="B236" s="789" t="s">
        <v>2447</v>
      </c>
      <c r="C236" s="790"/>
      <c r="D236" s="790"/>
      <c r="E236" s="245" t="s">
        <v>2833</v>
      </c>
      <c r="F236" s="245" t="s">
        <v>4148</v>
      </c>
      <c r="G236" s="251"/>
      <c r="H236" s="251"/>
      <c r="I236" s="251"/>
      <c r="J236" s="798"/>
      <c r="K236" s="797"/>
      <c r="L236" s="251"/>
      <c r="M236" s="251"/>
      <c r="N236" s="251"/>
      <c r="O236" s="797"/>
      <c r="P236" s="251"/>
      <c r="Q236" s="251"/>
      <c r="R236" s="251"/>
      <c r="S236" s="797"/>
      <c r="T236" s="251"/>
      <c r="U236" s="251"/>
      <c r="V236" s="251"/>
      <c r="W236" s="797">
        <v>2</v>
      </c>
      <c r="X236" s="251"/>
      <c r="Y236" s="251"/>
      <c r="Z236" s="251"/>
      <c r="AA236" s="797">
        <v>2</v>
      </c>
      <c r="AB236" s="251"/>
      <c r="AC236" s="251"/>
      <c r="AD236" s="798"/>
    </row>
    <row r="237" spans="1:30" ht="12.75">
      <c r="A237" s="245" t="s">
        <v>2842</v>
      </c>
      <c r="B237" s="789" t="s">
        <v>2650</v>
      </c>
      <c r="C237" s="790"/>
      <c r="D237" s="790"/>
      <c r="E237" s="245" t="s">
        <v>2842</v>
      </c>
      <c r="F237" s="245" t="s">
        <v>4148</v>
      </c>
      <c r="G237" s="251"/>
      <c r="H237" s="251"/>
      <c r="I237" s="251">
        <v>2</v>
      </c>
      <c r="J237" s="798">
        <v>2</v>
      </c>
      <c r="K237" s="797"/>
      <c r="L237" s="251"/>
      <c r="M237" s="374">
        <v>2</v>
      </c>
      <c r="N237" s="374">
        <v>2</v>
      </c>
      <c r="O237" s="797"/>
      <c r="P237" s="251"/>
      <c r="Q237" s="374">
        <v>2</v>
      </c>
      <c r="R237" s="374">
        <v>2</v>
      </c>
      <c r="S237" s="797"/>
      <c r="T237" s="374"/>
      <c r="U237" s="374">
        <v>2</v>
      </c>
      <c r="V237" s="374">
        <v>2</v>
      </c>
      <c r="W237" s="797"/>
      <c r="X237" s="374">
        <v>1</v>
      </c>
      <c r="Y237" s="374">
        <v>1</v>
      </c>
      <c r="Z237" s="374">
        <v>2</v>
      </c>
      <c r="AA237" s="797">
        <v>2</v>
      </c>
      <c r="AB237" s="374">
        <v>2</v>
      </c>
      <c r="AC237" s="374">
        <v>2</v>
      </c>
      <c r="AD237" s="798">
        <v>2</v>
      </c>
    </row>
    <row r="238" spans="1:30" ht="12.75">
      <c r="A238" s="245" t="s">
        <v>2845</v>
      </c>
      <c r="B238" s="789" t="s">
        <v>2672</v>
      </c>
      <c r="C238" s="790"/>
      <c r="D238" s="790"/>
      <c r="E238" s="245" t="s">
        <v>2845</v>
      </c>
      <c r="F238" s="245" t="s">
        <v>4121</v>
      </c>
      <c r="G238" s="251"/>
      <c r="H238" s="251"/>
      <c r="I238" s="374">
        <v>2</v>
      </c>
      <c r="J238" s="798"/>
      <c r="K238" s="797"/>
      <c r="L238" s="374">
        <v>2</v>
      </c>
      <c r="M238" s="251"/>
      <c r="N238" s="251"/>
      <c r="O238" s="797"/>
      <c r="P238" s="251"/>
      <c r="Q238" s="251"/>
      <c r="R238" s="251"/>
      <c r="S238" s="797"/>
      <c r="T238" s="374"/>
      <c r="U238" s="374"/>
      <c r="V238" s="251"/>
      <c r="W238" s="797"/>
      <c r="X238" s="251">
        <v>2</v>
      </c>
      <c r="Y238" s="251">
        <v>2</v>
      </c>
      <c r="Z238" s="251"/>
      <c r="AA238" s="797"/>
      <c r="AB238" s="251">
        <v>2</v>
      </c>
      <c r="AC238" s="374">
        <v>2</v>
      </c>
      <c r="AD238" s="798"/>
    </row>
    <row r="239" spans="1:30" ht="12.75">
      <c r="A239" s="245" t="s">
        <v>2448</v>
      </c>
      <c r="B239" s="789" t="s">
        <v>2449</v>
      </c>
      <c r="C239" s="790"/>
      <c r="D239" s="790"/>
      <c r="E239" s="245" t="s">
        <v>2448</v>
      </c>
      <c r="F239" s="245" t="s">
        <v>4148</v>
      </c>
      <c r="G239" s="251"/>
      <c r="H239" s="251"/>
      <c r="I239" s="251"/>
      <c r="J239" s="798">
        <v>2</v>
      </c>
      <c r="K239" s="797"/>
      <c r="L239" s="251"/>
      <c r="M239" s="251"/>
      <c r="N239" s="251">
        <v>2</v>
      </c>
      <c r="O239" s="797"/>
      <c r="P239" s="251"/>
      <c r="Q239" s="251"/>
      <c r="R239" s="251"/>
      <c r="S239" s="797"/>
      <c r="T239" s="251"/>
      <c r="U239" s="251"/>
      <c r="V239" s="251"/>
      <c r="W239" s="797">
        <v>2</v>
      </c>
      <c r="X239" s="251"/>
      <c r="Y239" s="251"/>
      <c r="Z239" s="251"/>
      <c r="AA239" s="797"/>
      <c r="AB239" s="251"/>
      <c r="AC239" s="251"/>
      <c r="AD239" s="798">
        <v>2</v>
      </c>
    </row>
    <row r="240" spans="1:30" ht="12.75">
      <c r="A240" s="245" t="s">
        <v>2863</v>
      </c>
      <c r="B240" s="789" t="s">
        <v>2675</v>
      </c>
      <c r="C240" s="790"/>
      <c r="D240" s="790"/>
      <c r="E240" s="245" t="s">
        <v>2863</v>
      </c>
      <c r="F240" s="245" t="s">
        <v>4121</v>
      </c>
      <c r="G240" s="251">
        <v>2</v>
      </c>
      <c r="H240" s="251">
        <v>1</v>
      </c>
      <c r="I240" s="374">
        <v>1</v>
      </c>
      <c r="J240" s="798">
        <v>2</v>
      </c>
      <c r="K240" s="797">
        <v>2</v>
      </c>
      <c r="L240" s="374">
        <v>1</v>
      </c>
      <c r="M240" s="374">
        <v>1</v>
      </c>
      <c r="N240" s="374">
        <v>2</v>
      </c>
      <c r="O240" s="797">
        <v>2</v>
      </c>
      <c r="P240" s="374">
        <v>1</v>
      </c>
      <c r="Q240" s="374">
        <v>1</v>
      </c>
      <c r="R240" s="374">
        <v>2</v>
      </c>
      <c r="S240" s="797">
        <v>2</v>
      </c>
      <c r="T240" s="374">
        <v>1</v>
      </c>
      <c r="U240" s="374">
        <v>1</v>
      </c>
      <c r="V240" s="374">
        <v>2</v>
      </c>
      <c r="W240" s="797"/>
      <c r="X240" s="374">
        <v>2</v>
      </c>
      <c r="Y240" s="374">
        <v>2</v>
      </c>
      <c r="Z240" s="251"/>
      <c r="AA240" s="797"/>
      <c r="AB240" s="251">
        <v>2</v>
      </c>
      <c r="AC240" s="374">
        <v>2</v>
      </c>
      <c r="AD240" s="798"/>
    </row>
    <row r="241" spans="1:30" ht="12.75">
      <c r="A241" s="245" t="s">
        <v>2866</v>
      </c>
      <c r="B241" s="789" t="s">
        <v>2676</v>
      </c>
      <c r="C241" s="790"/>
      <c r="D241" s="790"/>
      <c r="E241" s="245" t="s">
        <v>2866</v>
      </c>
      <c r="F241" s="245" t="s">
        <v>4121</v>
      </c>
      <c r="G241" s="251"/>
      <c r="H241" s="251"/>
      <c r="I241" s="374">
        <v>2</v>
      </c>
      <c r="J241" s="798"/>
      <c r="K241" s="797"/>
      <c r="L241" s="374">
        <v>2</v>
      </c>
      <c r="M241" s="251">
        <v>2</v>
      </c>
      <c r="N241" s="251"/>
      <c r="O241" s="797"/>
      <c r="P241" s="251"/>
      <c r="Q241" s="251"/>
      <c r="R241" s="251"/>
      <c r="S241" s="797"/>
      <c r="T241" s="251"/>
      <c r="U241" s="251"/>
      <c r="V241" s="251"/>
      <c r="W241" s="797"/>
      <c r="X241" s="374">
        <v>2</v>
      </c>
      <c r="Y241" s="251">
        <v>2</v>
      </c>
      <c r="Z241" s="251"/>
      <c r="AA241" s="797"/>
      <c r="AB241" s="374">
        <v>2</v>
      </c>
      <c r="AC241" s="374">
        <v>2</v>
      </c>
      <c r="AD241" s="798"/>
    </row>
    <row r="242" spans="1:30" ht="12.75">
      <c r="A242" s="245" t="s">
        <v>2872</v>
      </c>
      <c r="B242" s="789" t="s">
        <v>3436</v>
      </c>
      <c r="C242" s="790"/>
      <c r="D242" s="790"/>
      <c r="E242" s="245" t="s">
        <v>2872</v>
      </c>
      <c r="F242" s="245" t="s">
        <v>4121</v>
      </c>
      <c r="G242" s="251"/>
      <c r="H242" s="251"/>
      <c r="I242" s="251"/>
      <c r="J242" s="798"/>
      <c r="K242" s="797"/>
      <c r="L242" s="374">
        <v>2</v>
      </c>
      <c r="M242" s="251"/>
      <c r="N242" s="251"/>
      <c r="O242" s="797"/>
      <c r="P242" s="251"/>
      <c r="Q242" s="251"/>
      <c r="R242" s="251"/>
      <c r="S242" s="797"/>
      <c r="T242" s="251"/>
      <c r="U242" s="251"/>
      <c r="V242" s="251"/>
      <c r="W242" s="797"/>
      <c r="X242" s="374">
        <v>2</v>
      </c>
      <c r="Y242" s="374">
        <v>2</v>
      </c>
      <c r="Z242" s="251"/>
      <c r="AA242" s="797"/>
      <c r="AB242" s="374">
        <v>2</v>
      </c>
      <c r="AC242" s="374">
        <v>2</v>
      </c>
      <c r="AD242" s="798"/>
    </row>
    <row r="243" spans="1:30" ht="12.75">
      <c r="A243" s="829" t="s">
        <v>2911</v>
      </c>
      <c r="B243" s="789" t="s">
        <v>2618</v>
      </c>
      <c r="C243" s="790"/>
      <c r="D243" s="790"/>
      <c r="E243" s="829" t="s">
        <v>2911</v>
      </c>
      <c r="F243" s="245" t="s">
        <v>4121</v>
      </c>
      <c r="G243" s="251"/>
      <c r="H243" s="251"/>
      <c r="I243" s="251"/>
      <c r="J243" s="798"/>
      <c r="K243" s="797"/>
      <c r="L243" s="374"/>
      <c r="M243" s="251"/>
      <c r="N243" s="251"/>
      <c r="O243" s="797"/>
      <c r="P243" s="251"/>
      <c r="Q243" s="251"/>
      <c r="R243" s="251"/>
      <c r="S243" s="797"/>
      <c r="T243" s="251"/>
      <c r="U243" s="251"/>
      <c r="V243" s="251"/>
      <c r="W243" s="797"/>
      <c r="X243" s="374"/>
      <c r="Y243" s="374"/>
      <c r="Z243" s="251"/>
      <c r="AA243" s="797"/>
      <c r="AB243" s="374"/>
      <c r="AC243" s="374"/>
      <c r="AD243" s="798"/>
    </row>
    <row r="244" spans="1:30" ht="12.75">
      <c r="A244" s="245" t="s">
        <v>3440</v>
      </c>
      <c r="B244" s="789" t="s">
        <v>3441</v>
      </c>
      <c r="C244" s="790"/>
      <c r="D244" s="790"/>
      <c r="E244" s="245" t="s">
        <v>3440</v>
      </c>
      <c r="F244" s="245" t="s">
        <v>4117</v>
      </c>
      <c r="G244" s="251">
        <v>2</v>
      </c>
      <c r="H244" s="251">
        <v>2</v>
      </c>
      <c r="I244" s="374">
        <v>2</v>
      </c>
      <c r="J244" s="798">
        <v>2</v>
      </c>
      <c r="K244" s="797"/>
      <c r="L244" s="374">
        <v>2</v>
      </c>
      <c r="M244" s="251"/>
      <c r="N244" s="251"/>
      <c r="O244" s="797">
        <v>2</v>
      </c>
      <c r="P244" s="251">
        <v>2</v>
      </c>
      <c r="Q244" s="374">
        <v>2</v>
      </c>
      <c r="R244" s="374">
        <v>2</v>
      </c>
      <c r="S244" s="797">
        <v>2</v>
      </c>
      <c r="T244" s="374">
        <v>2</v>
      </c>
      <c r="U244" s="374">
        <v>2</v>
      </c>
      <c r="V244" s="374">
        <v>2</v>
      </c>
      <c r="W244" s="797"/>
      <c r="X244" s="374">
        <v>2</v>
      </c>
      <c r="Y244" s="251"/>
      <c r="Z244" s="251"/>
      <c r="AA244" s="797"/>
      <c r="AB244" s="374">
        <v>2</v>
      </c>
      <c r="AC244" s="251"/>
      <c r="AD244" s="798"/>
    </row>
    <row r="245" spans="1:30" ht="12.75">
      <c r="A245" s="245" t="s">
        <v>1286</v>
      </c>
      <c r="B245" s="789" t="s">
        <v>4125</v>
      </c>
      <c r="C245" s="790"/>
      <c r="D245" s="790"/>
      <c r="E245" s="245" t="s">
        <v>1286</v>
      </c>
      <c r="F245" s="245" t="s">
        <v>4117</v>
      </c>
      <c r="G245" s="251">
        <v>2</v>
      </c>
      <c r="H245" s="251">
        <v>2</v>
      </c>
      <c r="I245" s="374">
        <v>2</v>
      </c>
      <c r="J245" s="798">
        <v>2</v>
      </c>
      <c r="K245" s="797">
        <v>2</v>
      </c>
      <c r="L245" s="374">
        <v>2</v>
      </c>
      <c r="M245" s="374">
        <v>2</v>
      </c>
      <c r="N245" s="374">
        <v>2</v>
      </c>
      <c r="O245" s="797">
        <v>2</v>
      </c>
      <c r="P245" s="374">
        <v>2</v>
      </c>
      <c r="Q245" s="374">
        <v>2</v>
      </c>
      <c r="R245" s="374">
        <v>2</v>
      </c>
      <c r="S245" s="797">
        <v>2</v>
      </c>
      <c r="T245" s="374">
        <v>2</v>
      </c>
      <c r="U245" s="374">
        <v>2</v>
      </c>
      <c r="V245" s="374">
        <v>2</v>
      </c>
      <c r="W245" s="797"/>
      <c r="X245" s="374">
        <v>2</v>
      </c>
      <c r="Y245" s="251"/>
      <c r="Z245" s="251"/>
      <c r="AA245" s="797"/>
      <c r="AB245" s="374">
        <v>2</v>
      </c>
      <c r="AC245" s="251"/>
      <c r="AD245" s="798"/>
    </row>
    <row r="246" spans="1:30" ht="12.75">
      <c r="A246" s="245" t="s">
        <v>1295</v>
      </c>
      <c r="B246" s="789" t="s">
        <v>2648</v>
      </c>
      <c r="C246" s="790"/>
      <c r="D246" s="790"/>
      <c r="E246" s="245" t="s">
        <v>1295</v>
      </c>
      <c r="F246" s="245" t="s">
        <v>4148</v>
      </c>
      <c r="G246" s="251"/>
      <c r="H246" s="251"/>
      <c r="I246" s="251"/>
      <c r="J246" s="798"/>
      <c r="K246" s="797"/>
      <c r="L246" s="251"/>
      <c r="M246" s="374">
        <v>2</v>
      </c>
      <c r="N246" s="251">
        <v>2</v>
      </c>
      <c r="O246" s="797"/>
      <c r="P246" s="251"/>
      <c r="Q246" s="251"/>
      <c r="R246" s="251"/>
      <c r="S246" s="797"/>
      <c r="T246" s="251"/>
      <c r="U246" s="374">
        <v>2</v>
      </c>
      <c r="V246" s="374">
        <v>2</v>
      </c>
      <c r="W246" s="797">
        <v>2</v>
      </c>
      <c r="X246" s="374">
        <v>1</v>
      </c>
      <c r="Y246" s="374">
        <v>2</v>
      </c>
      <c r="Z246" s="374">
        <v>2</v>
      </c>
      <c r="AA246" s="797">
        <v>2</v>
      </c>
      <c r="AB246" s="374">
        <v>2</v>
      </c>
      <c r="AC246" s="374">
        <v>2</v>
      </c>
      <c r="AD246" s="798">
        <v>2</v>
      </c>
    </row>
    <row r="247" spans="1:30" ht="12.75">
      <c r="A247" s="245" t="s">
        <v>2619</v>
      </c>
      <c r="B247" s="789" t="s">
        <v>2620</v>
      </c>
      <c r="C247" s="790"/>
      <c r="D247" s="790"/>
      <c r="E247" s="245" t="s">
        <v>2619</v>
      </c>
      <c r="F247" s="245" t="s">
        <v>2404</v>
      </c>
      <c r="G247" s="251"/>
      <c r="H247" s="251"/>
      <c r="I247" s="251"/>
      <c r="J247" s="798"/>
      <c r="K247" s="797"/>
      <c r="L247" s="251"/>
      <c r="M247" s="374"/>
      <c r="N247" s="251"/>
      <c r="O247" s="797"/>
      <c r="P247" s="251"/>
      <c r="Q247" s="251"/>
      <c r="R247" s="251"/>
      <c r="S247" s="797"/>
      <c r="T247" s="251"/>
      <c r="U247" s="374">
        <v>2</v>
      </c>
      <c r="V247" s="374">
        <v>2</v>
      </c>
      <c r="W247" s="797">
        <v>2</v>
      </c>
      <c r="X247" s="374">
        <v>2</v>
      </c>
      <c r="Y247" s="374">
        <v>2</v>
      </c>
      <c r="Z247" s="374">
        <v>2</v>
      </c>
      <c r="AA247" s="797"/>
      <c r="AB247" s="374"/>
      <c r="AC247" s="374"/>
      <c r="AD247" s="798"/>
    </row>
    <row r="248" spans="1:30" ht="12.75">
      <c r="A248" s="245" t="s">
        <v>1310</v>
      </c>
      <c r="B248" s="789" t="s">
        <v>3520</v>
      </c>
      <c r="C248" s="790"/>
      <c r="D248" s="790"/>
      <c r="E248" s="245" t="s">
        <v>1310</v>
      </c>
      <c r="F248" s="245" t="s">
        <v>4117</v>
      </c>
      <c r="G248" s="251">
        <v>2</v>
      </c>
      <c r="H248" s="251">
        <v>1</v>
      </c>
      <c r="I248" s="374">
        <v>2</v>
      </c>
      <c r="J248" s="798">
        <v>2</v>
      </c>
      <c r="K248" s="797"/>
      <c r="L248" s="374">
        <v>2</v>
      </c>
      <c r="M248" s="251"/>
      <c r="N248" s="374">
        <v>2</v>
      </c>
      <c r="O248" s="797">
        <v>2</v>
      </c>
      <c r="P248" s="374">
        <v>1</v>
      </c>
      <c r="Q248" s="374">
        <v>2</v>
      </c>
      <c r="R248" s="374">
        <v>2</v>
      </c>
      <c r="S248" s="797">
        <v>2</v>
      </c>
      <c r="T248" s="374">
        <v>1</v>
      </c>
      <c r="U248" s="374">
        <v>2</v>
      </c>
      <c r="V248" s="374">
        <v>2</v>
      </c>
      <c r="W248" s="797"/>
      <c r="X248" s="374">
        <v>1</v>
      </c>
      <c r="Y248" s="251"/>
      <c r="Z248" s="251"/>
      <c r="AA248" s="797"/>
      <c r="AB248" s="374">
        <v>2</v>
      </c>
      <c r="AC248" s="251"/>
      <c r="AD248" s="798"/>
    </row>
    <row r="249" spans="1:30" ht="12.75">
      <c r="A249" s="245" t="s">
        <v>4122</v>
      </c>
      <c r="B249" s="789" t="s">
        <v>4123</v>
      </c>
      <c r="C249" s="790"/>
      <c r="D249" s="790"/>
      <c r="E249" s="245" t="s">
        <v>4122</v>
      </c>
      <c r="F249" s="245" t="s">
        <v>4121</v>
      </c>
      <c r="G249" s="251"/>
      <c r="H249" s="374">
        <v>2</v>
      </c>
      <c r="I249" s="251"/>
      <c r="J249" s="798">
        <v>2</v>
      </c>
      <c r="K249" s="797"/>
      <c r="L249" s="374">
        <v>2</v>
      </c>
      <c r="M249" s="251"/>
      <c r="N249" s="374">
        <v>2</v>
      </c>
      <c r="O249" s="797"/>
      <c r="P249" s="374">
        <v>2</v>
      </c>
      <c r="Q249" s="374">
        <v>2</v>
      </c>
      <c r="R249" s="374">
        <v>2</v>
      </c>
      <c r="S249" s="797">
        <v>2</v>
      </c>
      <c r="T249" s="374">
        <v>2</v>
      </c>
      <c r="U249" s="374">
        <v>2</v>
      </c>
      <c r="V249" s="374">
        <v>2</v>
      </c>
      <c r="W249" s="797"/>
      <c r="X249" s="251"/>
      <c r="Y249" s="251"/>
      <c r="Z249" s="251"/>
      <c r="AA249" s="797"/>
      <c r="AB249" s="251"/>
      <c r="AC249" s="251"/>
      <c r="AD249" s="798"/>
    </row>
    <row r="250" spans="1:30" ht="12.75">
      <c r="A250" s="245" t="s">
        <v>1334</v>
      </c>
      <c r="B250" s="789" t="s">
        <v>3462</v>
      </c>
      <c r="C250" s="790"/>
      <c r="D250" s="790"/>
      <c r="E250" s="245" t="s">
        <v>1334</v>
      </c>
      <c r="F250" s="245" t="s">
        <v>4121</v>
      </c>
      <c r="G250" s="251"/>
      <c r="H250" s="374"/>
      <c r="I250" s="251"/>
      <c r="J250" s="798"/>
      <c r="K250" s="797"/>
      <c r="L250" s="374">
        <v>2</v>
      </c>
      <c r="M250" s="251">
        <v>2</v>
      </c>
      <c r="N250" s="374"/>
      <c r="O250" s="797"/>
      <c r="P250" s="374"/>
      <c r="Q250" s="374"/>
      <c r="R250" s="374"/>
      <c r="S250" s="797"/>
      <c r="T250" s="374"/>
      <c r="U250" s="374"/>
      <c r="V250" s="374"/>
      <c r="W250" s="797"/>
      <c r="X250" s="374">
        <v>2</v>
      </c>
      <c r="Y250" s="251">
        <v>2</v>
      </c>
      <c r="Z250" s="251"/>
      <c r="AA250" s="797"/>
      <c r="AB250" s="374">
        <v>2</v>
      </c>
      <c r="AC250" s="374">
        <v>2</v>
      </c>
      <c r="AD250" s="798"/>
    </row>
    <row r="251" spans="1:30" ht="12.75">
      <c r="A251" s="245" t="s">
        <v>1352</v>
      </c>
      <c r="B251" s="806" t="s">
        <v>3497</v>
      </c>
      <c r="C251" s="790"/>
      <c r="D251" s="790"/>
      <c r="E251" s="245" t="s">
        <v>1352</v>
      </c>
      <c r="F251" s="245" t="s">
        <v>4121</v>
      </c>
      <c r="G251" s="251"/>
      <c r="H251" s="374"/>
      <c r="I251" s="374">
        <v>2</v>
      </c>
      <c r="J251" s="798">
        <v>2</v>
      </c>
      <c r="K251" s="797"/>
      <c r="L251" s="374">
        <v>2</v>
      </c>
      <c r="M251" s="374">
        <v>2</v>
      </c>
      <c r="N251" s="374">
        <v>2</v>
      </c>
      <c r="O251" s="797"/>
      <c r="P251" s="251"/>
      <c r="Q251" s="251"/>
      <c r="R251" s="251"/>
      <c r="S251" s="797"/>
      <c r="T251" s="374"/>
      <c r="U251" s="374"/>
      <c r="V251" s="251"/>
      <c r="W251" s="797"/>
      <c r="X251" s="374">
        <v>2</v>
      </c>
      <c r="Y251" s="251">
        <v>2</v>
      </c>
      <c r="Z251" s="251"/>
      <c r="AA251" s="797"/>
      <c r="AB251" s="374">
        <v>2</v>
      </c>
      <c r="AC251" s="374">
        <v>2</v>
      </c>
      <c r="AD251" s="798"/>
    </row>
    <row r="252" spans="1:30" ht="12.75">
      <c r="A252" s="245" t="s">
        <v>1337</v>
      </c>
      <c r="B252" s="806" t="s">
        <v>2682</v>
      </c>
      <c r="C252" s="790"/>
      <c r="D252" s="790"/>
      <c r="E252" s="245" t="s">
        <v>1337</v>
      </c>
      <c r="F252" s="245" t="s">
        <v>4121</v>
      </c>
      <c r="G252" s="251"/>
      <c r="H252" s="251">
        <v>2</v>
      </c>
      <c r="I252" s="251"/>
      <c r="J252" s="798"/>
      <c r="K252" s="797"/>
      <c r="L252" s="251">
        <v>2</v>
      </c>
      <c r="M252" s="251"/>
      <c r="N252" s="251"/>
      <c r="O252" s="797"/>
      <c r="P252" s="251">
        <v>2</v>
      </c>
      <c r="Q252" s="251"/>
      <c r="R252" s="251"/>
      <c r="S252" s="797"/>
      <c r="T252" s="251">
        <v>2</v>
      </c>
      <c r="U252" s="251"/>
      <c r="V252" s="251"/>
      <c r="W252" s="797"/>
      <c r="X252" s="251">
        <v>2</v>
      </c>
      <c r="Y252" s="251">
        <v>2</v>
      </c>
      <c r="Z252" s="251"/>
      <c r="AA252" s="797"/>
      <c r="AB252" s="251"/>
      <c r="AC252" s="251"/>
      <c r="AD252" s="798"/>
    </row>
    <row r="253" spans="1:30" ht="12.75">
      <c r="A253" s="245" t="s">
        <v>1367</v>
      </c>
      <c r="B253" s="806" t="s">
        <v>3445</v>
      </c>
      <c r="C253" s="790"/>
      <c r="D253" s="790"/>
      <c r="E253" s="245" t="s">
        <v>1367</v>
      </c>
      <c r="F253" s="245" t="s">
        <v>4121</v>
      </c>
      <c r="G253" s="251"/>
      <c r="H253" s="251"/>
      <c r="I253" s="251"/>
      <c r="J253" s="798"/>
      <c r="K253" s="797"/>
      <c r="L253" s="251"/>
      <c r="M253" s="251"/>
      <c r="N253" s="251"/>
      <c r="O253" s="797"/>
      <c r="P253" s="251"/>
      <c r="Q253" s="251"/>
      <c r="R253" s="251"/>
      <c r="S253" s="797"/>
      <c r="T253" s="251"/>
      <c r="U253" s="251"/>
      <c r="V253" s="251"/>
      <c r="W253" s="797"/>
      <c r="X253" s="251"/>
      <c r="Y253" s="251"/>
      <c r="Z253" s="251"/>
      <c r="AA253" s="797"/>
      <c r="AB253" s="251"/>
      <c r="AC253" s="251"/>
      <c r="AD253" s="798"/>
    </row>
    <row r="254" spans="1:30" ht="12.75">
      <c r="A254" s="245" t="s">
        <v>3066</v>
      </c>
      <c r="B254" s="806" t="s">
        <v>2621</v>
      </c>
      <c r="C254" s="790"/>
      <c r="D254" s="790"/>
      <c r="E254" s="245" t="s">
        <v>3066</v>
      </c>
      <c r="F254" s="245" t="s">
        <v>4115</v>
      </c>
      <c r="G254" s="251"/>
      <c r="H254" s="251"/>
      <c r="I254" s="251">
        <v>2</v>
      </c>
      <c r="J254" s="798">
        <v>2</v>
      </c>
      <c r="K254" s="797"/>
      <c r="L254" s="251"/>
      <c r="M254" s="251">
        <v>2</v>
      </c>
      <c r="N254" s="374">
        <v>2</v>
      </c>
      <c r="O254" s="797"/>
      <c r="P254" s="251"/>
      <c r="Q254" s="251">
        <v>2</v>
      </c>
      <c r="R254" s="374">
        <v>2</v>
      </c>
      <c r="S254" s="797">
        <v>2</v>
      </c>
      <c r="T254" s="251"/>
      <c r="U254" s="374">
        <v>2</v>
      </c>
      <c r="V254" s="374">
        <v>2</v>
      </c>
      <c r="W254" s="797">
        <v>2</v>
      </c>
      <c r="X254" s="374">
        <v>2</v>
      </c>
      <c r="Y254" s="374">
        <v>2</v>
      </c>
      <c r="Z254" s="374">
        <v>2</v>
      </c>
      <c r="AA254" s="797">
        <v>2</v>
      </c>
      <c r="AB254" s="374">
        <v>2</v>
      </c>
      <c r="AC254" s="374">
        <v>2</v>
      </c>
      <c r="AD254" s="798">
        <v>2</v>
      </c>
    </row>
    <row r="255" spans="1:30" ht="12.75">
      <c r="A255" s="245" t="s">
        <v>3069</v>
      </c>
      <c r="B255" s="789" t="s">
        <v>2475</v>
      </c>
      <c r="C255" s="790"/>
      <c r="D255" s="790"/>
      <c r="E255" s="245" t="s">
        <v>3069</v>
      </c>
      <c r="F255" s="245" t="s">
        <v>4121</v>
      </c>
      <c r="G255" s="251"/>
      <c r="H255" s="251">
        <v>2</v>
      </c>
      <c r="I255" s="251"/>
      <c r="J255" s="798">
        <v>2</v>
      </c>
      <c r="K255" s="797"/>
      <c r="L255" s="251">
        <v>2</v>
      </c>
      <c r="M255" s="251"/>
      <c r="N255" s="251"/>
      <c r="O255" s="797"/>
      <c r="P255" s="251">
        <v>2</v>
      </c>
      <c r="Q255" s="251">
        <v>2</v>
      </c>
      <c r="R255" s="251">
        <v>2</v>
      </c>
      <c r="S255" s="797"/>
      <c r="T255" s="374">
        <v>2</v>
      </c>
      <c r="U255" s="374">
        <v>2</v>
      </c>
      <c r="V255" s="374">
        <v>2</v>
      </c>
      <c r="W255" s="797"/>
      <c r="X255" s="374">
        <v>2</v>
      </c>
      <c r="Y255" s="374">
        <v>2</v>
      </c>
      <c r="Z255" s="251"/>
      <c r="AA255" s="797"/>
      <c r="AB255" s="251">
        <v>2</v>
      </c>
      <c r="AC255" s="374">
        <v>2</v>
      </c>
      <c r="AD255" s="798"/>
    </row>
    <row r="256" spans="1:30" ht="12.75">
      <c r="A256" s="245" t="s">
        <v>3078</v>
      </c>
      <c r="B256" s="806" t="s">
        <v>2615</v>
      </c>
      <c r="C256" s="790"/>
      <c r="D256" s="790"/>
      <c r="E256" s="245" t="s">
        <v>3078</v>
      </c>
      <c r="F256" s="245" t="s">
        <v>4148</v>
      </c>
      <c r="G256" s="251"/>
      <c r="H256" s="251"/>
      <c r="I256" s="251">
        <v>2</v>
      </c>
      <c r="J256" s="798">
        <v>2</v>
      </c>
      <c r="K256" s="797"/>
      <c r="L256" s="251"/>
      <c r="M256" s="374">
        <v>2</v>
      </c>
      <c r="N256" s="374">
        <v>2</v>
      </c>
      <c r="O256" s="797"/>
      <c r="P256" s="251"/>
      <c r="Q256" s="251"/>
      <c r="R256" s="374"/>
      <c r="S256" s="797"/>
      <c r="T256" s="251"/>
      <c r="U256" s="374">
        <v>2</v>
      </c>
      <c r="V256" s="374">
        <v>2</v>
      </c>
      <c r="W256" s="797">
        <v>2</v>
      </c>
      <c r="X256" s="374">
        <v>2</v>
      </c>
      <c r="Y256" s="374">
        <v>2</v>
      </c>
      <c r="Z256" s="374">
        <v>2</v>
      </c>
      <c r="AA256" s="797">
        <v>2</v>
      </c>
      <c r="AB256" s="374">
        <v>2</v>
      </c>
      <c r="AC256" s="374">
        <v>2</v>
      </c>
      <c r="AD256" s="798">
        <v>2</v>
      </c>
    </row>
    <row r="257" spans="1:30" ht="12.75">
      <c r="A257" s="245" t="s">
        <v>2683</v>
      </c>
      <c r="B257" s="806" t="s">
        <v>2684</v>
      </c>
      <c r="C257" s="790"/>
      <c r="D257" s="790"/>
      <c r="E257" s="245" t="s">
        <v>2683</v>
      </c>
      <c r="F257" s="245" t="s">
        <v>4121</v>
      </c>
      <c r="G257" s="251"/>
      <c r="H257" s="251">
        <v>2</v>
      </c>
      <c r="I257" s="251"/>
      <c r="J257" s="798"/>
      <c r="K257" s="797"/>
      <c r="L257" s="251">
        <v>2</v>
      </c>
      <c r="M257" s="251"/>
      <c r="N257" s="251"/>
      <c r="O257" s="797"/>
      <c r="P257" s="251">
        <v>2</v>
      </c>
      <c r="Q257" s="251"/>
      <c r="R257" s="251"/>
      <c r="S257" s="797"/>
      <c r="T257" s="251">
        <v>2</v>
      </c>
      <c r="U257" s="251"/>
      <c r="V257" s="251"/>
      <c r="W257" s="797"/>
      <c r="X257" s="251">
        <v>2</v>
      </c>
      <c r="Y257" s="251">
        <v>2</v>
      </c>
      <c r="Z257" s="251"/>
      <c r="AA257" s="797"/>
      <c r="AB257" s="251"/>
      <c r="AC257" s="251"/>
      <c r="AD257" s="798"/>
    </row>
    <row r="258" spans="1:30" ht="12.75">
      <c r="A258" s="245" t="s">
        <v>2559</v>
      </c>
      <c r="B258" s="806" t="s">
        <v>3464</v>
      </c>
      <c r="C258" s="790"/>
      <c r="D258" s="790"/>
      <c r="E258" s="245" t="s">
        <v>2559</v>
      </c>
      <c r="F258" s="245" t="s">
        <v>4121</v>
      </c>
      <c r="G258" s="251"/>
      <c r="H258" s="251">
        <v>2</v>
      </c>
      <c r="I258" s="251"/>
      <c r="J258" s="798"/>
      <c r="K258" s="797"/>
      <c r="L258" s="251">
        <v>1</v>
      </c>
      <c r="M258" s="374">
        <v>2</v>
      </c>
      <c r="N258" s="374"/>
      <c r="O258" s="797"/>
      <c r="P258" s="251">
        <v>2</v>
      </c>
      <c r="Q258" s="374">
        <v>2</v>
      </c>
      <c r="R258" s="374"/>
      <c r="S258" s="797"/>
      <c r="T258" s="251">
        <v>2</v>
      </c>
      <c r="U258" s="374">
        <v>2</v>
      </c>
      <c r="V258" s="374"/>
      <c r="W258" s="797"/>
      <c r="X258" s="374">
        <v>2</v>
      </c>
      <c r="Y258" s="374">
        <v>2</v>
      </c>
      <c r="Z258" s="374"/>
      <c r="AA258" s="797"/>
      <c r="AB258" s="374">
        <v>2</v>
      </c>
      <c r="AC258" s="374">
        <v>2</v>
      </c>
      <c r="AD258" s="798"/>
    </row>
    <row r="259" spans="1:30" ht="12.75">
      <c r="A259" s="245" t="s">
        <v>3105</v>
      </c>
      <c r="B259" s="806" t="s">
        <v>2478</v>
      </c>
      <c r="C259" s="790"/>
      <c r="D259" s="790"/>
      <c r="E259" s="245" t="s">
        <v>3105</v>
      </c>
      <c r="F259" s="245" t="s">
        <v>2394</v>
      </c>
      <c r="G259" s="251"/>
      <c r="H259" s="251"/>
      <c r="I259" s="251">
        <v>2</v>
      </c>
      <c r="J259" s="798"/>
      <c r="K259" s="797"/>
      <c r="L259" s="251">
        <v>2</v>
      </c>
      <c r="M259" s="251">
        <v>2</v>
      </c>
      <c r="N259" s="251"/>
      <c r="O259" s="797"/>
      <c r="P259" s="251"/>
      <c r="Q259" s="251"/>
      <c r="R259" s="251"/>
      <c r="S259" s="797"/>
      <c r="T259" s="251"/>
      <c r="U259" s="251"/>
      <c r="V259" s="251"/>
      <c r="W259" s="797"/>
      <c r="X259" s="251"/>
      <c r="Y259" s="251"/>
      <c r="Z259" s="251"/>
      <c r="AA259" s="797"/>
      <c r="AB259" s="251"/>
      <c r="AC259" s="251"/>
      <c r="AD259" s="798"/>
    </row>
    <row r="260" spans="1:30" ht="12.75">
      <c r="A260" s="979" t="s">
        <v>3108</v>
      </c>
      <c r="B260" s="981" t="s">
        <v>2403</v>
      </c>
      <c r="C260" s="404"/>
      <c r="D260" s="404"/>
      <c r="E260" s="979" t="s">
        <v>3108</v>
      </c>
      <c r="F260" s="979" t="s">
        <v>2404</v>
      </c>
      <c r="G260" s="251">
        <v>2</v>
      </c>
      <c r="H260" s="251"/>
      <c r="I260" s="251"/>
      <c r="J260" s="798"/>
      <c r="K260" s="797">
        <v>2</v>
      </c>
      <c r="L260" s="251"/>
      <c r="M260" s="251"/>
      <c r="N260" s="251"/>
      <c r="O260" s="797"/>
      <c r="P260" s="251"/>
      <c r="Q260" s="251"/>
      <c r="R260" s="251"/>
      <c r="S260" s="797">
        <v>2</v>
      </c>
      <c r="T260" s="251"/>
      <c r="U260" s="251"/>
      <c r="V260" s="251"/>
      <c r="W260" s="797">
        <v>2</v>
      </c>
      <c r="X260" s="374">
        <v>2</v>
      </c>
      <c r="Y260" s="374">
        <v>2</v>
      </c>
      <c r="Z260" s="374">
        <v>2</v>
      </c>
      <c r="AA260" s="797"/>
      <c r="AB260" s="374">
        <v>1</v>
      </c>
      <c r="AC260" s="374">
        <v>1</v>
      </c>
      <c r="AD260" s="798">
        <v>1</v>
      </c>
    </row>
    <row r="261" spans="1:30" ht="13.5" thickBot="1">
      <c r="A261" s="978" t="s">
        <v>3144</v>
      </c>
      <c r="B261" s="980" t="s">
        <v>3482</v>
      </c>
      <c r="C261" s="982"/>
      <c r="D261" s="982"/>
      <c r="E261" s="978" t="s">
        <v>3144</v>
      </c>
      <c r="F261" s="978" t="s">
        <v>4117</v>
      </c>
      <c r="G261" s="983"/>
      <c r="H261" s="837">
        <v>2</v>
      </c>
      <c r="I261" s="837">
        <v>2</v>
      </c>
      <c r="J261" s="838">
        <v>2</v>
      </c>
      <c r="K261" s="836"/>
      <c r="L261" s="985">
        <v>2</v>
      </c>
      <c r="M261" s="837"/>
      <c r="N261" s="837"/>
      <c r="O261" s="836"/>
      <c r="P261" s="837">
        <v>2</v>
      </c>
      <c r="Q261" s="837">
        <v>2</v>
      </c>
      <c r="R261" s="837">
        <v>2</v>
      </c>
      <c r="S261" s="836"/>
      <c r="T261" s="985">
        <v>2</v>
      </c>
      <c r="U261" s="985">
        <v>2</v>
      </c>
      <c r="V261" s="985">
        <v>2</v>
      </c>
      <c r="W261" s="836"/>
      <c r="X261" s="985">
        <v>2</v>
      </c>
      <c r="Y261" s="837"/>
      <c r="Z261" s="837"/>
      <c r="AA261" s="836"/>
      <c r="AB261" s="837">
        <v>2</v>
      </c>
      <c r="AC261" s="837"/>
      <c r="AD261" s="838"/>
    </row>
    <row r="262" spans="1:30" ht="12.75">
      <c r="A262" s="251"/>
      <c r="B262" s="251"/>
      <c r="C262" s="251"/>
      <c r="D262" s="251"/>
      <c r="E262" s="251"/>
      <c r="F262" s="251"/>
      <c r="G262" s="251"/>
      <c r="H262" s="251"/>
      <c r="I262" s="251"/>
      <c r="J262" s="251"/>
      <c r="K262" s="251"/>
      <c r="L262" s="374"/>
      <c r="M262" s="251"/>
      <c r="N262" s="251"/>
      <c r="O262" s="251"/>
      <c r="P262" s="251"/>
      <c r="Q262" s="251"/>
      <c r="R262" s="251"/>
      <c r="S262" s="251"/>
      <c r="T262" s="374"/>
      <c r="U262" s="374"/>
      <c r="V262" s="374"/>
      <c r="W262" s="251"/>
      <c r="X262" s="374"/>
      <c r="Y262" s="251"/>
      <c r="Z262" s="251"/>
      <c r="AA262" s="251"/>
      <c r="AB262" s="251"/>
      <c r="AC262" s="251"/>
      <c r="AD262" s="251"/>
    </row>
    <row r="263" spans="1:30" ht="12.75">
      <c r="A263" s="251"/>
      <c r="B263" s="251"/>
      <c r="C263" s="251"/>
      <c r="D263" s="251"/>
      <c r="E263" s="251"/>
      <c r="F263" s="251"/>
      <c r="G263" s="251"/>
      <c r="H263" s="251"/>
      <c r="I263" s="251"/>
      <c r="J263" s="251"/>
      <c r="K263" s="251"/>
      <c r="L263" s="374"/>
      <c r="M263" s="251"/>
      <c r="N263" s="251"/>
      <c r="O263" s="251"/>
      <c r="P263" s="251"/>
      <c r="Q263" s="251"/>
      <c r="R263" s="251"/>
      <c r="S263" s="251"/>
      <c r="T263" s="374"/>
      <c r="U263" s="374"/>
      <c r="V263" s="374"/>
      <c r="W263" s="251"/>
      <c r="X263" s="374"/>
      <c r="Y263" s="251"/>
      <c r="Z263" s="251"/>
      <c r="AA263" s="251"/>
      <c r="AB263" s="251"/>
      <c r="AC263" s="251"/>
      <c r="AD263" s="251"/>
    </row>
  </sheetData>
  <sheetProtection sheet="1" objects="1" scenarios="1"/>
  <hyperlinks>
    <hyperlink ref="E243" r:id="rId1" display="RUOC@"/>
    <hyperlink ref="A243" r:id="rId2" display="RUOC@"/>
  </hyperlinks>
  <printOptions/>
  <pageMargins left="0.75" right="0.75" top="1" bottom="1" header="0.5" footer="0.5"/>
  <pageSetup horizontalDpi="600" verticalDpi="600" orientation="portrait" scale="61" r:id="rId3"/>
  <colBreaks count="1" manualBreakCount="1">
    <brk id="30" max="65535" man="1"/>
  </colBreaks>
</worksheet>
</file>

<file path=xl/worksheets/sheet4.xml><?xml version="1.0" encoding="utf-8"?>
<worksheet xmlns="http://schemas.openxmlformats.org/spreadsheetml/2006/main" xmlns:r="http://schemas.openxmlformats.org/officeDocument/2006/relationships">
  <dimension ref="A1:C20"/>
  <sheetViews>
    <sheetView workbookViewId="0" topLeftCell="A1">
      <selection activeCell="D13" sqref="D13"/>
    </sheetView>
  </sheetViews>
  <sheetFormatPr defaultColWidth="9.140625" defaultRowHeight="12.75"/>
  <cols>
    <col min="1" max="1" width="6.421875" style="258" bestFit="1" customWidth="1"/>
    <col min="2" max="2" width="17.140625" style="258" customWidth="1"/>
    <col min="3" max="3" width="72.57421875" style="258" customWidth="1"/>
  </cols>
  <sheetData>
    <row r="1" spans="1:3" ht="12.75">
      <c r="A1" s="1055" t="s">
        <v>3148</v>
      </c>
      <c r="B1" s="1056"/>
      <c r="C1" s="253" t="s">
        <v>3149</v>
      </c>
    </row>
    <row r="2" spans="1:3" ht="45" customHeight="1">
      <c r="A2" s="1057" t="s">
        <v>3150</v>
      </c>
      <c r="B2" s="1059" t="s">
        <v>3151</v>
      </c>
      <c r="C2" s="1061" t="s">
        <v>3152</v>
      </c>
    </row>
    <row r="3" spans="1:3" ht="13.5" customHeight="1">
      <c r="A3" s="1058"/>
      <c r="B3" s="1060"/>
      <c r="C3" s="1062"/>
    </row>
    <row r="4" spans="1:3" ht="65.25" customHeight="1">
      <c r="A4" s="254" t="s">
        <v>3660</v>
      </c>
      <c r="B4" s="255" t="s">
        <v>3153</v>
      </c>
      <c r="C4" s="256" t="s">
        <v>552</v>
      </c>
    </row>
    <row r="5" spans="1:3" ht="38.25">
      <c r="A5" s="254" t="s">
        <v>3661</v>
      </c>
      <c r="B5" s="255" t="s">
        <v>553</v>
      </c>
      <c r="C5" s="256" t="s">
        <v>554</v>
      </c>
    </row>
    <row r="6" spans="1:3" ht="72.75" customHeight="1">
      <c r="A6" s="254" t="s">
        <v>555</v>
      </c>
      <c r="B6" s="255" t="s">
        <v>556</v>
      </c>
      <c r="C6" s="257" t="s">
        <v>557</v>
      </c>
    </row>
    <row r="7" spans="1:3" ht="25.5">
      <c r="A7" s="254" t="s">
        <v>3664</v>
      </c>
      <c r="B7" s="255" t="s">
        <v>558</v>
      </c>
      <c r="C7" s="256" t="s">
        <v>559</v>
      </c>
    </row>
    <row r="8" spans="1:3" ht="38.25">
      <c r="A8" s="254" t="s">
        <v>3665</v>
      </c>
      <c r="B8" s="255" t="s">
        <v>560</v>
      </c>
      <c r="C8" s="256" t="s">
        <v>561</v>
      </c>
    </row>
    <row r="9" spans="1:3" ht="12.75">
      <c r="A9" s="254" t="s">
        <v>562</v>
      </c>
      <c r="B9" s="255" t="s">
        <v>563</v>
      </c>
      <c r="C9" s="256" t="s">
        <v>564</v>
      </c>
    </row>
    <row r="10" spans="1:3" ht="25.5">
      <c r="A10" s="254" t="s">
        <v>565</v>
      </c>
      <c r="B10" s="255" t="s">
        <v>566</v>
      </c>
      <c r="C10" s="256" t="s">
        <v>567</v>
      </c>
    </row>
    <row r="11" spans="1:3" ht="25.5">
      <c r="A11" s="254" t="s">
        <v>3653</v>
      </c>
      <c r="B11" s="255" t="s">
        <v>568</v>
      </c>
      <c r="C11" s="256" t="s">
        <v>569</v>
      </c>
    </row>
    <row r="12" spans="1:3" ht="38.25">
      <c r="A12" s="254" t="s">
        <v>570</v>
      </c>
      <c r="B12" s="255" t="s">
        <v>571</v>
      </c>
      <c r="C12" s="256" t="s">
        <v>3383</v>
      </c>
    </row>
    <row r="13" spans="1:3" ht="38.25">
      <c r="A13" s="254" t="s">
        <v>3670</v>
      </c>
      <c r="B13" s="255" t="s">
        <v>3384</v>
      </c>
      <c r="C13" s="256" t="s">
        <v>3385</v>
      </c>
    </row>
    <row r="14" spans="1:3" ht="25.5">
      <c r="A14" s="254" t="s">
        <v>3671</v>
      </c>
      <c r="B14" s="255" t="s">
        <v>3386</v>
      </c>
      <c r="C14" s="256" t="s">
        <v>3387</v>
      </c>
    </row>
    <row r="15" spans="1:3" ht="38.25">
      <c r="A15" s="254" t="s">
        <v>3672</v>
      </c>
      <c r="B15" s="255" t="s">
        <v>3388</v>
      </c>
      <c r="C15" s="256" t="s">
        <v>3389</v>
      </c>
    </row>
    <row r="16" spans="1:3" ht="38.25">
      <c r="A16" s="254" t="s">
        <v>3673</v>
      </c>
      <c r="B16" s="255" t="s">
        <v>3390</v>
      </c>
      <c r="C16" s="256" t="s">
        <v>3391</v>
      </c>
    </row>
    <row r="17" spans="1:3" ht="12.75">
      <c r="A17" s="254"/>
      <c r="B17" s="255" t="s">
        <v>3711</v>
      </c>
      <c r="C17" s="256" t="s">
        <v>3392</v>
      </c>
    </row>
    <row r="18" spans="1:3" ht="12.75">
      <c r="A18" s="254"/>
      <c r="B18" s="255" t="s">
        <v>3393</v>
      </c>
      <c r="C18" s="256" t="s">
        <v>3394</v>
      </c>
    </row>
    <row r="19" spans="1:3" ht="25.5">
      <c r="A19" s="254"/>
      <c r="B19" s="255" t="s">
        <v>3395</v>
      </c>
      <c r="C19" s="256" t="s">
        <v>3396</v>
      </c>
    </row>
    <row r="20" spans="1:3" ht="25.5">
      <c r="A20" s="254"/>
      <c r="B20" s="255" t="s">
        <v>3397</v>
      </c>
      <c r="C20" s="256" t="s">
        <v>3398</v>
      </c>
    </row>
  </sheetData>
  <sheetProtection sheet="1" objects="1" scenarios="1"/>
  <mergeCells count="4">
    <mergeCell ref="A1:B1"/>
    <mergeCell ref="A2:A3"/>
    <mergeCell ref="B2:B3"/>
    <mergeCell ref="C2:C3"/>
  </mergeCells>
  <printOptions horizontalCentered="1"/>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V87"/>
  <sheetViews>
    <sheetView showZeros="0" tabSelected="1" zoomScale="65" zoomScaleNormal="65" workbookViewId="0" topLeftCell="A1">
      <selection activeCell="B6" sqref="B6:G6"/>
    </sheetView>
  </sheetViews>
  <sheetFormatPr defaultColWidth="9.140625" defaultRowHeight="12.75"/>
  <cols>
    <col min="1" max="1" width="17.421875" style="95" customWidth="1"/>
    <col min="2" max="2" width="16.7109375" style="95" customWidth="1"/>
    <col min="3" max="3" width="5.57421875" style="95" customWidth="1"/>
    <col min="4" max="4" width="6.28125" style="95" customWidth="1"/>
    <col min="5" max="12" width="5.7109375" style="95" customWidth="1"/>
    <col min="13" max="13" width="8.00390625" style="95" customWidth="1"/>
    <col min="14" max="14" width="10.7109375" style="95" customWidth="1"/>
    <col min="15" max="16" width="6.57421875" style="95" customWidth="1"/>
    <col min="17" max="17" width="9.28125" style="95" customWidth="1"/>
    <col min="18" max="18" width="8.140625" style="95" customWidth="1"/>
    <col min="19" max="22" width="7.7109375" style="95" customWidth="1"/>
    <col min="23" max="23" width="7.421875" style="95" customWidth="1"/>
    <col min="24" max="24" width="8.421875" style="95" customWidth="1"/>
    <col min="25" max="26" width="7.7109375" style="95" customWidth="1"/>
    <col min="27" max="32" width="9.140625" style="95" hidden="1" customWidth="1"/>
    <col min="33" max="16384" width="9.140625" style="95" customWidth="1"/>
  </cols>
  <sheetData>
    <row r="1" spans="1:26" ht="12" customHeight="1">
      <c r="A1" s="1037"/>
      <c r="B1" s="1036"/>
      <c r="C1" s="1035" t="s">
        <v>3641</v>
      </c>
      <c r="D1" s="1076"/>
      <c r="E1" s="1076"/>
      <c r="F1" s="1076"/>
      <c r="G1" s="1076"/>
      <c r="H1" s="1076"/>
      <c r="I1" s="1076"/>
      <c r="J1" s="1076"/>
      <c r="K1" s="94"/>
      <c r="L1" s="94"/>
      <c r="M1" s="94"/>
      <c r="N1" s="94"/>
      <c r="O1" s="94"/>
      <c r="P1" s="94"/>
      <c r="Q1" s="94"/>
      <c r="R1" s="94"/>
      <c r="S1" s="94"/>
      <c r="T1" s="94"/>
      <c r="U1" s="94"/>
      <c r="V1" s="94"/>
      <c r="W1" s="94"/>
      <c r="X1" s="1079" t="s">
        <v>3642</v>
      </c>
      <c r="Y1" s="1080"/>
      <c r="Z1" s="1036"/>
    </row>
    <row r="2" spans="1:26" ht="15" customHeight="1">
      <c r="A2" s="1031"/>
      <c r="B2" s="1032"/>
      <c r="C2" s="1077"/>
      <c r="D2" s="1078"/>
      <c r="E2" s="1078"/>
      <c r="F2" s="1078"/>
      <c r="G2" s="1078"/>
      <c r="H2" s="1078"/>
      <c r="I2" s="1078"/>
      <c r="J2" s="1078"/>
      <c r="K2" s="97"/>
      <c r="L2" s="97"/>
      <c r="M2" s="97"/>
      <c r="N2" s="97"/>
      <c r="O2" s="97"/>
      <c r="P2" s="97"/>
      <c r="Q2" s="97"/>
      <c r="R2" s="97"/>
      <c r="S2" s="97"/>
      <c r="T2" s="97"/>
      <c r="U2" s="97"/>
      <c r="V2" s="97"/>
      <c r="W2" s="97"/>
      <c r="X2" s="1081"/>
      <c r="Y2" s="1081"/>
      <c r="Z2" s="1032"/>
    </row>
    <row r="3" spans="1:26" ht="15" customHeight="1">
      <c r="A3" s="1033"/>
      <c r="B3" s="1034"/>
      <c r="C3" s="99" t="s">
        <v>3643</v>
      </c>
      <c r="D3" s="100"/>
      <c r="E3" s="100"/>
      <c r="F3" s="100"/>
      <c r="G3" s="100"/>
      <c r="H3" s="100"/>
      <c r="I3" s="100"/>
      <c r="J3" s="100"/>
      <c r="K3" s="100"/>
      <c r="L3" s="100"/>
      <c r="M3" s="100"/>
      <c r="N3" s="100"/>
      <c r="O3" s="100"/>
      <c r="P3" s="100"/>
      <c r="Q3" s="100"/>
      <c r="R3" s="100"/>
      <c r="S3" s="100"/>
      <c r="T3" s="100"/>
      <c r="U3" s="100"/>
      <c r="V3" s="100"/>
      <c r="W3" s="100"/>
      <c r="X3" s="100"/>
      <c r="Y3" s="101"/>
      <c r="Z3" s="102" t="s">
        <v>836</v>
      </c>
    </row>
    <row r="4" spans="1:26" s="107" customFormat="1" ht="12" customHeight="1">
      <c r="A4" s="103" t="s">
        <v>837</v>
      </c>
      <c r="B4" s="104"/>
      <c r="C4" s="104"/>
      <c r="D4" s="104"/>
      <c r="E4" s="105"/>
      <c r="F4" s="106"/>
      <c r="G4" s="106"/>
      <c r="H4" s="106"/>
      <c r="I4" s="106"/>
      <c r="J4" s="106"/>
      <c r="K4" s="106"/>
      <c r="L4" s="106"/>
      <c r="M4" s="106"/>
      <c r="N4" s="106"/>
      <c r="O4" s="106"/>
      <c r="P4" s="106"/>
      <c r="Q4" s="106"/>
      <c r="R4" s="106"/>
      <c r="S4" s="106"/>
      <c r="T4" s="106"/>
      <c r="U4" s="106"/>
      <c r="V4" s="106"/>
      <c r="W4" s="1154" t="s">
        <v>838</v>
      </c>
      <c r="X4" s="1155"/>
      <c r="Y4" s="1155"/>
      <c r="Z4" s="1156"/>
    </row>
    <row r="5" spans="1:26" s="111" customFormat="1" ht="12.75" customHeight="1">
      <c r="A5" s="108"/>
      <c r="B5" s="109"/>
      <c r="C5" s="109"/>
      <c r="D5" s="109"/>
      <c r="E5" s="109"/>
      <c r="F5" s="109"/>
      <c r="G5" s="109"/>
      <c r="H5" s="109"/>
      <c r="I5" s="109"/>
      <c r="J5" s="109"/>
      <c r="K5" s="109"/>
      <c r="L5" s="109"/>
      <c r="M5" s="109"/>
      <c r="N5" s="109"/>
      <c r="O5" s="109"/>
      <c r="P5" s="109"/>
      <c r="Q5" s="109"/>
      <c r="R5" s="109"/>
      <c r="S5" s="109"/>
      <c r="T5" s="1149" t="s">
        <v>3644</v>
      </c>
      <c r="U5" s="1149"/>
      <c r="V5" s="109"/>
      <c r="W5" s="109"/>
      <c r="X5" s="109"/>
      <c r="Y5" s="109"/>
      <c r="Z5" s="110"/>
    </row>
    <row r="6" spans="1:26" s="117" customFormat="1" ht="13.5" customHeight="1">
      <c r="A6" s="112" t="s">
        <v>3645</v>
      </c>
      <c r="B6" s="1136"/>
      <c r="C6" s="1136"/>
      <c r="D6" s="1136"/>
      <c r="E6" s="1136"/>
      <c r="F6" s="1136"/>
      <c r="G6" s="1136"/>
      <c r="H6" s="1131" t="s">
        <v>3646</v>
      </c>
      <c r="I6" s="1150"/>
      <c r="J6" s="1151"/>
      <c r="K6" s="1151"/>
      <c r="L6" s="1151"/>
      <c r="M6" s="114"/>
      <c r="N6" s="113" t="s">
        <v>3647</v>
      </c>
      <c r="O6" s="1136"/>
      <c r="P6" s="1136"/>
      <c r="Q6" s="1136"/>
      <c r="R6" s="113"/>
      <c r="S6" s="1152"/>
      <c r="T6" s="1153"/>
      <c r="U6" s="1153"/>
      <c r="V6" s="1148"/>
      <c r="W6" s="113"/>
      <c r="X6" s="1131" t="s">
        <v>3648</v>
      </c>
      <c r="Y6" s="1132"/>
      <c r="Z6" s="116"/>
    </row>
    <row r="7" spans="1:27" s="117" customFormat="1" ht="13.5" customHeight="1">
      <c r="A7" s="118"/>
      <c r="B7" s="119"/>
      <c r="C7" s="113"/>
      <c r="D7" s="113"/>
      <c r="E7" s="113"/>
      <c r="F7" s="113"/>
      <c r="G7" s="113"/>
      <c r="H7" s="113"/>
      <c r="I7" s="115"/>
      <c r="J7" s="115"/>
      <c r="K7" s="115"/>
      <c r="L7" s="113"/>
      <c r="M7" s="115"/>
      <c r="N7" s="113"/>
      <c r="O7" s="113"/>
      <c r="P7" s="113"/>
      <c r="Q7" s="113"/>
      <c r="R7" s="113"/>
      <c r="S7" s="1145"/>
      <c r="T7" s="1146"/>
      <c r="U7" s="1146"/>
      <c r="V7" s="1147"/>
      <c r="W7" s="113"/>
      <c r="X7" s="113"/>
      <c r="Y7" s="115"/>
      <c r="Z7" s="120"/>
      <c r="AA7" s="95"/>
    </row>
    <row r="8" spans="1:26" s="117" customFormat="1" ht="13.5" customHeight="1">
      <c r="A8" s="112"/>
      <c r="B8" s="113"/>
      <c r="C8" s="113"/>
      <c r="D8" s="113"/>
      <c r="E8" s="113"/>
      <c r="F8" s="113"/>
      <c r="G8" s="113"/>
      <c r="H8" s="113"/>
      <c r="I8" s="115"/>
      <c r="J8" s="115"/>
      <c r="K8" s="115"/>
      <c r="L8" s="113"/>
      <c r="M8" s="115"/>
      <c r="N8" s="113"/>
      <c r="O8" s="113"/>
      <c r="P8" s="113"/>
      <c r="Q8" s="113"/>
      <c r="R8" s="113"/>
      <c r="S8" s="1137"/>
      <c r="T8" s="1139"/>
      <c r="U8" s="1139"/>
      <c r="V8" s="1129"/>
      <c r="W8" s="113"/>
      <c r="X8" s="113"/>
      <c r="Y8" s="115"/>
      <c r="Z8" s="120"/>
    </row>
    <row r="9" spans="1:27" ht="13.5" customHeight="1">
      <c r="A9" s="112" t="s">
        <v>3649</v>
      </c>
      <c r="B9" s="1136"/>
      <c r="C9" s="1136"/>
      <c r="D9" s="1136"/>
      <c r="E9" s="1136"/>
      <c r="F9" s="1136"/>
      <c r="G9" s="1136"/>
      <c r="H9" s="1131" t="s">
        <v>3650</v>
      </c>
      <c r="I9" s="1131"/>
      <c r="J9" s="1136"/>
      <c r="K9" s="1136"/>
      <c r="L9" s="1136"/>
      <c r="M9" s="121"/>
      <c r="N9" s="113" t="s">
        <v>3651</v>
      </c>
      <c r="O9" s="1136"/>
      <c r="P9" s="1136"/>
      <c r="Q9" s="1136"/>
      <c r="R9" s="1142" t="s">
        <v>3652</v>
      </c>
      <c r="S9" s="1145"/>
      <c r="T9" s="1146"/>
      <c r="U9" s="1146"/>
      <c r="V9" s="1147"/>
      <c r="W9" s="1143" t="s">
        <v>3653</v>
      </c>
      <c r="X9" s="1131" t="s">
        <v>3654</v>
      </c>
      <c r="Y9" s="1132"/>
      <c r="Z9" s="116"/>
      <c r="AA9" s="117"/>
    </row>
    <row r="10" spans="1:26" s="117" customFormat="1" ht="13.5" customHeight="1">
      <c r="A10" s="112"/>
      <c r="B10" s="113"/>
      <c r="C10" s="113"/>
      <c r="D10" s="113"/>
      <c r="E10" s="113"/>
      <c r="F10" s="113"/>
      <c r="G10" s="113"/>
      <c r="H10" s="113"/>
      <c r="I10" s="113"/>
      <c r="J10" s="113"/>
      <c r="K10" s="113"/>
      <c r="L10" s="113"/>
      <c r="M10" s="113"/>
      <c r="N10" s="113"/>
      <c r="O10" s="1144"/>
      <c r="P10" s="1144"/>
      <c r="Q10" s="1144"/>
      <c r="R10" s="1142"/>
      <c r="S10" s="1137"/>
      <c r="T10" s="1139"/>
      <c r="U10" s="1139"/>
      <c r="V10" s="1129"/>
      <c r="W10" s="1143"/>
      <c r="X10" s="1131"/>
      <c r="Y10" s="1132"/>
      <c r="Z10" s="120"/>
    </row>
    <row r="11" spans="1:27" s="117" customFormat="1" ht="13.5" customHeight="1">
      <c r="A11" s="112"/>
      <c r="B11" s="113"/>
      <c r="C11" s="113"/>
      <c r="D11" s="113"/>
      <c r="E11" s="113"/>
      <c r="F11" s="113"/>
      <c r="G11" s="113"/>
      <c r="H11" s="113"/>
      <c r="I11" s="113"/>
      <c r="J11" s="113"/>
      <c r="K11" s="113"/>
      <c r="L11" s="113"/>
      <c r="M11" s="113"/>
      <c r="N11" s="113"/>
      <c r="O11" s="113"/>
      <c r="P11" s="113"/>
      <c r="Q11" s="113"/>
      <c r="R11" s="123"/>
      <c r="S11" s="1145"/>
      <c r="T11" s="1146"/>
      <c r="U11" s="1146"/>
      <c r="V11" s="1147"/>
      <c r="W11" s="122"/>
      <c r="X11" s="113"/>
      <c r="Y11" s="115"/>
      <c r="Z11" s="120"/>
      <c r="AA11" s="95"/>
    </row>
    <row r="12" spans="1:28" s="117" customFormat="1" ht="13.5" customHeight="1">
      <c r="A12" s="112" t="s">
        <v>840</v>
      </c>
      <c r="B12" s="1136"/>
      <c r="C12" s="1136"/>
      <c r="D12" s="1136"/>
      <c r="E12" s="1136"/>
      <c r="F12" s="1136"/>
      <c r="G12" s="1131" t="s">
        <v>3655</v>
      </c>
      <c r="H12" s="1132"/>
      <c r="I12" s="1136"/>
      <c r="J12" s="1136"/>
      <c r="K12" s="1141" t="s">
        <v>3656</v>
      </c>
      <c r="L12" s="1141"/>
      <c r="M12" s="1141"/>
      <c r="N12" s="1141"/>
      <c r="O12" s="1136"/>
      <c r="P12" s="1136"/>
      <c r="Q12" s="1136"/>
      <c r="R12" s="124"/>
      <c r="S12" s="1137"/>
      <c r="T12" s="1139"/>
      <c r="U12" s="1139"/>
      <c r="V12" s="1129"/>
      <c r="W12" s="122"/>
      <c r="X12" s="1131" t="s">
        <v>3657</v>
      </c>
      <c r="Y12" s="1132"/>
      <c r="Z12" s="116"/>
      <c r="AA12" s="125"/>
      <c r="AB12" s="95"/>
    </row>
    <row r="13" spans="1:28" s="133" customFormat="1" ht="13.5" customHeight="1">
      <c r="A13" s="126"/>
      <c r="B13" s="127"/>
      <c r="C13" s="128"/>
      <c r="D13" s="128"/>
      <c r="E13" s="129"/>
      <c r="F13" s="130"/>
      <c r="G13" s="130"/>
      <c r="H13" s="130"/>
      <c r="I13" s="130"/>
      <c r="J13" s="130"/>
      <c r="K13" s="130"/>
      <c r="L13" s="130"/>
      <c r="M13" s="130"/>
      <c r="N13" s="130"/>
      <c r="O13" s="130"/>
      <c r="P13" s="130"/>
      <c r="Q13" s="130"/>
      <c r="R13" s="130"/>
      <c r="S13" s="1138"/>
      <c r="T13" s="1140"/>
      <c r="U13" s="1140"/>
      <c r="V13" s="1130"/>
      <c r="W13" s="130"/>
      <c r="X13" s="113"/>
      <c r="Y13" s="113"/>
      <c r="Z13" s="131"/>
      <c r="AA13" s="127"/>
      <c r="AB13" s="132"/>
    </row>
    <row r="14" spans="1:65" s="127" customFormat="1" ht="13.5" customHeight="1">
      <c r="A14" s="126"/>
      <c r="S14" s="134"/>
      <c r="T14" s="1133" t="s">
        <v>3658</v>
      </c>
      <c r="U14" s="1133"/>
      <c r="V14" s="134"/>
      <c r="W14" s="134"/>
      <c r="X14" s="1131"/>
      <c r="Y14" s="1135"/>
      <c r="Z14" s="131"/>
      <c r="AA14" s="135"/>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row>
    <row r="15" spans="1:28" s="127" customFormat="1" ht="1.5" customHeight="1">
      <c r="A15" s="136"/>
      <c r="B15" s="137"/>
      <c r="C15" s="137"/>
      <c r="D15" s="137"/>
      <c r="E15" s="137"/>
      <c r="F15" s="137"/>
      <c r="G15" s="137"/>
      <c r="H15" s="137"/>
      <c r="I15" s="137"/>
      <c r="J15" s="137"/>
      <c r="K15" s="137"/>
      <c r="L15" s="137"/>
      <c r="M15" s="137"/>
      <c r="N15" s="137"/>
      <c r="O15" s="137"/>
      <c r="P15" s="137"/>
      <c r="Q15" s="137"/>
      <c r="R15" s="137"/>
      <c r="S15" s="137"/>
      <c r="T15" s="1134"/>
      <c r="U15" s="1134"/>
      <c r="V15" s="137"/>
      <c r="W15" s="137"/>
      <c r="X15" s="137"/>
      <c r="Y15" s="137"/>
      <c r="Z15" s="138"/>
      <c r="AA15" s="133"/>
      <c r="AB15" s="135"/>
    </row>
    <row r="16" spans="1:256" s="147" customFormat="1" ht="15" customHeight="1">
      <c r="A16" s="139" t="s">
        <v>3659</v>
      </c>
      <c r="B16" s="140"/>
      <c r="C16" s="140"/>
      <c r="D16" s="140"/>
      <c r="E16" s="140"/>
      <c r="F16" s="140"/>
      <c r="G16" s="140"/>
      <c r="H16" s="140"/>
      <c r="I16" s="140"/>
      <c r="J16" s="140"/>
      <c r="K16" s="140"/>
      <c r="L16" s="140"/>
      <c r="M16" s="141" t="s">
        <v>3660</v>
      </c>
      <c r="N16" s="141" t="s">
        <v>3661</v>
      </c>
      <c r="O16" s="141" t="s">
        <v>3662</v>
      </c>
      <c r="P16" s="141" t="s">
        <v>3663</v>
      </c>
      <c r="Q16" s="141" t="s">
        <v>3664</v>
      </c>
      <c r="R16" s="141" t="s">
        <v>3665</v>
      </c>
      <c r="S16" s="141" t="s">
        <v>3666</v>
      </c>
      <c r="T16" s="141" t="s">
        <v>3667</v>
      </c>
      <c r="U16" s="141" t="s">
        <v>3668</v>
      </c>
      <c r="V16" s="141" t="s">
        <v>3669</v>
      </c>
      <c r="W16" s="141" t="s">
        <v>3670</v>
      </c>
      <c r="X16" s="141" t="s">
        <v>3671</v>
      </c>
      <c r="Y16" s="141" t="s">
        <v>3672</v>
      </c>
      <c r="Z16" s="142" t="s">
        <v>3673</v>
      </c>
      <c r="AA16" s="143"/>
      <c r="AB16" s="144"/>
      <c r="AC16" s="145"/>
      <c r="AD16" s="145"/>
      <c r="AE16" s="145"/>
      <c r="AF16" s="145"/>
      <c r="AG16" s="145"/>
      <c r="AH16" s="146"/>
      <c r="AI16" s="146"/>
      <c r="AJ16" s="146"/>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8" s="144" customFormat="1" ht="18.75" customHeight="1">
      <c r="A17" s="148"/>
      <c r="B17" s="149"/>
      <c r="C17" s="149"/>
      <c r="D17" s="149"/>
      <c r="E17" s="149"/>
      <c r="F17" s="149"/>
      <c r="G17" s="149"/>
      <c r="H17" s="149"/>
      <c r="I17" s="149"/>
      <c r="J17" s="149"/>
      <c r="K17" s="149"/>
      <c r="L17" s="149"/>
      <c r="M17" s="1123" t="s">
        <v>3674</v>
      </c>
      <c r="N17" s="149"/>
      <c r="O17" s="1126" t="s">
        <v>3675</v>
      </c>
      <c r="P17" s="1127"/>
      <c r="Q17" s="1128"/>
      <c r="R17" s="1104" t="s">
        <v>3676</v>
      </c>
      <c r="S17" s="1104" t="s">
        <v>3677</v>
      </c>
      <c r="T17" s="1104" t="s">
        <v>3678</v>
      </c>
      <c r="U17" s="1104" t="s">
        <v>3679</v>
      </c>
      <c r="V17" s="1104" t="s">
        <v>3680</v>
      </c>
      <c r="W17" s="1104" t="s">
        <v>3681</v>
      </c>
      <c r="X17" s="1104" t="s">
        <v>3682</v>
      </c>
      <c r="Y17" s="1104" t="s">
        <v>3683</v>
      </c>
      <c r="Z17" s="1107" t="s">
        <v>3684</v>
      </c>
      <c r="AA17" s="143"/>
      <c r="AB17" s="150" t="s">
        <v>3685</v>
      </c>
    </row>
    <row r="18" spans="1:31" s="143" customFormat="1" ht="27" customHeight="1">
      <c r="A18" s="1110" t="s">
        <v>3686</v>
      </c>
      <c r="B18" s="1111"/>
      <c r="C18" s="1114" t="s">
        <v>3687</v>
      </c>
      <c r="D18" s="1115"/>
      <c r="E18" s="1115"/>
      <c r="F18" s="1115"/>
      <c r="G18" s="1115"/>
      <c r="H18" s="1115"/>
      <c r="I18" s="151">
        <v>10</v>
      </c>
      <c r="J18" s="152"/>
      <c r="K18" s="152"/>
      <c r="L18" s="153"/>
      <c r="M18" s="1124"/>
      <c r="N18" s="154" t="s">
        <v>3688</v>
      </c>
      <c r="O18" s="1104" t="s">
        <v>3689</v>
      </c>
      <c r="P18" s="1104" t="s">
        <v>3690</v>
      </c>
      <c r="Q18" s="1104" t="s">
        <v>3691</v>
      </c>
      <c r="R18" s="1105"/>
      <c r="S18" s="1105"/>
      <c r="T18" s="1105"/>
      <c r="U18" s="1105"/>
      <c r="V18" s="1105"/>
      <c r="W18" s="1105"/>
      <c r="X18" s="1105"/>
      <c r="Y18" s="1105"/>
      <c r="Z18" s="1108"/>
      <c r="AB18" s="155" t="s">
        <v>3692</v>
      </c>
      <c r="AC18" s="156" t="s">
        <v>3693</v>
      </c>
      <c r="AD18" s="156"/>
      <c r="AE18" s="156"/>
    </row>
    <row r="19" spans="1:29" s="143" customFormat="1" ht="27" customHeight="1">
      <c r="A19" s="1112"/>
      <c r="B19" s="1113"/>
      <c r="C19" s="1118" t="s">
        <v>3694</v>
      </c>
      <c r="D19" s="1119"/>
      <c r="E19" s="1119"/>
      <c r="F19" s="1119"/>
      <c r="G19" s="1119"/>
      <c r="H19" s="1119"/>
      <c r="I19" s="1119"/>
      <c r="J19" s="1119"/>
      <c r="K19" s="1119"/>
      <c r="L19" s="1120"/>
      <c r="M19" s="1124"/>
      <c r="N19" s="157">
        <v>9.6</v>
      </c>
      <c r="O19" s="1116"/>
      <c r="P19" s="1116"/>
      <c r="Q19" s="1116"/>
      <c r="R19" s="1105"/>
      <c r="S19" s="1105"/>
      <c r="T19" s="1105"/>
      <c r="U19" s="1105"/>
      <c r="V19" s="1105"/>
      <c r="W19" s="1105"/>
      <c r="X19" s="1105"/>
      <c r="Y19" s="1105"/>
      <c r="Z19" s="1108"/>
      <c r="AA19" s="144"/>
      <c r="AB19" s="155" t="s">
        <v>3695</v>
      </c>
      <c r="AC19" s="156" t="s">
        <v>3696</v>
      </c>
    </row>
    <row r="20" spans="1:29" s="143" customFormat="1" ht="27" customHeight="1">
      <c r="A20" s="1121" t="s">
        <v>3697</v>
      </c>
      <c r="B20" s="1122"/>
      <c r="C20" s="158" t="s">
        <v>3698</v>
      </c>
      <c r="D20" s="158" t="s">
        <v>3699</v>
      </c>
      <c r="E20" s="158" t="s">
        <v>3700</v>
      </c>
      <c r="F20" s="158" t="s">
        <v>3701</v>
      </c>
      <c r="G20" s="158" t="s">
        <v>3702</v>
      </c>
      <c r="H20" s="158" t="s">
        <v>3703</v>
      </c>
      <c r="I20" s="158" t="s">
        <v>3704</v>
      </c>
      <c r="J20" s="158" t="s">
        <v>3705</v>
      </c>
      <c r="K20" s="158" t="s">
        <v>3706</v>
      </c>
      <c r="L20" s="158" t="s">
        <v>3707</v>
      </c>
      <c r="M20" s="1125"/>
      <c r="N20" s="159" t="s">
        <v>3708</v>
      </c>
      <c r="O20" s="1117"/>
      <c r="P20" s="1117"/>
      <c r="Q20" s="1117"/>
      <c r="R20" s="1106"/>
      <c r="S20" s="1106"/>
      <c r="T20" s="1106"/>
      <c r="U20" s="1106"/>
      <c r="V20" s="1106"/>
      <c r="W20" s="160" t="s">
        <v>3709</v>
      </c>
      <c r="X20" s="1106"/>
      <c r="Y20" s="1106"/>
      <c r="Z20" s="1109"/>
      <c r="AA20" s="144"/>
      <c r="AB20" s="161">
        <v>1.92</v>
      </c>
      <c r="AC20" s="162">
        <v>50</v>
      </c>
    </row>
    <row r="21" spans="1:29" ht="21.75" customHeight="1">
      <c r="A21" s="1067"/>
      <c r="B21" s="1068"/>
      <c r="C21" s="163"/>
      <c r="D21" s="163"/>
      <c r="E21" s="163"/>
      <c r="F21" s="163"/>
      <c r="G21" s="163"/>
      <c r="H21" s="163"/>
      <c r="I21" s="163"/>
      <c r="J21" s="163"/>
      <c r="K21" s="163"/>
      <c r="L21" s="163"/>
      <c r="M21" s="164">
        <f>IF(A21=0,"",((SUM(C21:L21)/$I$18)*$N21))</f>
      </c>
      <c r="N21" s="165">
        <f aca="true" t="shared" si="0" ref="N21:N41">IF(A21="","",VLOOKUP($N$19,$AB$20:$AC$25,2))</f>
      </c>
      <c r="O21" s="166"/>
      <c r="P21" s="166"/>
      <c r="Q21" s="167">
        <f>IF(P21="","",P21/O21)</f>
      </c>
      <c r="R21" s="164">
        <f>IF(Q21="","",M21*Q21)</f>
      </c>
      <c r="S21" s="168"/>
      <c r="T21" s="168"/>
      <c r="U21" s="168"/>
      <c r="V21" s="168"/>
      <c r="W21" s="165">
        <f>IF(V21="","",S21/(T21*U21*V21))</f>
      </c>
      <c r="X21" s="169">
        <f>IF(W21="","",R21*W21)</f>
      </c>
      <c r="Y21" s="166" t="s">
        <v>3710</v>
      </c>
      <c r="Z21" s="170">
        <f>IF(Y21="","",IF(X21&lt;Y21,X21,Y21))</f>
      </c>
      <c r="AB21" s="171">
        <v>2.4</v>
      </c>
      <c r="AC21" s="172">
        <v>40</v>
      </c>
    </row>
    <row r="22" spans="1:29" ht="21.75" customHeight="1">
      <c r="A22" s="1067"/>
      <c r="B22" s="1068"/>
      <c r="C22" s="163"/>
      <c r="D22" s="163"/>
      <c r="E22" s="163"/>
      <c r="F22" s="163"/>
      <c r="G22" s="163"/>
      <c r="H22" s="163"/>
      <c r="I22" s="163"/>
      <c r="J22" s="163"/>
      <c r="K22" s="163"/>
      <c r="L22" s="163"/>
      <c r="M22" s="164">
        <f aca="true" t="shared" si="1" ref="M22:M41">IF(A22=0,"",((SUM(C22:L22)/$I$18)*$N22))</f>
      </c>
      <c r="N22" s="165">
        <f t="shared" si="0"/>
      </c>
      <c r="O22" s="166"/>
      <c r="P22" s="166"/>
      <c r="Q22" s="167">
        <f aca="true" t="shared" si="2" ref="Q22:Q41">IF(P22="","",P22/O22)</f>
      </c>
      <c r="R22" s="164">
        <f aca="true" t="shared" si="3" ref="R22:R41">IF(Q22="","",M22*Q22)</f>
      </c>
      <c r="S22" s="168"/>
      <c r="T22" s="168"/>
      <c r="U22" s="168"/>
      <c r="V22" s="168"/>
      <c r="W22" s="165">
        <f aca="true" t="shared" si="4" ref="W22:W41">IF(V22="","",S22/(T22*U22*V22))</f>
      </c>
      <c r="X22" s="169">
        <f>IF(W22="","",R22*W22)</f>
      </c>
      <c r="Y22" s="166"/>
      <c r="Z22" s="170">
        <f>IF(Y22="","",IF(X22&lt;Y22,X22,Y22))</f>
      </c>
      <c r="AB22" s="171">
        <v>4.8</v>
      </c>
      <c r="AC22" s="172">
        <v>20</v>
      </c>
    </row>
    <row r="23" spans="1:29" ht="21.75" customHeight="1">
      <c r="A23" s="1067"/>
      <c r="B23" s="1068"/>
      <c r="C23" s="163"/>
      <c r="D23" s="163"/>
      <c r="E23" s="163"/>
      <c r="F23" s="163"/>
      <c r="G23" s="163"/>
      <c r="H23" s="163"/>
      <c r="I23" s="163"/>
      <c r="J23" s="163"/>
      <c r="K23" s="163"/>
      <c r="L23" s="163"/>
      <c r="M23" s="164">
        <f t="shared" si="1"/>
      </c>
      <c r="N23" s="165">
        <f t="shared" si="0"/>
      </c>
      <c r="O23" s="166"/>
      <c r="P23" s="166"/>
      <c r="Q23" s="167">
        <f t="shared" si="2"/>
      </c>
      <c r="R23" s="164">
        <f t="shared" si="3"/>
      </c>
      <c r="S23" s="168"/>
      <c r="T23" s="168"/>
      <c r="U23" s="168"/>
      <c r="V23" s="168"/>
      <c r="W23" s="165">
        <f t="shared" si="4"/>
      </c>
      <c r="X23" s="169">
        <f>IF(W23="","",R23*W23)</f>
      </c>
      <c r="Y23" s="166"/>
      <c r="Z23" s="170">
        <f aca="true" t="shared" si="5" ref="Z23:Z41">IF(Y23="","",IF(X23&lt;Y23,X23,Y23))</f>
      </c>
      <c r="AB23" s="171">
        <v>9.6</v>
      </c>
      <c r="AC23" s="172">
        <v>10</v>
      </c>
    </row>
    <row r="24" spans="1:29" ht="21.75" customHeight="1">
      <c r="A24" s="1067"/>
      <c r="B24" s="1068"/>
      <c r="C24" s="163"/>
      <c r="D24" s="163"/>
      <c r="E24" s="163"/>
      <c r="F24" s="163"/>
      <c r="G24" s="163"/>
      <c r="H24" s="163"/>
      <c r="I24" s="163"/>
      <c r="J24" s="163"/>
      <c r="K24" s="163"/>
      <c r="L24" s="163"/>
      <c r="M24" s="164">
        <f t="shared" si="1"/>
      </c>
      <c r="N24" s="165">
        <f t="shared" si="0"/>
      </c>
      <c r="O24" s="166"/>
      <c r="P24" s="166"/>
      <c r="Q24" s="167">
        <f t="shared" si="2"/>
      </c>
      <c r="R24" s="164">
        <f t="shared" si="3"/>
      </c>
      <c r="S24" s="168"/>
      <c r="T24" s="168"/>
      <c r="U24" s="168"/>
      <c r="V24" s="168"/>
      <c r="W24" s="165">
        <f t="shared" si="4"/>
      </c>
      <c r="X24" s="169">
        <f aca="true" t="shared" si="6" ref="X24:X41">IF(W24="","",R24*W24)</f>
      </c>
      <c r="Y24" s="166"/>
      <c r="Z24" s="170">
        <f t="shared" si="5"/>
      </c>
      <c r="AB24" s="171">
        <v>21</v>
      </c>
      <c r="AC24" s="171">
        <v>4.57</v>
      </c>
    </row>
    <row r="25" spans="1:29" ht="21.75" customHeight="1">
      <c r="A25" s="1067"/>
      <c r="B25" s="1068"/>
      <c r="C25" s="163"/>
      <c r="D25" s="163"/>
      <c r="E25" s="163"/>
      <c r="F25" s="163"/>
      <c r="G25" s="163"/>
      <c r="H25" s="163"/>
      <c r="I25" s="163"/>
      <c r="J25" s="163"/>
      <c r="K25" s="163"/>
      <c r="L25" s="163"/>
      <c r="M25" s="164">
        <f t="shared" si="1"/>
      </c>
      <c r="N25" s="165">
        <f t="shared" si="0"/>
      </c>
      <c r="O25" s="166"/>
      <c r="P25" s="166"/>
      <c r="Q25" s="167">
        <f t="shared" si="2"/>
      </c>
      <c r="R25" s="164">
        <f t="shared" si="3"/>
      </c>
      <c r="S25" s="168"/>
      <c r="T25" s="168"/>
      <c r="U25" s="168"/>
      <c r="V25" s="168"/>
      <c r="W25" s="165">
        <f t="shared" si="4"/>
      </c>
      <c r="X25" s="169">
        <f t="shared" si="6"/>
      </c>
      <c r="Y25" s="166"/>
      <c r="Z25" s="170">
        <f t="shared" si="5"/>
      </c>
      <c r="AB25" s="171">
        <v>96</v>
      </c>
      <c r="AC25" s="172">
        <v>1</v>
      </c>
    </row>
    <row r="26" spans="1:29" ht="21.75" customHeight="1">
      <c r="A26" s="1067"/>
      <c r="B26" s="1068"/>
      <c r="C26" s="163"/>
      <c r="D26" s="163"/>
      <c r="E26" s="163"/>
      <c r="F26" s="163"/>
      <c r="G26" s="163"/>
      <c r="H26" s="163"/>
      <c r="I26" s="163"/>
      <c r="J26" s="163"/>
      <c r="K26" s="163"/>
      <c r="L26" s="163"/>
      <c r="M26" s="164">
        <f t="shared" si="1"/>
      </c>
      <c r="N26" s="165">
        <f t="shared" si="0"/>
      </c>
      <c r="O26" s="166"/>
      <c r="P26" s="166"/>
      <c r="Q26" s="167">
        <f t="shared" si="2"/>
      </c>
      <c r="R26" s="164">
        <f t="shared" si="3"/>
      </c>
      <c r="S26" s="168"/>
      <c r="T26" s="168"/>
      <c r="U26" s="168"/>
      <c r="V26" s="168"/>
      <c r="W26" s="165">
        <f t="shared" si="4"/>
      </c>
      <c r="X26" s="169">
        <f t="shared" si="6"/>
      </c>
      <c r="Y26" s="166"/>
      <c r="Z26" s="170">
        <f t="shared" si="5"/>
      </c>
      <c r="AB26" s="171">
        <v>436</v>
      </c>
      <c r="AC26" s="171">
        <v>0.22</v>
      </c>
    </row>
    <row r="27" spans="1:29" ht="21.75" customHeight="1">
      <c r="A27" s="1067"/>
      <c r="B27" s="1068"/>
      <c r="C27" s="163"/>
      <c r="D27" s="163"/>
      <c r="E27" s="163"/>
      <c r="F27" s="163"/>
      <c r="G27" s="163"/>
      <c r="H27" s="163"/>
      <c r="I27" s="163"/>
      <c r="J27" s="163"/>
      <c r="K27" s="163"/>
      <c r="L27" s="163"/>
      <c r="M27" s="164">
        <f t="shared" si="1"/>
      </c>
      <c r="N27" s="165">
        <f t="shared" si="0"/>
      </c>
      <c r="O27" s="166"/>
      <c r="P27" s="166"/>
      <c r="Q27" s="167">
        <f t="shared" si="2"/>
      </c>
      <c r="R27" s="164">
        <f t="shared" si="3"/>
      </c>
      <c r="S27" s="168"/>
      <c r="T27" s="168"/>
      <c r="U27" s="168"/>
      <c r="V27" s="168"/>
      <c r="W27" s="165">
        <f t="shared" si="4"/>
      </c>
      <c r="X27" s="169">
        <f t="shared" si="6"/>
      </c>
      <c r="Y27" s="166"/>
      <c r="Z27" s="170">
        <f t="shared" si="5"/>
      </c>
      <c r="AB27" s="171"/>
      <c r="AC27" s="172"/>
    </row>
    <row r="28" spans="1:29" ht="21.75" customHeight="1">
      <c r="A28" s="1067"/>
      <c r="B28" s="1068"/>
      <c r="C28" s="163"/>
      <c r="D28" s="163"/>
      <c r="E28" s="163"/>
      <c r="F28" s="163"/>
      <c r="G28" s="163"/>
      <c r="H28" s="163"/>
      <c r="I28" s="163"/>
      <c r="J28" s="163"/>
      <c r="K28" s="163"/>
      <c r="L28" s="163"/>
      <c r="M28" s="164">
        <f t="shared" si="1"/>
      </c>
      <c r="N28" s="165">
        <f t="shared" si="0"/>
      </c>
      <c r="O28" s="166"/>
      <c r="P28" s="166"/>
      <c r="Q28" s="167">
        <f t="shared" si="2"/>
      </c>
      <c r="R28" s="164">
        <f t="shared" si="3"/>
      </c>
      <c r="S28" s="168"/>
      <c r="T28" s="168"/>
      <c r="U28" s="168"/>
      <c r="V28" s="168"/>
      <c r="W28" s="165">
        <f t="shared" si="4"/>
      </c>
      <c r="X28" s="169">
        <f t="shared" si="6"/>
      </c>
      <c r="Y28" s="166"/>
      <c r="Z28" s="170">
        <f t="shared" si="5"/>
      </c>
      <c r="AB28" s="171"/>
      <c r="AC28" s="172"/>
    </row>
    <row r="29" spans="1:29" ht="21.75" customHeight="1">
      <c r="A29" s="1067"/>
      <c r="B29" s="1068"/>
      <c r="C29" s="163"/>
      <c r="D29" s="163"/>
      <c r="E29" s="163"/>
      <c r="F29" s="163"/>
      <c r="G29" s="163"/>
      <c r="H29" s="163"/>
      <c r="I29" s="163"/>
      <c r="J29" s="163"/>
      <c r="K29" s="163"/>
      <c r="L29" s="163"/>
      <c r="M29" s="164">
        <f t="shared" si="1"/>
      </c>
      <c r="N29" s="165">
        <f t="shared" si="0"/>
      </c>
      <c r="O29" s="166"/>
      <c r="P29" s="166"/>
      <c r="Q29" s="167">
        <f t="shared" si="2"/>
      </c>
      <c r="R29" s="164">
        <f t="shared" si="3"/>
      </c>
      <c r="S29" s="168"/>
      <c r="T29" s="168"/>
      <c r="U29" s="168"/>
      <c r="V29" s="168"/>
      <c r="W29" s="165">
        <f t="shared" si="4"/>
      </c>
      <c r="X29" s="169">
        <f t="shared" si="6"/>
      </c>
      <c r="Y29" s="166"/>
      <c r="Z29" s="170">
        <f t="shared" si="5"/>
      </c>
      <c r="AB29" s="171"/>
      <c r="AC29" s="172"/>
    </row>
    <row r="30" spans="1:29" ht="21.75" customHeight="1">
      <c r="A30" s="1067"/>
      <c r="B30" s="1068"/>
      <c r="C30" s="163"/>
      <c r="D30" s="163"/>
      <c r="E30" s="163"/>
      <c r="F30" s="163"/>
      <c r="G30" s="163"/>
      <c r="H30" s="163"/>
      <c r="I30" s="163"/>
      <c r="J30" s="163"/>
      <c r="K30" s="163"/>
      <c r="L30" s="163"/>
      <c r="M30" s="164">
        <f t="shared" si="1"/>
      </c>
      <c r="N30" s="165">
        <f t="shared" si="0"/>
      </c>
      <c r="O30" s="166"/>
      <c r="P30" s="166"/>
      <c r="Q30" s="167">
        <f t="shared" si="2"/>
      </c>
      <c r="R30" s="164">
        <f t="shared" si="3"/>
      </c>
      <c r="S30" s="168"/>
      <c r="T30" s="168"/>
      <c r="U30" s="168"/>
      <c r="V30" s="168"/>
      <c r="W30" s="165">
        <f t="shared" si="4"/>
      </c>
      <c r="X30" s="169">
        <f t="shared" si="6"/>
      </c>
      <c r="Y30" s="166"/>
      <c r="Z30" s="170">
        <f t="shared" si="5"/>
      </c>
      <c r="AB30" s="171"/>
      <c r="AC30" s="172"/>
    </row>
    <row r="31" spans="1:29" ht="21.75" customHeight="1">
      <c r="A31" s="1067"/>
      <c r="B31" s="1068"/>
      <c r="C31" s="163"/>
      <c r="D31" s="163"/>
      <c r="E31" s="163"/>
      <c r="F31" s="163"/>
      <c r="G31" s="163"/>
      <c r="H31" s="163"/>
      <c r="I31" s="163"/>
      <c r="J31" s="163"/>
      <c r="K31" s="163"/>
      <c r="L31" s="163"/>
      <c r="M31" s="164">
        <f>IF(A31=0,"",((SUM(C31:L31)/$I$18)*$N31))</f>
      </c>
      <c r="N31" s="165">
        <f t="shared" si="0"/>
      </c>
      <c r="O31" s="166"/>
      <c r="P31" s="166"/>
      <c r="Q31" s="167">
        <f t="shared" si="2"/>
      </c>
      <c r="R31" s="164">
        <f t="shared" si="3"/>
      </c>
      <c r="S31" s="168"/>
      <c r="T31" s="168"/>
      <c r="U31" s="168"/>
      <c r="V31" s="168"/>
      <c r="W31" s="165">
        <f t="shared" si="4"/>
      </c>
      <c r="X31" s="169">
        <f t="shared" si="6"/>
      </c>
      <c r="Y31" s="166"/>
      <c r="Z31" s="170">
        <f t="shared" si="5"/>
      </c>
      <c r="AB31" s="171"/>
      <c r="AC31" s="172"/>
    </row>
    <row r="32" spans="1:29" ht="21.75" customHeight="1">
      <c r="A32" s="1067"/>
      <c r="B32" s="1068"/>
      <c r="C32" s="163"/>
      <c r="D32" s="163"/>
      <c r="E32" s="163"/>
      <c r="F32" s="163"/>
      <c r="G32" s="163"/>
      <c r="H32" s="163"/>
      <c r="I32" s="163"/>
      <c r="J32" s="163"/>
      <c r="K32" s="163"/>
      <c r="L32" s="163"/>
      <c r="M32" s="164">
        <f t="shared" si="1"/>
      </c>
      <c r="N32" s="164">
        <f t="shared" si="0"/>
      </c>
      <c r="O32" s="166"/>
      <c r="P32" s="166"/>
      <c r="Q32" s="167">
        <f t="shared" si="2"/>
      </c>
      <c r="R32" s="164">
        <f t="shared" si="3"/>
      </c>
      <c r="S32" s="168"/>
      <c r="T32" s="168"/>
      <c r="U32" s="168"/>
      <c r="V32" s="168"/>
      <c r="W32" s="165">
        <f t="shared" si="4"/>
      </c>
      <c r="X32" s="169">
        <f t="shared" si="6"/>
      </c>
      <c r="Y32" s="166"/>
      <c r="Z32" s="170">
        <f t="shared" si="5"/>
      </c>
      <c r="AC32" s="173"/>
    </row>
    <row r="33" spans="1:29" ht="21.75" customHeight="1">
      <c r="A33" s="1067"/>
      <c r="B33" s="1068"/>
      <c r="C33" s="163"/>
      <c r="D33" s="163"/>
      <c r="E33" s="163"/>
      <c r="F33" s="163"/>
      <c r="G33" s="163"/>
      <c r="H33" s="163"/>
      <c r="I33" s="163"/>
      <c r="J33" s="163"/>
      <c r="K33" s="163"/>
      <c r="L33" s="163"/>
      <c r="M33" s="164">
        <f t="shared" si="1"/>
      </c>
      <c r="N33" s="164">
        <f t="shared" si="0"/>
      </c>
      <c r="O33" s="166"/>
      <c r="P33" s="166"/>
      <c r="Q33" s="167">
        <f t="shared" si="2"/>
      </c>
      <c r="R33" s="164">
        <f t="shared" si="3"/>
      </c>
      <c r="S33" s="168"/>
      <c r="T33" s="168"/>
      <c r="U33" s="168"/>
      <c r="V33" s="168"/>
      <c r="W33" s="165">
        <f t="shared" si="4"/>
      </c>
      <c r="X33" s="169">
        <f t="shared" si="6"/>
      </c>
      <c r="Y33" s="166" t="s">
        <v>3710</v>
      </c>
      <c r="Z33" s="170">
        <f t="shared" si="5"/>
      </c>
      <c r="AC33" s="173"/>
    </row>
    <row r="34" spans="1:29" ht="21.75" customHeight="1">
      <c r="A34" s="1067"/>
      <c r="B34" s="1068"/>
      <c r="C34" s="163"/>
      <c r="D34" s="163"/>
      <c r="E34" s="163"/>
      <c r="F34" s="163"/>
      <c r="G34" s="163"/>
      <c r="H34" s="163"/>
      <c r="I34" s="163"/>
      <c r="J34" s="163"/>
      <c r="K34" s="163"/>
      <c r="L34" s="163"/>
      <c r="M34" s="164">
        <f t="shared" si="1"/>
      </c>
      <c r="N34" s="164">
        <f t="shared" si="0"/>
      </c>
      <c r="O34" s="166"/>
      <c r="P34" s="166"/>
      <c r="Q34" s="167">
        <f t="shared" si="2"/>
      </c>
      <c r="R34" s="164">
        <f t="shared" si="3"/>
      </c>
      <c r="S34" s="168"/>
      <c r="T34" s="168"/>
      <c r="U34" s="168"/>
      <c r="V34" s="168"/>
      <c r="W34" s="165">
        <f t="shared" si="4"/>
      </c>
      <c r="X34" s="169">
        <f t="shared" si="6"/>
      </c>
      <c r="Y34" s="166"/>
      <c r="Z34" s="170">
        <f t="shared" si="5"/>
      </c>
      <c r="AC34" s="173"/>
    </row>
    <row r="35" spans="1:29" ht="21.75" customHeight="1">
      <c r="A35" s="1067"/>
      <c r="B35" s="1068"/>
      <c r="C35" s="163"/>
      <c r="D35" s="163"/>
      <c r="E35" s="163"/>
      <c r="F35" s="163"/>
      <c r="G35" s="163"/>
      <c r="H35" s="163"/>
      <c r="I35" s="163"/>
      <c r="J35" s="163"/>
      <c r="K35" s="163"/>
      <c r="L35" s="163"/>
      <c r="M35" s="164">
        <f t="shared" si="1"/>
      </c>
      <c r="N35" s="164">
        <f t="shared" si="0"/>
      </c>
      <c r="O35" s="166"/>
      <c r="P35" s="166"/>
      <c r="Q35" s="167">
        <f t="shared" si="2"/>
      </c>
      <c r="R35" s="164">
        <f t="shared" si="3"/>
      </c>
      <c r="S35" s="168"/>
      <c r="T35" s="168"/>
      <c r="U35" s="168"/>
      <c r="V35" s="168"/>
      <c r="W35" s="165">
        <f t="shared" si="4"/>
      </c>
      <c r="X35" s="169">
        <f t="shared" si="6"/>
      </c>
      <c r="Y35" s="166"/>
      <c r="Z35" s="170">
        <f t="shared" si="5"/>
      </c>
      <c r="AC35" s="173"/>
    </row>
    <row r="36" spans="1:29" ht="21.75" customHeight="1">
      <c r="A36" s="1067"/>
      <c r="B36" s="1068"/>
      <c r="C36" s="163"/>
      <c r="D36" s="163"/>
      <c r="E36" s="163"/>
      <c r="F36" s="163"/>
      <c r="G36" s="163"/>
      <c r="H36" s="163"/>
      <c r="I36" s="163"/>
      <c r="J36" s="163"/>
      <c r="K36" s="163"/>
      <c r="L36" s="163"/>
      <c r="M36" s="164">
        <f t="shared" si="1"/>
      </c>
      <c r="N36" s="164">
        <f t="shared" si="0"/>
      </c>
      <c r="O36" s="166"/>
      <c r="P36" s="166"/>
      <c r="Q36" s="167">
        <f t="shared" si="2"/>
      </c>
      <c r="R36" s="164">
        <f t="shared" si="3"/>
      </c>
      <c r="S36" s="168"/>
      <c r="T36" s="168"/>
      <c r="U36" s="168"/>
      <c r="V36" s="168"/>
      <c r="W36" s="165">
        <f t="shared" si="4"/>
      </c>
      <c r="X36" s="169">
        <f t="shared" si="6"/>
      </c>
      <c r="Y36" s="166"/>
      <c r="Z36" s="170">
        <f t="shared" si="5"/>
      </c>
      <c r="AC36" s="173"/>
    </row>
    <row r="37" spans="1:29" ht="21.75" customHeight="1">
      <c r="A37" s="1067"/>
      <c r="B37" s="1068"/>
      <c r="C37" s="163"/>
      <c r="D37" s="163"/>
      <c r="E37" s="163"/>
      <c r="F37" s="163"/>
      <c r="G37" s="163"/>
      <c r="H37" s="163"/>
      <c r="I37" s="163"/>
      <c r="J37" s="163"/>
      <c r="K37" s="163"/>
      <c r="L37" s="163"/>
      <c r="M37" s="164">
        <f t="shared" si="1"/>
      </c>
      <c r="N37" s="164">
        <f t="shared" si="0"/>
      </c>
      <c r="O37" s="166"/>
      <c r="P37" s="166"/>
      <c r="Q37" s="167">
        <f t="shared" si="2"/>
      </c>
      <c r="R37" s="164">
        <f t="shared" si="3"/>
      </c>
      <c r="S37" s="168"/>
      <c r="T37" s="168"/>
      <c r="U37" s="168"/>
      <c r="V37" s="168"/>
      <c r="W37" s="165">
        <f t="shared" si="4"/>
      </c>
      <c r="X37" s="169">
        <f t="shared" si="6"/>
      </c>
      <c r="Y37" s="166"/>
      <c r="Z37" s="170">
        <f t="shared" si="5"/>
      </c>
      <c r="AC37" s="173"/>
    </row>
    <row r="38" spans="1:26" ht="21.75" customHeight="1">
      <c r="A38" s="1067"/>
      <c r="B38" s="1068"/>
      <c r="C38" s="163"/>
      <c r="D38" s="163"/>
      <c r="E38" s="163"/>
      <c r="F38" s="163"/>
      <c r="G38" s="163"/>
      <c r="H38" s="163"/>
      <c r="I38" s="163"/>
      <c r="J38" s="163"/>
      <c r="K38" s="163"/>
      <c r="L38" s="163"/>
      <c r="M38" s="164">
        <f t="shared" si="1"/>
      </c>
      <c r="N38" s="164"/>
      <c r="O38" s="166"/>
      <c r="P38" s="166"/>
      <c r="Q38" s="167">
        <f t="shared" si="2"/>
      </c>
      <c r="R38" s="164">
        <f t="shared" si="3"/>
      </c>
      <c r="S38" s="168"/>
      <c r="T38" s="168"/>
      <c r="U38" s="168"/>
      <c r="V38" s="168"/>
      <c r="W38" s="165">
        <f t="shared" si="4"/>
      </c>
      <c r="X38" s="169">
        <f t="shared" si="6"/>
      </c>
      <c r="Y38" s="166" t="s">
        <v>3710</v>
      </c>
      <c r="Z38" s="170" t="s">
        <v>3710</v>
      </c>
    </row>
    <row r="39" spans="1:26" ht="21.75" customHeight="1">
      <c r="A39" s="1067"/>
      <c r="B39" s="1068"/>
      <c r="C39" s="163"/>
      <c r="D39" s="163"/>
      <c r="E39" s="163"/>
      <c r="F39" s="163"/>
      <c r="G39" s="163"/>
      <c r="H39" s="163"/>
      <c r="I39" s="163"/>
      <c r="J39" s="163"/>
      <c r="K39" s="163"/>
      <c r="L39" s="163"/>
      <c r="M39" s="164">
        <f t="shared" si="1"/>
      </c>
      <c r="N39" s="164">
        <f t="shared" si="0"/>
      </c>
      <c r="O39" s="166"/>
      <c r="P39" s="166"/>
      <c r="Q39" s="167">
        <f t="shared" si="2"/>
      </c>
      <c r="R39" s="164">
        <f t="shared" si="3"/>
      </c>
      <c r="S39" s="168"/>
      <c r="T39" s="168"/>
      <c r="U39" s="168"/>
      <c r="V39" s="168"/>
      <c r="W39" s="165">
        <f t="shared" si="4"/>
      </c>
      <c r="X39" s="169">
        <f t="shared" si="6"/>
      </c>
      <c r="Y39" s="166"/>
      <c r="Z39" s="170">
        <f t="shared" si="5"/>
      </c>
    </row>
    <row r="40" spans="1:26" ht="21.75" customHeight="1">
      <c r="A40" s="1067"/>
      <c r="B40" s="1068"/>
      <c r="C40" s="163"/>
      <c r="D40" s="163"/>
      <c r="E40" s="163"/>
      <c r="F40" s="163"/>
      <c r="G40" s="163"/>
      <c r="H40" s="163"/>
      <c r="I40" s="163"/>
      <c r="J40" s="163"/>
      <c r="K40" s="163"/>
      <c r="L40" s="163"/>
      <c r="M40" s="164">
        <f t="shared" si="1"/>
      </c>
      <c r="N40" s="164">
        <f t="shared" si="0"/>
      </c>
      <c r="O40" s="166"/>
      <c r="P40" s="166"/>
      <c r="Q40" s="167">
        <f t="shared" si="2"/>
      </c>
      <c r="R40" s="164">
        <f t="shared" si="3"/>
      </c>
      <c r="S40" s="168"/>
      <c r="T40" s="168"/>
      <c r="U40" s="168"/>
      <c r="V40" s="168"/>
      <c r="W40" s="165">
        <f t="shared" si="4"/>
      </c>
      <c r="X40" s="169">
        <f t="shared" si="6"/>
      </c>
      <c r="Y40" s="166"/>
      <c r="Z40" s="170">
        <f t="shared" si="5"/>
      </c>
    </row>
    <row r="41" spans="1:26" ht="21.75" customHeight="1" thickBot="1">
      <c r="A41" s="1067"/>
      <c r="B41" s="1068"/>
      <c r="C41" s="174"/>
      <c r="D41" s="174"/>
      <c r="E41" s="174"/>
      <c r="F41" s="174"/>
      <c r="G41" s="174"/>
      <c r="H41" s="174"/>
      <c r="I41" s="174"/>
      <c r="J41" s="174"/>
      <c r="K41" s="174"/>
      <c r="L41" s="174"/>
      <c r="M41" s="175">
        <f t="shared" si="1"/>
      </c>
      <c r="N41" s="175">
        <f t="shared" si="0"/>
      </c>
      <c r="O41" s="176"/>
      <c r="P41" s="176"/>
      <c r="Q41" s="177">
        <f t="shared" si="2"/>
      </c>
      <c r="R41" s="175">
        <f t="shared" si="3"/>
      </c>
      <c r="S41" s="178"/>
      <c r="T41" s="178"/>
      <c r="U41" s="178"/>
      <c r="V41" s="178"/>
      <c r="W41" s="179">
        <f t="shared" si="4"/>
      </c>
      <c r="X41" s="180">
        <f t="shared" si="6"/>
      </c>
      <c r="Y41" s="176"/>
      <c r="Z41" s="170">
        <f t="shared" si="5"/>
      </c>
    </row>
    <row r="42" spans="1:26" ht="18" customHeight="1">
      <c r="A42" s="181" t="s">
        <v>3711</v>
      </c>
      <c r="B42" s="181"/>
      <c r="C42" s="182"/>
      <c r="D42" s="182"/>
      <c r="E42" s="183"/>
      <c r="F42" s="183"/>
      <c r="G42" s="183"/>
      <c r="H42" s="183"/>
      <c r="I42" s="183"/>
      <c r="J42" s="183"/>
      <c r="K42" s="183"/>
      <c r="L42" s="183"/>
      <c r="M42" s="184"/>
      <c r="N42" s="185"/>
      <c r="O42" s="185"/>
      <c r="P42" s="185"/>
      <c r="Q42" s="185"/>
      <c r="R42" s="185"/>
      <c r="S42" s="185"/>
      <c r="T42" s="185"/>
      <c r="U42" s="185"/>
      <c r="V42" s="185"/>
      <c r="W42" s="185"/>
      <c r="X42" s="185"/>
      <c r="Y42" s="185"/>
      <c r="Z42" s="185"/>
    </row>
    <row r="43" spans="1:26" ht="18" customHeight="1">
      <c r="A43" s="186" t="s">
        <v>3712</v>
      </c>
      <c r="B43" s="186"/>
      <c r="C43" s="187"/>
      <c r="D43" s="187"/>
      <c r="E43" s="187"/>
      <c r="F43" s="187"/>
      <c r="G43" s="187"/>
      <c r="H43" s="187"/>
      <c r="I43" s="187"/>
      <c r="J43" s="187"/>
      <c r="K43" s="187"/>
      <c r="L43" s="187"/>
      <c r="M43" s="188"/>
      <c r="N43" s="189"/>
      <c r="O43" s="189"/>
      <c r="P43" s="1099" t="s">
        <v>4168</v>
      </c>
      <c r="Q43" s="1100"/>
      <c r="R43" s="1100"/>
      <c r="S43" s="1100"/>
      <c r="T43" s="1100"/>
      <c r="U43" s="1100"/>
      <c r="V43" s="1101"/>
      <c r="W43" s="189"/>
      <c r="X43" s="190">
        <f>X84</f>
        <v>0</v>
      </c>
      <c r="Y43" s="190">
        <f>Y85</f>
        <v>0</v>
      </c>
      <c r="Z43" s="190">
        <f>Z86</f>
        <v>0</v>
      </c>
    </row>
    <row r="44" spans="1:27" ht="18" customHeight="1" thickBot="1">
      <c r="A44" s="186" t="s">
        <v>3713</v>
      </c>
      <c r="B44" s="186"/>
      <c r="C44" s="187"/>
      <c r="D44" s="187"/>
      <c r="E44" s="191"/>
      <c r="F44" s="191"/>
      <c r="G44" s="191"/>
      <c r="H44" s="191"/>
      <c r="I44" s="192"/>
      <c r="J44" s="192"/>
      <c r="K44" s="192"/>
      <c r="L44" s="192"/>
      <c r="M44" s="188"/>
      <c r="N44" s="1102" t="s">
        <v>3714</v>
      </c>
      <c r="O44" s="1064"/>
      <c r="P44" s="1064"/>
      <c r="Q44" s="1064"/>
      <c r="R44" s="1064"/>
      <c r="S44" s="1064"/>
      <c r="T44" s="1064"/>
      <c r="U44" s="1064"/>
      <c r="V44" s="1103"/>
      <c r="W44" s="193"/>
      <c r="X44" s="194"/>
      <c r="Y44" s="194"/>
      <c r="Z44" s="189"/>
      <c r="AA44" s="195"/>
    </row>
    <row r="45" spans="1:28" ht="18" customHeight="1" thickBot="1">
      <c r="A45" s="196" t="s">
        <v>3715</v>
      </c>
      <c r="B45" s="196"/>
      <c r="C45" s="197"/>
      <c r="D45" s="197"/>
      <c r="E45" s="197"/>
      <c r="F45" s="197"/>
      <c r="G45" s="197"/>
      <c r="H45" s="197"/>
      <c r="I45" s="187"/>
      <c r="J45" s="187"/>
      <c r="K45" s="187"/>
      <c r="L45" s="187"/>
      <c r="M45" s="188"/>
      <c r="N45" s="1063" t="s">
        <v>1403</v>
      </c>
      <c r="O45" s="1064"/>
      <c r="P45" s="1064"/>
      <c r="Q45" s="1064"/>
      <c r="R45" s="1064"/>
      <c r="S45" s="1064"/>
      <c r="T45" s="1064"/>
      <c r="U45" s="1064"/>
      <c r="V45" s="1064"/>
      <c r="W45" s="1103"/>
      <c r="X45" s="198">
        <f>IF(X21="","",SUM(X21:X41)+X43)</f>
      </c>
      <c r="Y45" s="199"/>
      <c r="Z45" s="200"/>
      <c r="AA45" s="195"/>
      <c r="AB45" s="195"/>
    </row>
    <row r="46" spans="1:26" s="195" customFormat="1" ht="18" customHeight="1" thickBot="1">
      <c r="A46" s="201" t="s">
        <v>1404</v>
      </c>
      <c r="B46" s="202"/>
      <c r="C46" s="203"/>
      <c r="D46" s="203"/>
      <c r="E46" s="203"/>
      <c r="F46" s="203"/>
      <c r="G46" s="203"/>
      <c r="H46" s="203"/>
      <c r="I46" s="203"/>
      <c r="J46" s="203"/>
      <c r="K46" s="203"/>
      <c r="L46" s="204" t="s">
        <v>1405</v>
      </c>
      <c r="M46" s="205"/>
      <c r="N46" s="1085" t="s">
        <v>1406</v>
      </c>
      <c r="O46" s="1086"/>
      <c r="P46" s="1086"/>
      <c r="Q46" s="1086"/>
      <c r="R46" s="1086"/>
      <c r="S46" s="1086"/>
      <c r="T46" s="1086"/>
      <c r="U46" s="1086"/>
      <c r="V46" s="1086"/>
      <c r="W46" s="1086"/>
      <c r="X46" s="1087"/>
      <c r="Y46" s="198">
        <f>IF(Y21="","",SUM(Y21:Y41)+Y43)</f>
        <v>0</v>
      </c>
      <c r="Z46" s="199"/>
    </row>
    <row r="47" spans="1:27" s="195" customFormat="1" ht="18" customHeight="1" thickBot="1">
      <c r="A47" s="1088"/>
      <c r="B47" s="1089"/>
      <c r="C47" s="1089"/>
      <c r="D47" s="1089"/>
      <c r="E47" s="1089"/>
      <c r="F47" s="1089"/>
      <c r="G47" s="1089"/>
      <c r="H47" s="1089"/>
      <c r="I47" s="1089"/>
      <c r="J47" s="1089"/>
      <c r="K47" s="1089"/>
      <c r="L47" s="1090"/>
      <c r="M47" s="1091"/>
      <c r="N47" s="1085" t="s">
        <v>1407</v>
      </c>
      <c r="O47" s="1086"/>
      <c r="P47" s="1086"/>
      <c r="Q47" s="1086"/>
      <c r="R47" s="1086"/>
      <c r="S47" s="1086"/>
      <c r="T47" s="1086"/>
      <c r="U47" s="1086"/>
      <c r="V47" s="1086"/>
      <c r="W47" s="1086"/>
      <c r="X47" s="1086"/>
      <c r="Y47" s="1087"/>
      <c r="Z47" s="206">
        <f>IF(Z21="","",SUM(Z21:Z41)+Z43)</f>
      </c>
      <c r="AA47" s="95"/>
    </row>
    <row r="48" spans="1:28" s="195" customFormat="1" ht="18" customHeight="1">
      <c r="A48" s="1092"/>
      <c r="B48" s="1093"/>
      <c r="C48" s="1093"/>
      <c r="D48" s="1093"/>
      <c r="E48" s="1093"/>
      <c r="F48" s="1093"/>
      <c r="G48" s="1093"/>
      <c r="H48" s="1093"/>
      <c r="I48" s="1093"/>
      <c r="J48" s="1093"/>
      <c r="K48" s="1093"/>
      <c r="L48" s="1094"/>
      <c r="M48" s="1095"/>
      <c r="N48" s="1096" t="s">
        <v>1408</v>
      </c>
      <c r="O48" s="1097"/>
      <c r="P48" s="1097"/>
      <c r="Q48" s="1097"/>
      <c r="R48" s="1097"/>
      <c r="S48" s="1097"/>
      <c r="T48" s="1097"/>
      <c r="U48" s="1097"/>
      <c r="V48" s="1097"/>
      <c r="W48" s="1097"/>
      <c r="X48" s="1097"/>
      <c r="Y48" s="1098"/>
      <c r="Z48" s="207">
        <f>IF(Z47="","",Z47/W44*100)</f>
      </c>
      <c r="AA48" s="95"/>
      <c r="AB48" s="95"/>
    </row>
    <row r="49" spans="1:26" ht="12" customHeight="1">
      <c r="A49" s="1037"/>
      <c r="B49" s="1036"/>
      <c r="C49" s="1035" t="s">
        <v>3641</v>
      </c>
      <c r="D49" s="1076"/>
      <c r="E49" s="1076"/>
      <c r="F49" s="1076"/>
      <c r="G49" s="1076"/>
      <c r="H49" s="1076"/>
      <c r="I49" s="1076"/>
      <c r="J49" s="1076"/>
      <c r="K49" s="94"/>
      <c r="L49" s="94"/>
      <c r="M49" s="94"/>
      <c r="N49" s="94"/>
      <c r="O49" s="94"/>
      <c r="P49" s="94"/>
      <c r="Q49" s="94"/>
      <c r="R49" s="94"/>
      <c r="S49" s="94"/>
      <c r="T49" s="94"/>
      <c r="U49" s="94"/>
      <c r="V49" s="94"/>
      <c r="W49" s="94"/>
      <c r="X49" s="1079" t="s">
        <v>3642</v>
      </c>
      <c r="Y49" s="1080"/>
      <c r="Z49" s="1036"/>
    </row>
    <row r="50" spans="1:26" ht="15" customHeight="1">
      <c r="A50" s="1031"/>
      <c r="B50" s="1032"/>
      <c r="C50" s="1077"/>
      <c r="D50" s="1078"/>
      <c r="E50" s="1078"/>
      <c r="F50" s="1078"/>
      <c r="G50" s="1078"/>
      <c r="H50" s="1078"/>
      <c r="I50" s="1078"/>
      <c r="J50" s="1078"/>
      <c r="K50" s="97"/>
      <c r="L50" s="97"/>
      <c r="M50" s="97"/>
      <c r="N50" s="97"/>
      <c r="O50" s="97"/>
      <c r="P50" s="97"/>
      <c r="Q50" s="97"/>
      <c r="R50" s="97"/>
      <c r="S50" s="97"/>
      <c r="T50" s="97"/>
      <c r="U50" s="97"/>
      <c r="V50" s="97"/>
      <c r="W50" s="97"/>
      <c r="X50" s="1081"/>
      <c r="Y50" s="1081"/>
      <c r="Z50" s="1032"/>
    </row>
    <row r="51" spans="1:26" ht="15" customHeight="1">
      <c r="A51" s="1033"/>
      <c r="B51" s="1034"/>
      <c r="C51" s="99" t="s">
        <v>3643</v>
      </c>
      <c r="D51" s="100"/>
      <c r="E51" s="100"/>
      <c r="F51" s="100"/>
      <c r="G51" s="100"/>
      <c r="H51" s="100"/>
      <c r="I51" s="100"/>
      <c r="J51" s="100"/>
      <c r="K51" s="100"/>
      <c r="L51" s="100"/>
      <c r="M51" s="100"/>
      <c r="N51" s="100"/>
      <c r="O51" s="100"/>
      <c r="P51" s="100"/>
      <c r="Q51" s="100"/>
      <c r="R51" s="100"/>
      <c r="S51" s="100"/>
      <c r="T51" s="100"/>
      <c r="U51" s="100"/>
      <c r="V51" s="100"/>
      <c r="W51" s="100"/>
      <c r="X51" s="100"/>
      <c r="Y51" s="101"/>
      <c r="Z51" s="102" t="s">
        <v>836</v>
      </c>
    </row>
    <row r="52" spans="1:26" s="211" customFormat="1" ht="12" customHeight="1">
      <c r="A52" s="208" t="s">
        <v>837</v>
      </c>
      <c r="B52" s="104"/>
      <c r="C52" s="104"/>
      <c r="D52" s="104"/>
      <c r="E52" s="209"/>
      <c r="F52" s="210"/>
      <c r="G52" s="210"/>
      <c r="H52" s="210"/>
      <c r="I52" s="210"/>
      <c r="J52" s="210"/>
      <c r="K52" s="210"/>
      <c r="L52" s="210"/>
      <c r="M52" s="210"/>
      <c r="N52" s="210"/>
      <c r="O52" s="210"/>
      <c r="P52" s="210"/>
      <c r="Q52" s="210"/>
      <c r="R52" s="210"/>
      <c r="S52" s="210"/>
      <c r="T52" s="210"/>
      <c r="U52" s="210"/>
      <c r="V52" s="210"/>
      <c r="W52" s="1082" t="s">
        <v>838</v>
      </c>
      <c r="X52" s="1083"/>
      <c r="Y52" s="1083"/>
      <c r="Z52" s="1084"/>
    </row>
    <row r="53" spans="1:26" ht="20.25">
      <c r="A53" s="212" t="s">
        <v>4169</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213"/>
    </row>
    <row r="54" spans="1:26" ht="15" customHeight="1">
      <c r="A54" s="214" t="s">
        <v>3659</v>
      </c>
      <c r="B54" s="215"/>
      <c r="C54" s="215"/>
      <c r="D54" s="215"/>
      <c r="E54" s="215"/>
      <c r="F54" s="215"/>
      <c r="G54" s="215"/>
      <c r="H54" s="215"/>
      <c r="I54" s="215"/>
      <c r="J54" s="215"/>
      <c r="K54" s="215"/>
      <c r="L54" s="215"/>
      <c r="M54" s="216" t="s">
        <v>3660</v>
      </c>
      <c r="N54" s="216" t="s">
        <v>3661</v>
      </c>
      <c r="O54" s="216" t="s">
        <v>3662</v>
      </c>
      <c r="P54" s="217" t="s">
        <v>3663</v>
      </c>
      <c r="Q54" s="217" t="s">
        <v>3664</v>
      </c>
      <c r="R54" s="216" t="s">
        <v>3665</v>
      </c>
      <c r="S54" s="218" t="s">
        <v>3666</v>
      </c>
      <c r="T54" s="218" t="s">
        <v>3667</v>
      </c>
      <c r="U54" s="218" t="s">
        <v>3668</v>
      </c>
      <c r="V54" s="218" t="s">
        <v>3669</v>
      </c>
      <c r="W54" s="216" t="s">
        <v>3670</v>
      </c>
      <c r="X54" s="216" t="s">
        <v>3671</v>
      </c>
      <c r="Y54" s="216" t="s">
        <v>3672</v>
      </c>
      <c r="Z54" s="219" t="s">
        <v>3673</v>
      </c>
    </row>
    <row r="55" spans="1:26" ht="22.5" customHeight="1">
      <c r="A55" s="220"/>
      <c r="B55" s="221"/>
      <c r="C55" s="222"/>
      <c r="D55" s="221"/>
      <c r="E55" s="221"/>
      <c r="F55" s="221"/>
      <c r="G55" s="221"/>
      <c r="H55" s="221"/>
      <c r="I55" s="221"/>
      <c r="J55" s="221"/>
      <c r="K55" s="221"/>
      <c r="L55" s="221"/>
      <c r="M55" s="1044" t="s">
        <v>3674</v>
      </c>
      <c r="N55" s="223"/>
      <c r="O55" s="1040" t="s">
        <v>3675</v>
      </c>
      <c r="P55" s="1041"/>
      <c r="Q55" s="1038"/>
      <c r="R55" s="1069" t="s">
        <v>2258</v>
      </c>
      <c r="S55" s="1050" t="s">
        <v>3677</v>
      </c>
      <c r="T55" s="1050" t="s">
        <v>3678</v>
      </c>
      <c r="U55" s="1050" t="s">
        <v>2259</v>
      </c>
      <c r="V55" s="1050" t="s">
        <v>2260</v>
      </c>
      <c r="W55" s="1069" t="s">
        <v>2261</v>
      </c>
      <c r="X55" s="1069" t="s">
        <v>3682</v>
      </c>
      <c r="Y55" s="1069" t="s">
        <v>3683</v>
      </c>
      <c r="Z55" s="1072" t="s">
        <v>3684</v>
      </c>
    </row>
    <row r="56" spans="1:26" ht="27.75" customHeight="1">
      <c r="A56" s="1075" t="s">
        <v>3686</v>
      </c>
      <c r="B56" s="1051"/>
      <c r="C56" s="1053" t="s">
        <v>3687</v>
      </c>
      <c r="D56" s="1053"/>
      <c r="E56" s="1053"/>
      <c r="F56" s="1053"/>
      <c r="G56" s="1053"/>
      <c r="H56" s="1049"/>
      <c r="I56" s="224">
        <v>2</v>
      </c>
      <c r="J56" s="225"/>
      <c r="K56" s="225"/>
      <c r="L56" s="225"/>
      <c r="M56" s="1045"/>
      <c r="N56" s="223" t="s">
        <v>3688</v>
      </c>
      <c r="O56" s="1050" t="s">
        <v>3689</v>
      </c>
      <c r="P56" s="1050" t="s">
        <v>3690</v>
      </c>
      <c r="Q56" s="1069" t="s">
        <v>2262</v>
      </c>
      <c r="R56" s="1070"/>
      <c r="S56" s="1070"/>
      <c r="T56" s="1070"/>
      <c r="U56" s="1070"/>
      <c r="V56" s="1070"/>
      <c r="W56" s="1070"/>
      <c r="X56" s="1070"/>
      <c r="Y56" s="1070"/>
      <c r="Z56" s="1073"/>
    </row>
    <row r="57" spans="1:26" ht="27.75" customHeight="1">
      <c r="A57" s="1052"/>
      <c r="B57" s="1051"/>
      <c r="C57" s="1047" t="s">
        <v>3694</v>
      </c>
      <c r="D57" s="1047"/>
      <c r="E57" s="1047"/>
      <c r="F57" s="1047"/>
      <c r="G57" s="1047"/>
      <c r="H57" s="1047"/>
      <c r="I57" s="1047"/>
      <c r="J57" s="1047"/>
      <c r="K57" s="1047"/>
      <c r="L57" s="1048"/>
      <c r="M57" s="1045"/>
      <c r="N57" s="226">
        <v>436</v>
      </c>
      <c r="O57" s="1050"/>
      <c r="P57" s="1050"/>
      <c r="Q57" s="1069"/>
      <c r="R57" s="1070"/>
      <c r="S57" s="1070"/>
      <c r="T57" s="1070"/>
      <c r="U57" s="1070"/>
      <c r="V57" s="1070"/>
      <c r="W57" s="1070"/>
      <c r="X57" s="1070"/>
      <c r="Y57" s="1070"/>
      <c r="Z57" s="1073"/>
    </row>
    <row r="58" spans="1:26" ht="27.75" customHeight="1">
      <c r="A58" s="1042" t="s">
        <v>2263</v>
      </c>
      <c r="B58" s="1043"/>
      <c r="C58" s="227" t="s">
        <v>3698</v>
      </c>
      <c r="D58" s="227" t="s">
        <v>3699</v>
      </c>
      <c r="E58" s="227" t="s">
        <v>3700</v>
      </c>
      <c r="F58" s="227" t="s">
        <v>3701</v>
      </c>
      <c r="G58" s="227" t="s">
        <v>3702</v>
      </c>
      <c r="H58" s="227" t="s">
        <v>3703</v>
      </c>
      <c r="I58" s="227" t="s">
        <v>3704</v>
      </c>
      <c r="J58" s="227" t="s">
        <v>3705</v>
      </c>
      <c r="K58" s="227" t="s">
        <v>3706</v>
      </c>
      <c r="L58" s="228" t="s">
        <v>3707</v>
      </c>
      <c r="M58" s="1039"/>
      <c r="N58" s="229" t="s">
        <v>3708</v>
      </c>
      <c r="O58" s="1046"/>
      <c r="P58" s="1046" t="s">
        <v>3689</v>
      </c>
      <c r="Q58" s="1046"/>
      <c r="R58" s="1071"/>
      <c r="S58" s="1071"/>
      <c r="T58" s="1071"/>
      <c r="U58" s="1071"/>
      <c r="V58" s="1071"/>
      <c r="W58" s="230" t="s">
        <v>2264</v>
      </c>
      <c r="X58" s="1071"/>
      <c r="Y58" s="1071"/>
      <c r="Z58" s="1074"/>
    </row>
    <row r="59" spans="1:26" ht="21.75" customHeight="1">
      <c r="A59" s="1067"/>
      <c r="B59" s="1068"/>
      <c r="C59" s="163"/>
      <c r="D59" s="163"/>
      <c r="E59" s="163"/>
      <c r="F59" s="163"/>
      <c r="G59" s="163"/>
      <c r="H59" s="163"/>
      <c r="I59" s="163"/>
      <c r="J59" s="163"/>
      <c r="K59" s="163"/>
      <c r="L59" s="163"/>
      <c r="M59" s="164">
        <f aca="true" t="shared" si="7" ref="M59:M82">IF(A59=0,"",((SUM(C59:L59)/$I$56)*$N59))</f>
      </c>
      <c r="N59" s="165">
        <f aca="true" t="shared" si="8" ref="N59:N82">IF(A59="","",VLOOKUP($N$57,$AB$20:$AC$26,2))</f>
      </c>
      <c r="O59" s="166"/>
      <c r="P59" s="166"/>
      <c r="Q59" s="167">
        <f aca="true" t="shared" si="9" ref="Q59:Q82">IF(P59="","",P59/O59)</f>
      </c>
      <c r="R59" s="164">
        <f aca="true" t="shared" si="10" ref="R59:R82">IF(Q59="","",M59*Q59)</f>
      </c>
      <c r="S59" s="168"/>
      <c r="T59" s="168"/>
      <c r="U59" s="168"/>
      <c r="V59" s="168"/>
      <c r="W59" s="164">
        <f aca="true" t="shared" si="11" ref="W59:W82">IF(V59="","",S59/(T59*U59*V59))</f>
      </c>
      <c r="X59" s="164">
        <f aca="true" t="shared" si="12" ref="X59:X82">IF(W59="","",R59*W59)</f>
      </c>
      <c r="Y59" s="166"/>
      <c r="Z59" s="170">
        <f aca="true" t="shared" si="13" ref="Z59:Z82">IF(Y59="","",IF(X59&lt;Y59,X59,Y59))</f>
      </c>
    </row>
    <row r="60" spans="1:26" ht="21.75" customHeight="1">
      <c r="A60" s="1067"/>
      <c r="B60" s="1068"/>
      <c r="C60" s="163"/>
      <c r="D60" s="163"/>
      <c r="E60" s="163"/>
      <c r="F60" s="163"/>
      <c r="G60" s="163"/>
      <c r="H60" s="163"/>
      <c r="I60" s="163"/>
      <c r="J60" s="163"/>
      <c r="K60" s="163"/>
      <c r="L60" s="163"/>
      <c r="M60" s="164">
        <f t="shared" si="7"/>
      </c>
      <c r="N60" s="165">
        <f t="shared" si="8"/>
      </c>
      <c r="O60" s="166"/>
      <c r="P60" s="166"/>
      <c r="Q60" s="167">
        <f t="shared" si="9"/>
      </c>
      <c r="R60" s="164">
        <f t="shared" si="10"/>
      </c>
      <c r="S60" s="168"/>
      <c r="T60" s="168"/>
      <c r="U60" s="168"/>
      <c r="V60" s="168"/>
      <c r="W60" s="164">
        <f t="shared" si="11"/>
      </c>
      <c r="X60" s="164">
        <f t="shared" si="12"/>
      </c>
      <c r="Y60" s="166"/>
      <c r="Z60" s="170">
        <f t="shared" si="13"/>
      </c>
    </row>
    <row r="61" spans="1:26" ht="21.75" customHeight="1">
      <c r="A61" s="1067"/>
      <c r="B61" s="1068"/>
      <c r="C61" s="163"/>
      <c r="D61" s="163"/>
      <c r="E61" s="163"/>
      <c r="F61" s="163"/>
      <c r="G61" s="163"/>
      <c r="H61" s="163"/>
      <c r="I61" s="163"/>
      <c r="J61" s="163"/>
      <c r="K61" s="163"/>
      <c r="L61" s="163"/>
      <c r="M61" s="164">
        <f t="shared" si="7"/>
      </c>
      <c r="N61" s="165">
        <f t="shared" si="8"/>
      </c>
      <c r="O61" s="166"/>
      <c r="P61" s="166"/>
      <c r="Q61" s="167">
        <f t="shared" si="9"/>
      </c>
      <c r="R61" s="164">
        <f t="shared" si="10"/>
      </c>
      <c r="S61" s="168"/>
      <c r="T61" s="168"/>
      <c r="U61" s="168"/>
      <c r="V61" s="168"/>
      <c r="W61" s="164">
        <f t="shared" si="11"/>
      </c>
      <c r="X61" s="164">
        <f t="shared" si="12"/>
      </c>
      <c r="Y61" s="166"/>
      <c r="Z61" s="170">
        <f t="shared" si="13"/>
      </c>
    </row>
    <row r="62" spans="1:26" ht="21.75" customHeight="1">
      <c r="A62" s="1067"/>
      <c r="B62" s="1068"/>
      <c r="C62" s="163"/>
      <c r="D62" s="163"/>
      <c r="E62" s="163"/>
      <c r="F62" s="163"/>
      <c r="G62" s="163"/>
      <c r="H62" s="163"/>
      <c r="I62" s="163"/>
      <c r="J62" s="163"/>
      <c r="K62" s="163"/>
      <c r="L62" s="163"/>
      <c r="M62" s="164">
        <f t="shared" si="7"/>
      </c>
      <c r="N62" s="165">
        <f t="shared" si="8"/>
      </c>
      <c r="O62" s="166"/>
      <c r="P62" s="166"/>
      <c r="Q62" s="167">
        <f t="shared" si="9"/>
      </c>
      <c r="R62" s="164">
        <f t="shared" si="10"/>
      </c>
      <c r="S62" s="168"/>
      <c r="T62" s="168"/>
      <c r="U62" s="168"/>
      <c r="V62" s="168"/>
      <c r="W62" s="164">
        <f t="shared" si="11"/>
      </c>
      <c r="X62" s="164">
        <f t="shared" si="12"/>
      </c>
      <c r="Y62" s="166"/>
      <c r="Z62" s="170">
        <f t="shared" si="13"/>
      </c>
    </row>
    <row r="63" spans="1:26" ht="21.75" customHeight="1">
      <c r="A63" s="1067"/>
      <c r="B63" s="1068"/>
      <c r="C63" s="163"/>
      <c r="D63" s="163"/>
      <c r="E63" s="163"/>
      <c r="F63" s="163"/>
      <c r="G63" s="163"/>
      <c r="H63" s="163"/>
      <c r="I63" s="163"/>
      <c r="J63" s="163"/>
      <c r="K63" s="163"/>
      <c r="L63" s="163"/>
      <c r="M63" s="164">
        <f t="shared" si="7"/>
      </c>
      <c r="N63" s="165">
        <f t="shared" si="8"/>
      </c>
      <c r="O63" s="166"/>
      <c r="P63" s="166"/>
      <c r="Q63" s="167">
        <f t="shared" si="9"/>
      </c>
      <c r="R63" s="164">
        <f t="shared" si="10"/>
      </c>
      <c r="S63" s="168"/>
      <c r="T63" s="168"/>
      <c r="U63" s="168"/>
      <c r="V63" s="168"/>
      <c r="W63" s="164">
        <f t="shared" si="11"/>
      </c>
      <c r="X63" s="164">
        <f t="shared" si="12"/>
      </c>
      <c r="Y63" s="166"/>
      <c r="Z63" s="170">
        <f t="shared" si="13"/>
      </c>
    </row>
    <row r="64" spans="1:26" ht="21.75" customHeight="1">
      <c r="A64" s="1067"/>
      <c r="B64" s="1068"/>
      <c r="C64" s="163"/>
      <c r="D64" s="163"/>
      <c r="E64" s="163"/>
      <c r="F64" s="163"/>
      <c r="G64" s="163"/>
      <c r="H64" s="163"/>
      <c r="I64" s="163"/>
      <c r="J64" s="163"/>
      <c r="K64" s="163"/>
      <c r="L64" s="163"/>
      <c r="M64" s="164">
        <f t="shared" si="7"/>
      </c>
      <c r="N64" s="165">
        <f t="shared" si="8"/>
      </c>
      <c r="O64" s="166"/>
      <c r="P64" s="166"/>
      <c r="Q64" s="167">
        <f t="shared" si="9"/>
      </c>
      <c r="R64" s="164">
        <f t="shared" si="10"/>
      </c>
      <c r="S64" s="168"/>
      <c r="T64" s="168"/>
      <c r="U64" s="168"/>
      <c r="V64" s="168"/>
      <c r="W64" s="164">
        <f t="shared" si="11"/>
      </c>
      <c r="X64" s="164">
        <f t="shared" si="12"/>
      </c>
      <c r="Y64" s="166"/>
      <c r="Z64" s="170">
        <f t="shared" si="13"/>
      </c>
    </row>
    <row r="65" spans="1:26" ht="21.75" customHeight="1">
      <c r="A65" s="1067"/>
      <c r="B65" s="1068"/>
      <c r="C65" s="163"/>
      <c r="D65" s="163"/>
      <c r="E65" s="163"/>
      <c r="F65" s="163"/>
      <c r="G65" s="163"/>
      <c r="H65" s="163"/>
      <c r="I65" s="163"/>
      <c r="J65" s="163"/>
      <c r="K65" s="163"/>
      <c r="L65" s="163"/>
      <c r="M65" s="164">
        <f t="shared" si="7"/>
      </c>
      <c r="N65" s="165">
        <f t="shared" si="8"/>
      </c>
      <c r="O65" s="166"/>
      <c r="P65" s="166"/>
      <c r="Q65" s="167">
        <f t="shared" si="9"/>
      </c>
      <c r="R65" s="164">
        <f t="shared" si="10"/>
      </c>
      <c r="S65" s="168"/>
      <c r="T65" s="168"/>
      <c r="U65" s="168"/>
      <c r="V65" s="168"/>
      <c r="W65" s="164">
        <f t="shared" si="11"/>
      </c>
      <c r="X65" s="164">
        <f t="shared" si="12"/>
      </c>
      <c r="Y65" s="166"/>
      <c r="Z65" s="170">
        <f t="shared" si="13"/>
      </c>
    </row>
    <row r="66" spans="1:26" ht="21.75" customHeight="1">
      <c r="A66" s="1067"/>
      <c r="B66" s="1068"/>
      <c r="C66" s="163"/>
      <c r="D66" s="163"/>
      <c r="E66" s="163"/>
      <c r="F66" s="163"/>
      <c r="G66" s="163"/>
      <c r="H66" s="163"/>
      <c r="I66" s="163"/>
      <c r="J66" s="163"/>
      <c r="K66" s="163"/>
      <c r="L66" s="163"/>
      <c r="M66" s="164">
        <f t="shared" si="7"/>
      </c>
      <c r="N66" s="165">
        <f t="shared" si="8"/>
      </c>
      <c r="O66" s="166"/>
      <c r="P66" s="166"/>
      <c r="Q66" s="167">
        <f t="shared" si="9"/>
      </c>
      <c r="R66" s="164">
        <f t="shared" si="10"/>
      </c>
      <c r="S66" s="168"/>
      <c r="T66" s="168"/>
      <c r="U66" s="168"/>
      <c r="V66" s="168"/>
      <c r="W66" s="164">
        <f t="shared" si="11"/>
      </c>
      <c r="X66" s="164">
        <f t="shared" si="12"/>
      </c>
      <c r="Y66" s="166"/>
      <c r="Z66" s="170">
        <f t="shared" si="13"/>
      </c>
    </row>
    <row r="67" spans="1:26" ht="21.75" customHeight="1">
      <c r="A67" s="1067"/>
      <c r="B67" s="1068"/>
      <c r="C67" s="163"/>
      <c r="D67" s="163"/>
      <c r="E67" s="163"/>
      <c r="F67" s="163"/>
      <c r="G67" s="163"/>
      <c r="H67" s="163"/>
      <c r="I67" s="163"/>
      <c r="J67" s="163"/>
      <c r="K67" s="163"/>
      <c r="L67" s="163"/>
      <c r="M67" s="164">
        <f t="shared" si="7"/>
      </c>
      <c r="N67" s="165">
        <f t="shared" si="8"/>
      </c>
      <c r="O67" s="166"/>
      <c r="P67" s="166"/>
      <c r="Q67" s="167">
        <f t="shared" si="9"/>
      </c>
      <c r="R67" s="164">
        <f t="shared" si="10"/>
      </c>
      <c r="S67" s="168"/>
      <c r="T67" s="168"/>
      <c r="U67" s="168"/>
      <c r="V67" s="168"/>
      <c r="W67" s="164">
        <f t="shared" si="11"/>
      </c>
      <c r="X67" s="164">
        <f t="shared" si="12"/>
      </c>
      <c r="Y67" s="166"/>
      <c r="Z67" s="170">
        <f t="shared" si="13"/>
      </c>
    </row>
    <row r="68" spans="1:26" ht="21.75" customHeight="1">
      <c r="A68" s="1067"/>
      <c r="B68" s="1068"/>
      <c r="C68" s="163"/>
      <c r="D68" s="163"/>
      <c r="E68" s="163"/>
      <c r="F68" s="163"/>
      <c r="G68" s="163"/>
      <c r="H68" s="163"/>
      <c r="I68" s="163"/>
      <c r="J68" s="163"/>
      <c r="K68" s="163"/>
      <c r="L68" s="163"/>
      <c r="M68" s="164">
        <f t="shared" si="7"/>
      </c>
      <c r="N68" s="165">
        <f t="shared" si="8"/>
      </c>
      <c r="O68" s="166"/>
      <c r="P68" s="166"/>
      <c r="Q68" s="167">
        <f t="shared" si="9"/>
      </c>
      <c r="R68" s="164">
        <f t="shared" si="10"/>
      </c>
      <c r="S68" s="168"/>
      <c r="T68" s="168"/>
      <c r="U68" s="168"/>
      <c r="V68" s="168"/>
      <c r="W68" s="164">
        <f t="shared" si="11"/>
      </c>
      <c r="X68" s="164">
        <f t="shared" si="12"/>
      </c>
      <c r="Y68" s="166"/>
      <c r="Z68" s="170">
        <f t="shared" si="13"/>
      </c>
    </row>
    <row r="69" spans="1:26" ht="21.75" customHeight="1">
      <c r="A69" s="1067"/>
      <c r="B69" s="1068"/>
      <c r="C69" s="163"/>
      <c r="D69" s="163"/>
      <c r="E69" s="163"/>
      <c r="F69" s="163"/>
      <c r="G69" s="163"/>
      <c r="H69" s="163"/>
      <c r="I69" s="163"/>
      <c r="J69" s="163"/>
      <c r="K69" s="163"/>
      <c r="L69" s="163"/>
      <c r="M69" s="164">
        <f t="shared" si="7"/>
      </c>
      <c r="N69" s="165">
        <f t="shared" si="8"/>
      </c>
      <c r="O69" s="166"/>
      <c r="P69" s="166"/>
      <c r="Q69" s="167">
        <f t="shared" si="9"/>
      </c>
      <c r="R69" s="164">
        <f t="shared" si="10"/>
      </c>
      <c r="S69" s="168"/>
      <c r="T69" s="168"/>
      <c r="U69" s="168"/>
      <c r="V69" s="168"/>
      <c r="W69" s="164">
        <f t="shared" si="11"/>
      </c>
      <c r="X69" s="164">
        <f t="shared" si="12"/>
      </c>
      <c r="Y69" s="166"/>
      <c r="Z69" s="170">
        <f t="shared" si="13"/>
      </c>
    </row>
    <row r="70" spans="1:26" ht="21.75" customHeight="1">
      <c r="A70" s="1067"/>
      <c r="B70" s="1068"/>
      <c r="C70" s="163"/>
      <c r="D70" s="163"/>
      <c r="E70" s="163"/>
      <c r="F70" s="163"/>
      <c r="G70" s="163"/>
      <c r="H70" s="163"/>
      <c r="I70" s="163"/>
      <c r="J70" s="163"/>
      <c r="K70" s="163"/>
      <c r="L70" s="163"/>
      <c r="M70" s="164">
        <f t="shared" si="7"/>
      </c>
      <c r="N70" s="165">
        <f t="shared" si="8"/>
      </c>
      <c r="O70" s="166"/>
      <c r="P70" s="166"/>
      <c r="Q70" s="167">
        <f t="shared" si="9"/>
      </c>
      <c r="R70" s="164">
        <f t="shared" si="10"/>
      </c>
      <c r="S70" s="168"/>
      <c r="T70" s="168"/>
      <c r="U70" s="168"/>
      <c r="V70" s="168"/>
      <c r="W70" s="164">
        <f t="shared" si="11"/>
      </c>
      <c r="X70" s="164">
        <f t="shared" si="12"/>
      </c>
      <c r="Y70" s="166"/>
      <c r="Z70" s="170">
        <f t="shared" si="13"/>
      </c>
    </row>
    <row r="71" spans="1:26" ht="21.75" customHeight="1">
      <c r="A71" s="1067"/>
      <c r="B71" s="1068"/>
      <c r="C71" s="163"/>
      <c r="D71" s="163"/>
      <c r="E71" s="163"/>
      <c r="F71" s="163"/>
      <c r="G71" s="163"/>
      <c r="H71" s="163"/>
      <c r="I71" s="163"/>
      <c r="J71" s="163"/>
      <c r="K71" s="163"/>
      <c r="L71" s="163"/>
      <c r="M71" s="164">
        <f t="shared" si="7"/>
      </c>
      <c r="N71" s="165">
        <f t="shared" si="8"/>
      </c>
      <c r="O71" s="166"/>
      <c r="P71" s="166"/>
      <c r="Q71" s="167">
        <f t="shared" si="9"/>
      </c>
      <c r="R71" s="164">
        <f t="shared" si="10"/>
      </c>
      <c r="S71" s="168"/>
      <c r="T71" s="168"/>
      <c r="U71" s="168"/>
      <c r="V71" s="168"/>
      <c r="W71" s="164">
        <f t="shared" si="11"/>
      </c>
      <c r="X71" s="164">
        <f t="shared" si="12"/>
      </c>
      <c r="Y71" s="166"/>
      <c r="Z71" s="170">
        <f t="shared" si="13"/>
      </c>
    </row>
    <row r="72" spans="1:26" ht="21.75" customHeight="1">
      <c r="A72" s="1067"/>
      <c r="B72" s="1068"/>
      <c r="C72" s="163"/>
      <c r="D72" s="163"/>
      <c r="E72" s="163"/>
      <c r="F72" s="163"/>
      <c r="G72" s="163"/>
      <c r="H72" s="163"/>
      <c r="I72" s="163"/>
      <c r="J72" s="163"/>
      <c r="K72" s="163"/>
      <c r="L72" s="163"/>
      <c r="M72" s="164">
        <f t="shared" si="7"/>
      </c>
      <c r="N72" s="165">
        <f t="shared" si="8"/>
      </c>
      <c r="O72" s="166"/>
      <c r="P72" s="166"/>
      <c r="Q72" s="167">
        <f t="shared" si="9"/>
      </c>
      <c r="R72" s="164">
        <f t="shared" si="10"/>
      </c>
      <c r="S72" s="168"/>
      <c r="T72" s="168"/>
      <c r="U72" s="168"/>
      <c r="V72" s="168"/>
      <c r="W72" s="164">
        <f t="shared" si="11"/>
      </c>
      <c r="X72" s="164">
        <f t="shared" si="12"/>
      </c>
      <c r="Y72" s="166"/>
      <c r="Z72" s="170">
        <f t="shared" si="13"/>
      </c>
    </row>
    <row r="73" spans="1:26" ht="21.75" customHeight="1">
      <c r="A73" s="1067"/>
      <c r="B73" s="1068"/>
      <c r="C73" s="163"/>
      <c r="D73" s="163"/>
      <c r="E73" s="163"/>
      <c r="F73" s="163"/>
      <c r="G73" s="163"/>
      <c r="H73" s="163"/>
      <c r="I73" s="163"/>
      <c r="J73" s="163"/>
      <c r="K73" s="163"/>
      <c r="L73" s="163"/>
      <c r="M73" s="164">
        <f t="shared" si="7"/>
      </c>
      <c r="N73" s="165">
        <f t="shared" si="8"/>
      </c>
      <c r="O73" s="166"/>
      <c r="P73" s="166"/>
      <c r="Q73" s="167">
        <f t="shared" si="9"/>
      </c>
      <c r="R73" s="164">
        <f t="shared" si="10"/>
      </c>
      <c r="S73" s="168"/>
      <c r="T73" s="168"/>
      <c r="U73" s="168"/>
      <c r="V73" s="168"/>
      <c r="W73" s="164">
        <f t="shared" si="11"/>
      </c>
      <c r="X73" s="164">
        <f t="shared" si="12"/>
      </c>
      <c r="Y73" s="166"/>
      <c r="Z73" s="170">
        <f t="shared" si="13"/>
      </c>
    </row>
    <row r="74" spans="1:26" ht="21.75" customHeight="1">
      <c r="A74" s="1067"/>
      <c r="B74" s="1068"/>
      <c r="C74" s="163"/>
      <c r="D74" s="163"/>
      <c r="E74" s="163"/>
      <c r="F74" s="163"/>
      <c r="G74" s="163"/>
      <c r="H74" s="163"/>
      <c r="I74" s="163"/>
      <c r="J74" s="163"/>
      <c r="K74" s="163"/>
      <c r="L74" s="163"/>
      <c r="M74" s="164">
        <f t="shared" si="7"/>
      </c>
      <c r="N74" s="165">
        <f t="shared" si="8"/>
      </c>
      <c r="O74" s="166"/>
      <c r="P74" s="166"/>
      <c r="Q74" s="167">
        <f t="shared" si="9"/>
      </c>
      <c r="R74" s="164">
        <f t="shared" si="10"/>
      </c>
      <c r="S74" s="168"/>
      <c r="T74" s="168"/>
      <c r="U74" s="168"/>
      <c r="V74" s="168"/>
      <c r="W74" s="164">
        <f t="shared" si="11"/>
      </c>
      <c r="X74" s="164">
        <f t="shared" si="12"/>
      </c>
      <c r="Y74" s="166"/>
      <c r="Z74" s="170">
        <f t="shared" si="13"/>
      </c>
    </row>
    <row r="75" spans="1:26" ht="21.75" customHeight="1">
      <c r="A75" s="1067"/>
      <c r="B75" s="1068"/>
      <c r="C75" s="163"/>
      <c r="D75" s="163"/>
      <c r="E75" s="163"/>
      <c r="F75" s="163"/>
      <c r="G75" s="163"/>
      <c r="H75" s="163"/>
      <c r="I75" s="163"/>
      <c r="J75" s="163"/>
      <c r="K75" s="163"/>
      <c r="L75" s="163"/>
      <c r="M75" s="164">
        <f t="shared" si="7"/>
      </c>
      <c r="N75" s="165">
        <f t="shared" si="8"/>
      </c>
      <c r="O75" s="166"/>
      <c r="P75" s="166"/>
      <c r="Q75" s="167">
        <f t="shared" si="9"/>
      </c>
      <c r="R75" s="164">
        <f t="shared" si="10"/>
      </c>
      <c r="S75" s="168"/>
      <c r="T75" s="168"/>
      <c r="U75" s="168"/>
      <c r="V75" s="168"/>
      <c r="W75" s="164">
        <f t="shared" si="11"/>
      </c>
      <c r="X75" s="164">
        <f t="shared" si="12"/>
      </c>
      <c r="Y75" s="166"/>
      <c r="Z75" s="170">
        <f t="shared" si="13"/>
      </c>
    </row>
    <row r="76" spans="1:26" ht="21.75" customHeight="1">
      <c r="A76" s="1067"/>
      <c r="B76" s="1068"/>
      <c r="C76" s="163"/>
      <c r="D76" s="163"/>
      <c r="E76" s="163"/>
      <c r="F76" s="163"/>
      <c r="G76" s="163"/>
      <c r="H76" s="163"/>
      <c r="I76" s="163"/>
      <c r="J76" s="163"/>
      <c r="K76" s="163"/>
      <c r="L76" s="163"/>
      <c r="M76" s="164">
        <f t="shared" si="7"/>
      </c>
      <c r="N76" s="165">
        <f t="shared" si="8"/>
      </c>
      <c r="O76" s="166"/>
      <c r="P76" s="166"/>
      <c r="Q76" s="167">
        <f t="shared" si="9"/>
      </c>
      <c r="R76" s="164">
        <f t="shared" si="10"/>
      </c>
      <c r="S76" s="168"/>
      <c r="T76" s="168"/>
      <c r="U76" s="168"/>
      <c r="V76" s="168"/>
      <c r="W76" s="164">
        <f t="shared" si="11"/>
      </c>
      <c r="X76" s="164">
        <f t="shared" si="12"/>
      </c>
      <c r="Y76" s="166"/>
      <c r="Z76" s="170">
        <f t="shared" si="13"/>
      </c>
    </row>
    <row r="77" spans="1:26" ht="21.75" customHeight="1">
      <c r="A77" s="1067"/>
      <c r="B77" s="1068"/>
      <c r="C77" s="163"/>
      <c r="D77" s="163"/>
      <c r="E77" s="163"/>
      <c r="F77" s="163"/>
      <c r="G77" s="163"/>
      <c r="H77" s="163"/>
      <c r="I77" s="163"/>
      <c r="J77" s="163"/>
      <c r="K77" s="163"/>
      <c r="L77" s="163"/>
      <c r="M77" s="164">
        <f t="shared" si="7"/>
      </c>
      <c r="N77" s="165">
        <f t="shared" si="8"/>
      </c>
      <c r="O77" s="166"/>
      <c r="P77" s="166"/>
      <c r="Q77" s="167">
        <f t="shared" si="9"/>
      </c>
      <c r="R77" s="164">
        <f t="shared" si="10"/>
      </c>
      <c r="S77" s="168"/>
      <c r="T77" s="168"/>
      <c r="U77" s="168"/>
      <c r="V77" s="168"/>
      <c r="W77" s="164">
        <f t="shared" si="11"/>
      </c>
      <c r="X77" s="164">
        <f t="shared" si="12"/>
      </c>
      <c r="Y77" s="166"/>
      <c r="Z77" s="170">
        <f t="shared" si="13"/>
      </c>
    </row>
    <row r="78" spans="1:26" ht="21.75" customHeight="1">
      <c r="A78" s="1067"/>
      <c r="B78" s="1068"/>
      <c r="C78" s="163"/>
      <c r="D78" s="163"/>
      <c r="E78" s="163"/>
      <c r="F78" s="163"/>
      <c r="G78" s="163"/>
      <c r="H78" s="163"/>
      <c r="I78" s="163"/>
      <c r="J78" s="163"/>
      <c r="K78" s="163"/>
      <c r="L78" s="163"/>
      <c r="M78" s="164">
        <f t="shared" si="7"/>
      </c>
      <c r="N78" s="165">
        <f t="shared" si="8"/>
      </c>
      <c r="O78" s="166"/>
      <c r="P78" s="166"/>
      <c r="Q78" s="167">
        <f t="shared" si="9"/>
      </c>
      <c r="R78" s="164">
        <f t="shared" si="10"/>
      </c>
      <c r="S78" s="168"/>
      <c r="T78" s="168"/>
      <c r="U78" s="168"/>
      <c r="V78" s="168"/>
      <c r="W78" s="164">
        <f t="shared" si="11"/>
      </c>
      <c r="X78" s="164">
        <f t="shared" si="12"/>
      </c>
      <c r="Y78" s="166"/>
      <c r="Z78" s="170">
        <f t="shared" si="13"/>
      </c>
    </row>
    <row r="79" spans="1:26" ht="21.75" customHeight="1">
      <c r="A79" s="1067"/>
      <c r="B79" s="1068"/>
      <c r="C79" s="163"/>
      <c r="D79" s="163"/>
      <c r="E79" s="163"/>
      <c r="F79" s="163"/>
      <c r="G79" s="163"/>
      <c r="H79" s="163"/>
      <c r="I79" s="163"/>
      <c r="J79" s="163"/>
      <c r="K79" s="163"/>
      <c r="L79" s="163"/>
      <c r="M79" s="164">
        <f t="shared" si="7"/>
      </c>
      <c r="N79" s="165">
        <f t="shared" si="8"/>
      </c>
      <c r="O79" s="166"/>
      <c r="P79" s="166"/>
      <c r="Q79" s="167">
        <f t="shared" si="9"/>
      </c>
      <c r="R79" s="164">
        <f t="shared" si="10"/>
      </c>
      <c r="S79" s="168"/>
      <c r="T79" s="168"/>
      <c r="U79" s="168"/>
      <c r="V79" s="168"/>
      <c r="W79" s="164">
        <f t="shared" si="11"/>
      </c>
      <c r="X79" s="164">
        <f t="shared" si="12"/>
      </c>
      <c r="Y79" s="166"/>
      <c r="Z79" s="170">
        <f t="shared" si="13"/>
      </c>
    </row>
    <row r="80" spans="1:26" ht="21.75" customHeight="1">
      <c r="A80" s="1067"/>
      <c r="B80" s="1068"/>
      <c r="C80" s="163"/>
      <c r="D80" s="163"/>
      <c r="E80" s="163"/>
      <c r="F80" s="163"/>
      <c r="G80" s="163"/>
      <c r="H80" s="163"/>
      <c r="I80" s="163"/>
      <c r="J80" s="163"/>
      <c r="K80" s="163"/>
      <c r="L80" s="163"/>
      <c r="M80" s="164">
        <f t="shared" si="7"/>
      </c>
      <c r="N80" s="165">
        <f t="shared" si="8"/>
      </c>
      <c r="O80" s="166"/>
      <c r="P80" s="166"/>
      <c r="Q80" s="167">
        <f t="shared" si="9"/>
      </c>
      <c r="R80" s="164">
        <f t="shared" si="10"/>
      </c>
      <c r="S80" s="168"/>
      <c r="T80" s="168"/>
      <c r="U80" s="168"/>
      <c r="V80" s="168"/>
      <c r="W80" s="164">
        <f t="shared" si="11"/>
      </c>
      <c r="X80" s="164">
        <f t="shared" si="12"/>
      </c>
      <c r="Y80" s="166"/>
      <c r="Z80" s="170">
        <f t="shared" si="13"/>
      </c>
    </row>
    <row r="81" spans="1:26" ht="21.75" customHeight="1">
      <c r="A81" s="1067"/>
      <c r="B81" s="1068"/>
      <c r="C81" s="163"/>
      <c r="D81" s="163"/>
      <c r="E81" s="163"/>
      <c r="F81" s="163"/>
      <c r="G81" s="163"/>
      <c r="H81" s="163"/>
      <c r="I81" s="163"/>
      <c r="J81" s="163"/>
      <c r="K81" s="163"/>
      <c r="L81" s="163"/>
      <c r="M81" s="164">
        <f t="shared" si="7"/>
      </c>
      <c r="N81" s="165">
        <f t="shared" si="8"/>
      </c>
      <c r="O81" s="166"/>
      <c r="P81" s="166"/>
      <c r="Q81" s="167">
        <f t="shared" si="9"/>
      </c>
      <c r="R81" s="164">
        <f t="shared" si="10"/>
      </c>
      <c r="S81" s="168"/>
      <c r="T81" s="168"/>
      <c r="U81" s="168"/>
      <c r="V81" s="168"/>
      <c r="W81" s="164">
        <f t="shared" si="11"/>
      </c>
      <c r="X81" s="164">
        <f t="shared" si="12"/>
      </c>
      <c r="Y81" s="166"/>
      <c r="Z81" s="170">
        <f t="shared" si="13"/>
      </c>
    </row>
    <row r="82" spans="1:26" ht="21.75" customHeight="1">
      <c r="A82" s="1067"/>
      <c r="B82" s="1068"/>
      <c r="C82" s="163"/>
      <c r="D82" s="163"/>
      <c r="E82" s="163"/>
      <c r="F82" s="163"/>
      <c r="G82" s="163"/>
      <c r="H82" s="163"/>
      <c r="I82" s="163"/>
      <c r="J82" s="163"/>
      <c r="K82" s="163"/>
      <c r="L82" s="163"/>
      <c r="M82" s="164">
        <f t="shared" si="7"/>
      </c>
      <c r="N82" s="165">
        <f t="shared" si="8"/>
      </c>
      <c r="O82" s="166"/>
      <c r="P82" s="166"/>
      <c r="Q82" s="167">
        <f t="shared" si="9"/>
      </c>
      <c r="R82" s="164">
        <f t="shared" si="10"/>
      </c>
      <c r="S82" s="168"/>
      <c r="T82" s="168"/>
      <c r="U82" s="168"/>
      <c r="V82" s="168"/>
      <c r="W82" s="164">
        <f t="shared" si="11"/>
      </c>
      <c r="X82" s="164">
        <f t="shared" si="12"/>
      </c>
      <c r="Y82" s="166"/>
      <c r="Z82" s="170">
        <f t="shared" si="13"/>
      </c>
    </row>
    <row r="83" spans="1:26" ht="18" customHeight="1">
      <c r="A83" s="231" t="s">
        <v>2265</v>
      </c>
      <c r="B83" s="232"/>
      <c r="C83" s="232"/>
      <c r="D83" s="232"/>
      <c r="E83" s="232"/>
      <c r="F83" s="232"/>
      <c r="G83" s="232"/>
      <c r="H83" s="232"/>
      <c r="I83" s="232"/>
      <c r="J83" s="232"/>
      <c r="K83" s="232"/>
      <c r="L83" s="232"/>
      <c r="M83" s="233"/>
      <c r="N83" s="234"/>
      <c r="O83" s="234"/>
      <c r="P83" s="234"/>
      <c r="Q83" s="234"/>
      <c r="R83" s="234"/>
      <c r="S83" s="234"/>
      <c r="T83" s="234"/>
      <c r="U83" s="234"/>
      <c r="V83" s="234"/>
      <c r="W83" s="194"/>
      <c r="X83" s="189"/>
      <c r="Y83" s="189"/>
      <c r="Z83" s="189"/>
    </row>
    <row r="84" spans="1:26" ht="18" customHeight="1">
      <c r="A84" s="235"/>
      <c r="B84" s="234"/>
      <c r="C84" s="234"/>
      <c r="D84" s="234"/>
      <c r="E84" s="234"/>
      <c r="F84" s="234"/>
      <c r="G84" s="234"/>
      <c r="H84" s="234"/>
      <c r="I84" s="234"/>
      <c r="J84" s="234"/>
      <c r="K84" s="234"/>
      <c r="L84" s="234"/>
      <c r="M84" s="236"/>
      <c r="N84" s="1063" t="s">
        <v>1403</v>
      </c>
      <c r="O84" s="1064"/>
      <c r="P84" s="1064"/>
      <c r="Q84" s="1064"/>
      <c r="R84" s="1064"/>
      <c r="S84" s="1064"/>
      <c r="T84" s="1064"/>
      <c r="U84" s="1064"/>
      <c r="V84" s="1064"/>
      <c r="W84" s="1064"/>
      <c r="X84" s="190">
        <f>SUM(X59:X82)</f>
        <v>0</v>
      </c>
      <c r="Y84" s="237"/>
      <c r="Z84" s="189"/>
    </row>
    <row r="85" spans="1:26" ht="18" customHeight="1">
      <c r="A85" s="235"/>
      <c r="B85" s="234"/>
      <c r="C85" s="234"/>
      <c r="D85" s="234"/>
      <c r="E85" s="234"/>
      <c r="F85" s="234"/>
      <c r="G85" s="234"/>
      <c r="H85" s="234"/>
      <c r="I85" s="234"/>
      <c r="J85" s="234"/>
      <c r="K85" s="234"/>
      <c r="L85" s="234"/>
      <c r="M85" s="236"/>
      <c r="N85" s="1065" t="s">
        <v>1406</v>
      </c>
      <c r="O85" s="1065"/>
      <c r="P85" s="1065"/>
      <c r="Q85" s="1065"/>
      <c r="R85" s="1065"/>
      <c r="S85" s="1065"/>
      <c r="T85" s="1065"/>
      <c r="U85" s="1065"/>
      <c r="V85" s="1065"/>
      <c r="W85" s="1065"/>
      <c r="X85" s="1066"/>
      <c r="Y85" s="190">
        <f>SUM(Y59:Y82)</f>
        <v>0</v>
      </c>
      <c r="Z85" s="189"/>
    </row>
    <row r="86" spans="1:26" ht="18" customHeight="1">
      <c r="A86" s="238"/>
      <c r="B86" s="239"/>
      <c r="C86" s="239"/>
      <c r="D86" s="239"/>
      <c r="E86" s="239"/>
      <c r="F86" s="239"/>
      <c r="G86" s="239"/>
      <c r="H86" s="239"/>
      <c r="I86" s="239"/>
      <c r="J86" s="239"/>
      <c r="K86" s="239"/>
      <c r="L86" s="239"/>
      <c r="M86" s="240"/>
      <c r="N86" s="1065" t="s">
        <v>2266</v>
      </c>
      <c r="O86" s="1065"/>
      <c r="P86" s="1065"/>
      <c r="Q86" s="1065"/>
      <c r="R86" s="1065"/>
      <c r="S86" s="1065"/>
      <c r="T86" s="1065"/>
      <c r="U86" s="1065"/>
      <c r="V86" s="1065"/>
      <c r="W86" s="1065"/>
      <c r="X86" s="1065"/>
      <c r="Y86" s="1066"/>
      <c r="Z86" s="190">
        <f>SUM(Z59:Z82)</f>
        <v>0</v>
      </c>
    </row>
    <row r="87" spans="22:26" ht="12.75">
      <c r="V87" s="133"/>
      <c r="W87" s="241"/>
      <c r="X87" s="241"/>
      <c r="Y87" s="241"/>
      <c r="Z87" s="241"/>
    </row>
  </sheetData>
  <sheetProtection password="CE5A" sheet="1" objects="1" scenarios="1"/>
  <mergeCells count="138">
    <mergeCell ref="A1:B3"/>
    <mergeCell ref="C1:J2"/>
    <mergeCell ref="X1:Z2"/>
    <mergeCell ref="W4:Z4"/>
    <mergeCell ref="T5:U5"/>
    <mergeCell ref="B6:G6"/>
    <mergeCell ref="H6:I6"/>
    <mergeCell ref="J6:L6"/>
    <mergeCell ref="O6:Q6"/>
    <mergeCell ref="S6:S7"/>
    <mergeCell ref="T6:T7"/>
    <mergeCell ref="U6:U7"/>
    <mergeCell ref="V6:V7"/>
    <mergeCell ref="X6:Y6"/>
    <mergeCell ref="S8:S9"/>
    <mergeCell ref="T8:T9"/>
    <mergeCell ref="U8:U9"/>
    <mergeCell ref="V8:V9"/>
    <mergeCell ref="B9:G9"/>
    <mergeCell ref="H9:I9"/>
    <mergeCell ref="J9:L9"/>
    <mergeCell ref="O9:Q9"/>
    <mergeCell ref="R9:R10"/>
    <mergeCell ref="W9:W10"/>
    <mergeCell ref="X9:Y9"/>
    <mergeCell ref="O10:Q10"/>
    <mergeCell ref="S10:S11"/>
    <mergeCell ref="T10:T11"/>
    <mergeCell ref="U10:U11"/>
    <mergeCell ref="V10:V11"/>
    <mergeCell ref="X10:Y10"/>
    <mergeCell ref="B12:F12"/>
    <mergeCell ref="G12:H12"/>
    <mergeCell ref="I12:J12"/>
    <mergeCell ref="K12:N12"/>
    <mergeCell ref="O12:Q12"/>
    <mergeCell ref="S12:S13"/>
    <mergeCell ref="T12:T13"/>
    <mergeCell ref="U12:U13"/>
    <mergeCell ref="V12:V13"/>
    <mergeCell ref="X12:Y12"/>
    <mergeCell ref="T14:U15"/>
    <mergeCell ref="X14:Y14"/>
    <mergeCell ref="M17:M20"/>
    <mergeCell ref="O17:Q17"/>
    <mergeCell ref="R17:R20"/>
    <mergeCell ref="S17:S20"/>
    <mergeCell ref="T17:T20"/>
    <mergeCell ref="U17:U20"/>
    <mergeCell ref="V17:V20"/>
    <mergeCell ref="W17:W19"/>
    <mergeCell ref="X17:X20"/>
    <mergeCell ref="Y17:Y20"/>
    <mergeCell ref="Z17:Z20"/>
    <mergeCell ref="A18:B19"/>
    <mergeCell ref="C18:H18"/>
    <mergeCell ref="O18:O20"/>
    <mergeCell ref="P18:P20"/>
    <mergeCell ref="Q18:Q20"/>
    <mergeCell ref="C19:L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P43:V43"/>
    <mergeCell ref="N44:V44"/>
    <mergeCell ref="N45:W45"/>
    <mergeCell ref="N46:X46"/>
    <mergeCell ref="A47:M48"/>
    <mergeCell ref="N47:Y47"/>
    <mergeCell ref="N48:Y48"/>
    <mergeCell ref="A49:B51"/>
    <mergeCell ref="C49:J50"/>
    <mergeCell ref="X49:Z50"/>
    <mergeCell ref="W52:Z52"/>
    <mergeCell ref="M55:M58"/>
    <mergeCell ref="O55:Q55"/>
    <mergeCell ref="R55:R58"/>
    <mergeCell ref="S55:S58"/>
    <mergeCell ref="T55:T58"/>
    <mergeCell ref="U55:U58"/>
    <mergeCell ref="V55:V58"/>
    <mergeCell ref="W55:W57"/>
    <mergeCell ref="X55:X58"/>
    <mergeCell ref="Y55:Y58"/>
    <mergeCell ref="Z55:Z58"/>
    <mergeCell ref="A56:B57"/>
    <mergeCell ref="C56:H56"/>
    <mergeCell ref="O56:O58"/>
    <mergeCell ref="P56:P58"/>
    <mergeCell ref="Q56:Q58"/>
    <mergeCell ref="C57:L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N84:W84"/>
    <mergeCell ref="N85:X85"/>
    <mergeCell ref="N86:Y86"/>
    <mergeCell ref="A79:B79"/>
    <mergeCell ref="A80:B80"/>
    <mergeCell ref="A81:B81"/>
    <mergeCell ref="A82:B82"/>
  </mergeCells>
  <dataValidations count="3">
    <dataValidation type="list" allowBlank="1" showInputMessage="1" showErrorMessage="1" sqref="N19">
      <formula1>$AB$20:$AB$25</formula1>
    </dataValidation>
    <dataValidation type="list" allowBlank="1" showInputMessage="1" showErrorMessage="1" sqref="N57">
      <formula1>$AB$20:$AB$26</formula1>
    </dataValidation>
    <dataValidation type="list" allowBlank="1" showInputMessage="1" showErrorMessage="1" sqref="A59:A82 A21:A41">
      <formula1>Plant_Name</formula1>
    </dataValidation>
  </dataValidations>
  <printOptions horizontalCentered="1"/>
  <pageMargins left="0.25" right="0.25" top="0.5" bottom="0.5" header="0.5" footer="0.5"/>
  <pageSetup horizontalDpi="600" verticalDpi="600" orientation="landscape" scale="60" r:id="rId4"/>
  <rowBreaks count="1" manualBreakCount="1">
    <brk id="48" max="255" man="1"/>
  </rowBreaks>
  <colBreaks count="1" manualBreakCount="1">
    <brk id="3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Q76"/>
  <sheetViews>
    <sheetView workbookViewId="0" topLeftCell="A1">
      <selection activeCell="O14" sqref="O14"/>
    </sheetView>
  </sheetViews>
  <sheetFormatPr defaultColWidth="9.140625" defaultRowHeight="12.75"/>
  <cols>
    <col min="1" max="1" width="24.00390625" style="4" customWidth="1"/>
    <col min="2" max="4" width="10.7109375" style="4" customWidth="1"/>
    <col min="5" max="5" width="2.7109375" style="4" customWidth="1"/>
    <col min="6" max="11" width="10.7109375" style="4" customWidth="1"/>
    <col min="12" max="16384" width="9.140625" style="4" customWidth="1"/>
  </cols>
  <sheetData>
    <row r="1" spans="1:11" ht="23.25">
      <c r="A1" s="1192"/>
      <c r="B1" s="1" t="s">
        <v>833</v>
      </c>
      <c r="C1" s="2"/>
      <c r="D1" s="2"/>
      <c r="E1" s="2"/>
      <c r="F1" s="2"/>
      <c r="G1" s="3"/>
      <c r="H1" s="3"/>
      <c r="I1" s="3"/>
      <c r="J1" s="1194" t="s">
        <v>834</v>
      </c>
      <c r="K1" s="1195"/>
    </row>
    <row r="2" spans="1:11" ht="20.25">
      <c r="A2" s="1193"/>
      <c r="B2" s="5" t="s">
        <v>835</v>
      </c>
      <c r="C2" s="5"/>
      <c r="D2" s="5"/>
      <c r="E2" s="5"/>
      <c r="F2" s="5"/>
      <c r="G2" s="5"/>
      <c r="H2" s="5"/>
      <c r="I2" s="5"/>
      <c r="J2" s="5"/>
      <c r="K2" s="6" t="s">
        <v>836</v>
      </c>
    </row>
    <row r="3" spans="1:11" ht="12.75">
      <c r="A3" s="7" t="s">
        <v>837</v>
      </c>
      <c r="B3" s="8"/>
      <c r="C3" s="8"/>
      <c r="D3" s="8"/>
      <c r="E3" s="8"/>
      <c r="F3" s="8"/>
      <c r="G3" s="8"/>
      <c r="H3" s="8"/>
      <c r="I3" s="8"/>
      <c r="J3" s="1196" t="s">
        <v>838</v>
      </c>
      <c r="K3" s="1197"/>
    </row>
    <row r="4" spans="1:11" ht="12.75">
      <c r="A4" s="9"/>
      <c r="B4" s="10"/>
      <c r="C4" s="10"/>
      <c r="D4" s="10"/>
      <c r="E4" s="10"/>
      <c r="F4" s="10"/>
      <c r="G4" s="10"/>
      <c r="H4" s="10"/>
      <c r="I4" s="10"/>
      <c r="J4" s="10"/>
      <c r="K4" s="11"/>
    </row>
    <row r="5" spans="1:11" ht="12.75">
      <c r="A5" s="12" t="s">
        <v>839</v>
      </c>
      <c r="B5" s="13"/>
      <c r="C5" s="13"/>
      <c r="D5" s="13"/>
      <c r="E5" s="10"/>
      <c r="F5" s="10"/>
      <c r="G5" s="10" t="s">
        <v>840</v>
      </c>
      <c r="H5" s="13"/>
      <c r="I5" s="13"/>
      <c r="J5" s="13"/>
      <c r="K5" s="14"/>
    </row>
    <row r="6" spans="1:11" ht="12.75">
      <c r="A6" s="9"/>
      <c r="B6" s="10"/>
      <c r="C6" s="10"/>
      <c r="D6" s="10"/>
      <c r="E6" s="10"/>
      <c r="F6" s="10"/>
      <c r="G6" s="10"/>
      <c r="H6" s="10"/>
      <c r="I6" s="10"/>
      <c r="J6" s="10"/>
      <c r="K6" s="11"/>
    </row>
    <row r="7" spans="1:11" ht="12.75">
      <c r="A7" s="12" t="s">
        <v>841</v>
      </c>
      <c r="B7" s="13"/>
      <c r="C7" s="13"/>
      <c r="D7" s="13"/>
      <c r="E7" s="10"/>
      <c r="F7" s="10"/>
      <c r="G7" s="15" t="s">
        <v>842</v>
      </c>
      <c r="H7" s="13"/>
      <c r="I7" s="13"/>
      <c r="J7" s="13"/>
      <c r="K7" s="14"/>
    </row>
    <row r="8" spans="1:11" ht="12.75">
      <c r="A8" s="1198" t="s">
        <v>843</v>
      </c>
      <c r="B8" s="10"/>
      <c r="C8" s="10"/>
      <c r="D8" s="10"/>
      <c r="E8" s="10"/>
      <c r="F8" s="10"/>
      <c r="G8" s="10"/>
      <c r="H8" s="10"/>
      <c r="I8" s="10"/>
      <c r="J8" s="10"/>
      <c r="K8" s="11"/>
    </row>
    <row r="9" spans="1:13" ht="12.75">
      <c r="A9" s="1199"/>
      <c r="B9" s="10" t="s">
        <v>844</v>
      </c>
      <c r="C9" s="10"/>
      <c r="D9" s="10"/>
      <c r="E9" s="10"/>
      <c r="F9" s="10"/>
      <c r="G9" s="10"/>
      <c r="H9" s="10"/>
      <c r="I9" s="10"/>
      <c r="J9" s="10"/>
      <c r="K9" s="11"/>
      <c r="L9" s="16"/>
      <c r="M9" s="17"/>
    </row>
    <row r="10" spans="1:17" ht="13.5" thickBot="1">
      <c r="A10" s="18"/>
      <c r="B10" s="19"/>
      <c r="C10" s="19"/>
      <c r="D10" s="19"/>
      <c r="E10" s="19"/>
      <c r="F10" s="19"/>
      <c r="G10" s="19"/>
      <c r="H10" s="19"/>
      <c r="I10" s="19"/>
      <c r="J10" s="19"/>
      <c r="K10" s="20"/>
      <c r="L10" s="16"/>
      <c r="M10" s="17"/>
      <c r="N10" s="17"/>
      <c r="O10" s="17"/>
      <c r="P10" s="17"/>
      <c r="Q10" s="17"/>
    </row>
    <row r="11" spans="1:11" ht="18" customHeight="1" thickTop="1">
      <c r="A11" s="21" t="s">
        <v>845</v>
      </c>
      <c r="B11" s="22"/>
      <c r="C11" s="23" t="s">
        <v>846</v>
      </c>
      <c r="D11" s="24"/>
      <c r="E11" s="25"/>
      <c r="F11" s="1181" t="s">
        <v>847</v>
      </c>
      <c r="G11" s="1182"/>
      <c r="H11" s="1182"/>
      <c r="I11" s="1182"/>
      <c r="J11" s="1182"/>
      <c r="K11" s="1183"/>
    </row>
    <row r="12" spans="1:11" ht="18" customHeight="1">
      <c r="A12" s="21" t="s">
        <v>848</v>
      </c>
      <c r="B12" s="26"/>
      <c r="C12" s="27" t="s">
        <v>849</v>
      </c>
      <c r="D12" s="28"/>
      <c r="E12" s="25"/>
      <c r="F12" s="29"/>
      <c r="G12" s="30" t="s">
        <v>850</v>
      </c>
      <c r="H12" s="31"/>
      <c r="I12" s="27"/>
      <c r="J12" s="30" t="s">
        <v>851</v>
      </c>
      <c r="K12" s="32"/>
    </row>
    <row r="13" spans="1:11" ht="18" customHeight="1">
      <c r="A13" s="21" t="s">
        <v>852</v>
      </c>
      <c r="B13" s="33"/>
      <c r="C13" s="34"/>
      <c r="D13" s="34"/>
      <c r="E13" s="35"/>
      <c r="F13" s="36" t="s">
        <v>853</v>
      </c>
      <c r="G13" s="37"/>
      <c r="H13" s="38"/>
      <c r="I13" s="39"/>
      <c r="J13" s="37"/>
      <c r="K13" s="40" t="s">
        <v>853</v>
      </c>
    </row>
    <row r="14" spans="1:11" ht="18" customHeight="1">
      <c r="A14" s="21"/>
      <c r="B14" s="41" t="s">
        <v>854</v>
      </c>
      <c r="C14" s="42" t="s">
        <v>855</v>
      </c>
      <c r="D14" s="42" t="s">
        <v>856</v>
      </c>
      <c r="E14" s="43"/>
      <c r="F14" s="44" t="s">
        <v>857</v>
      </c>
      <c r="G14" s="45" t="s">
        <v>858</v>
      </c>
      <c r="H14" s="46" t="s">
        <v>859</v>
      </c>
      <c r="I14" s="44" t="s">
        <v>854</v>
      </c>
      <c r="J14" s="45" t="s">
        <v>860</v>
      </c>
      <c r="K14" s="45" t="s">
        <v>861</v>
      </c>
    </row>
    <row r="15" spans="1:11" ht="18" customHeight="1">
      <c r="A15" s="47" t="s">
        <v>862</v>
      </c>
      <c r="B15" s="48"/>
      <c r="C15" s="48"/>
      <c r="D15" s="49"/>
      <c r="E15" s="50"/>
      <c r="F15" s="51"/>
      <c r="G15" s="48"/>
      <c r="H15" s="52"/>
      <c r="I15" s="51"/>
      <c r="J15" s="48"/>
      <c r="K15" s="48"/>
    </row>
    <row r="16" spans="1:11" ht="18" customHeight="1">
      <c r="A16" s="53"/>
      <c r="B16" s="53"/>
      <c r="C16" s="53"/>
      <c r="D16" s="54"/>
      <c r="E16" s="50"/>
      <c r="F16" s="55"/>
      <c r="G16" s="53"/>
      <c r="H16" s="56"/>
      <c r="I16" s="55"/>
      <c r="J16" s="53"/>
      <c r="K16" s="53"/>
    </row>
    <row r="17" spans="1:11" ht="18" customHeight="1">
      <c r="A17" s="53"/>
      <c r="B17" s="53"/>
      <c r="C17" s="53"/>
      <c r="D17" s="54"/>
      <c r="E17" s="50"/>
      <c r="F17" s="55"/>
      <c r="G17" s="53"/>
      <c r="H17" s="56"/>
      <c r="I17" s="55"/>
      <c r="J17" s="53"/>
      <c r="K17" s="53"/>
    </row>
    <row r="18" spans="1:11" ht="18" customHeight="1">
      <c r="A18" s="53"/>
      <c r="B18" s="53"/>
      <c r="C18" s="53"/>
      <c r="D18" s="54"/>
      <c r="E18" s="50"/>
      <c r="F18" s="55"/>
      <c r="G18" s="53"/>
      <c r="H18" s="56"/>
      <c r="I18" s="55"/>
      <c r="J18" s="53"/>
      <c r="K18" s="53"/>
    </row>
    <row r="19" spans="1:11" ht="18" customHeight="1">
      <c r="A19" s="53"/>
      <c r="B19" s="53"/>
      <c r="C19" s="53"/>
      <c r="D19" s="54"/>
      <c r="E19" s="50"/>
      <c r="F19" s="55"/>
      <c r="G19" s="53"/>
      <c r="H19" s="56"/>
      <c r="I19" s="55"/>
      <c r="J19" s="53"/>
      <c r="K19" s="53"/>
    </row>
    <row r="20" spans="1:12" ht="18" customHeight="1">
      <c r="A20" s="53"/>
      <c r="B20" s="53"/>
      <c r="C20" s="53"/>
      <c r="D20" s="54"/>
      <c r="E20" s="50"/>
      <c r="F20" s="55"/>
      <c r="G20" s="53"/>
      <c r="H20" s="56"/>
      <c r="I20" s="55"/>
      <c r="J20" s="53"/>
      <c r="K20" s="53"/>
      <c r="L20" s="57"/>
    </row>
    <row r="21" spans="1:11" ht="18" customHeight="1">
      <c r="A21" s="47" t="s">
        <v>863</v>
      </c>
      <c r="B21" s="48"/>
      <c r="C21" s="48"/>
      <c r="D21" s="49"/>
      <c r="E21" s="50"/>
      <c r="F21" s="51"/>
      <c r="G21" s="48"/>
      <c r="H21" s="52"/>
      <c r="I21" s="51"/>
      <c r="J21" s="48"/>
      <c r="K21" s="48"/>
    </row>
    <row r="22" spans="1:11" ht="18" customHeight="1">
      <c r="A22" s="53"/>
      <c r="B22" s="53"/>
      <c r="C22" s="53"/>
      <c r="D22" s="54"/>
      <c r="E22" s="50"/>
      <c r="F22" s="55"/>
      <c r="G22" s="53"/>
      <c r="H22" s="56"/>
      <c r="I22" s="55"/>
      <c r="J22" s="53"/>
      <c r="K22" s="53"/>
    </row>
    <row r="23" spans="1:11" ht="18" customHeight="1">
      <c r="A23" s="53"/>
      <c r="B23" s="53"/>
      <c r="C23" s="53"/>
      <c r="D23" s="54"/>
      <c r="E23" s="50"/>
      <c r="F23" s="55"/>
      <c r="G23" s="53"/>
      <c r="H23" s="56"/>
      <c r="I23" s="55"/>
      <c r="J23" s="53"/>
      <c r="K23" s="53"/>
    </row>
    <row r="24" spans="1:11" ht="18" customHeight="1">
      <c r="A24" s="53"/>
      <c r="B24" s="53"/>
      <c r="C24" s="53"/>
      <c r="D24" s="54"/>
      <c r="E24" s="50"/>
      <c r="F24" s="55"/>
      <c r="G24" s="53"/>
      <c r="H24" s="56"/>
      <c r="I24" s="55"/>
      <c r="J24" s="53"/>
      <c r="K24" s="53"/>
    </row>
    <row r="25" spans="1:11" ht="18" customHeight="1">
      <c r="A25" s="53"/>
      <c r="B25" s="53"/>
      <c r="C25" s="53"/>
      <c r="D25" s="54"/>
      <c r="E25" s="50"/>
      <c r="F25" s="55"/>
      <c r="G25" s="53"/>
      <c r="H25" s="56"/>
      <c r="I25" s="55"/>
      <c r="J25" s="53"/>
      <c r="K25" s="53"/>
    </row>
    <row r="26" spans="1:11" ht="18" customHeight="1">
      <c r="A26" s="47" t="s">
        <v>864</v>
      </c>
      <c r="B26" s="48"/>
      <c r="C26" s="48"/>
      <c r="D26" s="49"/>
      <c r="E26" s="50"/>
      <c r="F26" s="51"/>
      <c r="G26" s="48"/>
      <c r="H26" s="52"/>
      <c r="I26" s="51"/>
      <c r="J26" s="48"/>
      <c r="K26" s="48"/>
    </row>
    <row r="27" spans="1:11" ht="18" customHeight="1">
      <c r="A27" s="53"/>
      <c r="B27" s="53"/>
      <c r="C27" s="53"/>
      <c r="D27" s="54"/>
      <c r="E27" s="50"/>
      <c r="F27" s="55"/>
      <c r="G27" s="53"/>
      <c r="H27" s="56"/>
      <c r="I27" s="55"/>
      <c r="J27" s="53"/>
      <c r="K27" s="53"/>
    </row>
    <row r="28" spans="1:11" ht="18" customHeight="1">
      <c r="A28" s="53"/>
      <c r="B28" s="53"/>
      <c r="C28" s="53"/>
      <c r="D28" s="54"/>
      <c r="E28" s="50"/>
      <c r="F28" s="55"/>
      <c r="G28" s="53"/>
      <c r="H28" s="56"/>
      <c r="I28" s="55"/>
      <c r="J28" s="53"/>
      <c r="K28" s="53"/>
    </row>
    <row r="29" spans="1:11" ht="18" customHeight="1">
      <c r="A29" s="53"/>
      <c r="B29" s="53"/>
      <c r="C29" s="53"/>
      <c r="D29" s="54"/>
      <c r="E29" s="50"/>
      <c r="F29" s="55"/>
      <c r="G29" s="53"/>
      <c r="H29" s="56"/>
      <c r="I29" s="55"/>
      <c r="J29" s="53"/>
      <c r="K29" s="53"/>
    </row>
    <row r="30" spans="1:11" ht="18" customHeight="1">
      <c r="A30" s="53"/>
      <c r="B30" s="53"/>
      <c r="C30" s="53"/>
      <c r="D30" s="54"/>
      <c r="E30" s="50"/>
      <c r="F30" s="55"/>
      <c r="G30" s="53"/>
      <c r="H30" s="56"/>
      <c r="I30" s="55"/>
      <c r="J30" s="53"/>
      <c r="K30" s="53"/>
    </row>
    <row r="31" spans="1:11" ht="18" customHeight="1">
      <c r="A31" s="53"/>
      <c r="B31" s="53"/>
      <c r="C31" s="53"/>
      <c r="D31" s="54"/>
      <c r="E31" s="50"/>
      <c r="F31" s="55"/>
      <c r="G31" s="53"/>
      <c r="H31" s="56"/>
      <c r="I31" s="55"/>
      <c r="J31" s="53"/>
      <c r="K31" s="53"/>
    </row>
    <row r="32" spans="1:11" ht="18" customHeight="1">
      <c r="A32" s="58"/>
      <c r="B32" s="59"/>
      <c r="C32" s="59"/>
      <c r="D32" s="59"/>
      <c r="E32" s="59"/>
      <c r="F32" s="59"/>
      <c r="G32" s="59"/>
      <c r="H32" s="59"/>
      <c r="I32" s="59"/>
      <c r="J32" s="59"/>
      <c r="K32" s="60"/>
    </row>
    <row r="33" spans="1:11" ht="18" customHeight="1">
      <c r="A33" s="58"/>
      <c r="B33" s="1184" t="s">
        <v>846</v>
      </c>
      <c r="C33" s="1185"/>
      <c r="D33" s="59"/>
      <c r="E33" s="59"/>
      <c r="F33" s="59"/>
      <c r="G33" s="1184" t="s">
        <v>847</v>
      </c>
      <c r="H33" s="1185"/>
      <c r="I33" s="59"/>
      <c r="J33" s="59"/>
      <c r="K33" s="60"/>
    </row>
    <row r="34" spans="1:11" ht="18" customHeight="1">
      <c r="A34" s="61" t="s">
        <v>865</v>
      </c>
      <c r="B34" s="62"/>
      <c r="C34" s="63" t="s">
        <v>866</v>
      </c>
      <c r="D34" s="64"/>
      <c r="E34" s="64"/>
      <c r="F34" s="64"/>
      <c r="G34" s="62"/>
      <c r="H34" s="63" t="s">
        <v>867</v>
      </c>
      <c r="I34" s="64"/>
      <c r="J34" s="64"/>
      <c r="K34" s="65"/>
    </row>
    <row r="35" spans="1:11" ht="18" customHeight="1">
      <c r="A35" s="61" t="s">
        <v>868</v>
      </c>
      <c r="B35" s="62"/>
      <c r="C35" s="63" t="s">
        <v>869</v>
      </c>
      <c r="D35" s="64"/>
      <c r="E35" s="64"/>
      <c r="F35" s="64"/>
      <c r="G35" s="62"/>
      <c r="H35" s="63" t="s">
        <v>870</v>
      </c>
      <c r="I35" s="64"/>
      <c r="J35" s="64"/>
      <c r="K35" s="65"/>
    </row>
    <row r="36" spans="1:11" ht="18" customHeight="1">
      <c r="A36" s="61" t="s">
        <v>871</v>
      </c>
      <c r="B36" s="62"/>
      <c r="C36" s="63" t="s">
        <v>872</v>
      </c>
      <c r="D36" s="64"/>
      <c r="E36" s="64"/>
      <c r="F36" s="64"/>
      <c r="G36" s="62"/>
      <c r="H36" s="63" t="s">
        <v>873</v>
      </c>
      <c r="I36" s="64"/>
      <c r="J36" s="64"/>
      <c r="K36" s="65"/>
    </row>
    <row r="37" spans="1:11" ht="18" customHeight="1">
      <c r="A37" s="66"/>
      <c r="B37" s="64"/>
      <c r="C37" s="64"/>
      <c r="D37" s="64"/>
      <c r="E37" s="64"/>
      <c r="F37" s="64"/>
      <c r="G37" s="64"/>
      <c r="H37" s="64"/>
      <c r="I37" s="64"/>
      <c r="J37" s="64"/>
      <c r="K37" s="65"/>
    </row>
    <row r="38" spans="1:12" ht="18" customHeight="1">
      <c r="A38" s="1186" t="s">
        <v>874</v>
      </c>
      <c r="B38" s="1187"/>
      <c r="C38" s="1187"/>
      <c r="D38" s="1187"/>
      <c r="E38" s="1187"/>
      <c r="F38" s="1187"/>
      <c r="G38" s="1187"/>
      <c r="H38" s="1187"/>
      <c r="I38" s="1187"/>
      <c r="J38" s="1187"/>
      <c r="K38" s="1188"/>
      <c r="L38" s="17"/>
    </row>
    <row r="39" spans="1:12" ht="18" customHeight="1">
      <c r="A39" s="1189"/>
      <c r="B39" s="1190"/>
      <c r="C39" s="1190"/>
      <c r="D39" s="1190"/>
      <c r="E39" s="1190"/>
      <c r="F39" s="1190"/>
      <c r="G39" s="1190"/>
      <c r="H39" s="1190"/>
      <c r="I39" s="1190"/>
      <c r="J39" s="1190"/>
      <c r="K39" s="1191"/>
      <c r="L39" s="17"/>
    </row>
    <row r="40" spans="1:12" ht="18" customHeight="1">
      <c r="A40" s="1189"/>
      <c r="B40" s="1190"/>
      <c r="C40" s="1190"/>
      <c r="D40" s="1190"/>
      <c r="E40" s="1190"/>
      <c r="F40" s="1190"/>
      <c r="G40" s="1190"/>
      <c r="H40" s="1190"/>
      <c r="I40" s="1190"/>
      <c r="J40" s="1190"/>
      <c r="K40" s="1191"/>
      <c r="L40" s="17"/>
    </row>
    <row r="41" spans="1:12" ht="18" customHeight="1" thickBot="1">
      <c r="A41" s="67"/>
      <c r="B41" s="68"/>
      <c r="C41" s="68"/>
      <c r="D41" s="68"/>
      <c r="E41" s="68"/>
      <c r="F41" s="68"/>
      <c r="G41" s="68"/>
      <c r="H41" s="68"/>
      <c r="I41" s="68"/>
      <c r="J41" s="68"/>
      <c r="K41" s="69"/>
      <c r="L41" s="17"/>
    </row>
    <row r="42" spans="1:12" ht="18" customHeight="1" thickTop="1">
      <c r="A42" s="1173" t="s">
        <v>875</v>
      </c>
      <c r="B42" s="1174"/>
      <c r="C42" s="1174"/>
      <c r="D42" s="1174"/>
      <c r="E42" s="1174"/>
      <c r="F42" s="1174"/>
      <c r="G42" s="1174"/>
      <c r="H42" s="1174"/>
      <c r="I42" s="1174"/>
      <c r="J42" s="1174"/>
      <c r="K42" s="1175"/>
      <c r="L42" s="17"/>
    </row>
    <row r="43" spans="1:12" ht="18" customHeight="1">
      <c r="A43" s="58"/>
      <c r="B43" s="59"/>
      <c r="C43" s="59"/>
      <c r="D43" s="59"/>
      <c r="E43" s="59"/>
      <c r="F43" s="59"/>
      <c r="G43" s="59"/>
      <c r="H43" s="59"/>
      <c r="I43" s="59"/>
      <c r="J43" s="59"/>
      <c r="K43" s="60"/>
      <c r="L43" s="17"/>
    </row>
    <row r="44" spans="1:12" ht="18" customHeight="1">
      <c r="A44" s="58"/>
      <c r="B44" s="59"/>
      <c r="C44" s="59"/>
      <c r="D44" s="1176" t="s">
        <v>876</v>
      </c>
      <c r="E44" s="1177"/>
      <c r="F44" s="1177"/>
      <c r="G44" s="1177"/>
      <c r="H44" s="1177"/>
      <c r="I44" s="1177"/>
      <c r="J44" s="1177"/>
      <c r="K44" s="1166"/>
      <c r="L44" s="17"/>
    </row>
    <row r="45" spans="1:12" ht="18" customHeight="1">
      <c r="A45" s="58"/>
      <c r="B45" s="70" t="s">
        <v>877</v>
      </c>
      <c r="C45" s="71" t="s">
        <v>878</v>
      </c>
      <c r="D45" s="1178" t="s">
        <v>879</v>
      </c>
      <c r="E45" s="1177"/>
      <c r="F45" s="1177"/>
      <c r="G45" s="1177"/>
      <c r="H45" s="1177"/>
      <c r="I45" s="1177"/>
      <c r="J45" s="1177"/>
      <c r="K45" s="1166"/>
      <c r="L45" s="17"/>
    </row>
    <row r="46" spans="1:12" ht="18" customHeight="1" thickBot="1">
      <c r="A46" s="72" t="s">
        <v>880</v>
      </c>
      <c r="B46" s="73" t="s">
        <v>881</v>
      </c>
      <c r="C46" s="74" t="s">
        <v>882</v>
      </c>
      <c r="D46" s="75"/>
      <c r="E46" s="76"/>
      <c r="F46" s="76"/>
      <c r="G46" s="77"/>
      <c r="H46" s="77"/>
      <c r="I46" s="77"/>
      <c r="J46" s="77"/>
      <c r="K46" s="77"/>
      <c r="L46" s="17"/>
    </row>
    <row r="47" spans="1:12" ht="18" customHeight="1" thickTop="1">
      <c r="A47" s="78"/>
      <c r="B47" s="79"/>
      <c r="C47" s="79"/>
      <c r="D47" s="1179"/>
      <c r="E47" s="1180"/>
      <c r="F47" s="80"/>
      <c r="G47" s="81"/>
      <c r="H47" s="81"/>
      <c r="I47" s="81"/>
      <c r="J47" s="81"/>
      <c r="K47" s="81"/>
      <c r="L47" s="17"/>
    </row>
    <row r="48" spans="1:12" ht="18" customHeight="1">
      <c r="A48" s="78"/>
      <c r="B48" s="79"/>
      <c r="C48" s="79"/>
      <c r="D48" s="1165"/>
      <c r="E48" s="1166"/>
      <c r="F48" s="82"/>
      <c r="G48" s="79"/>
      <c r="H48" s="79"/>
      <c r="I48" s="79"/>
      <c r="J48" s="79"/>
      <c r="K48" s="79"/>
      <c r="L48" s="17"/>
    </row>
    <row r="49" spans="1:12" ht="18" customHeight="1">
      <c r="A49" s="78"/>
      <c r="B49" s="79"/>
      <c r="C49" s="79"/>
      <c r="D49" s="1165"/>
      <c r="E49" s="1166"/>
      <c r="F49" s="82"/>
      <c r="G49" s="79"/>
      <c r="H49" s="79"/>
      <c r="I49" s="79"/>
      <c r="J49" s="79"/>
      <c r="K49" s="79"/>
      <c r="L49" s="17"/>
    </row>
    <row r="50" spans="1:12" ht="18" customHeight="1">
      <c r="A50" s="78"/>
      <c r="B50" s="79"/>
      <c r="C50" s="79"/>
      <c r="D50" s="1165"/>
      <c r="E50" s="1166"/>
      <c r="F50" s="82"/>
      <c r="G50" s="79"/>
      <c r="H50" s="79"/>
      <c r="I50" s="79"/>
      <c r="J50" s="79"/>
      <c r="K50" s="79"/>
      <c r="L50" s="17"/>
    </row>
    <row r="51" spans="1:12" ht="18" customHeight="1">
      <c r="A51" s="78"/>
      <c r="B51" s="79"/>
      <c r="C51" s="79"/>
      <c r="D51" s="1165"/>
      <c r="E51" s="1166"/>
      <c r="F51" s="82"/>
      <c r="G51" s="79"/>
      <c r="H51" s="79"/>
      <c r="I51" s="79"/>
      <c r="J51" s="79"/>
      <c r="K51" s="79"/>
      <c r="L51" s="17"/>
    </row>
    <row r="52" spans="1:12" ht="18" customHeight="1">
      <c r="A52" s="78"/>
      <c r="B52" s="79"/>
      <c r="C52" s="79"/>
      <c r="D52" s="1165"/>
      <c r="E52" s="1166"/>
      <c r="F52" s="82"/>
      <c r="G52" s="79"/>
      <c r="H52" s="79"/>
      <c r="I52" s="79"/>
      <c r="J52" s="79"/>
      <c r="K52" s="79"/>
      <c r="L52" s="17"/>
    </row>
    <row r="53" spans="1:12" ht="18" customHeight="1" thickBot="1">
      <c r="A53" s="78"/>
      <c r="B53" s="79"/>
      <c r="C53" s="79"/>
      <c r="D53" s="1167"/>
      <c r="E53" s="1168"/>
      <c r="F53" s="83"/>
      <c r="G53" s="84"/>
      <c r="H53" s="84"/>
      <c r="I53" s="84"/>
      <c r="J53" s="84"/>
      <c r="K53" s="84"/>
      <c r="L53" s="17"/>
    </row>
    <row r="54" spans="1:12" ht="18" customHeight="1" thickTop="1">
      <c r="A54" s="85"/>
      <c r="B54" s="1169" t="s">
        <v>883</v>
      </c>
      <c r="C54" s="1170"/>
      <c r="D54" s="1171"/>
      <c r="E54" s="1172"/>
      <c r="F54" s="86"/>
      <c r="G54" s="86"/>
      <c r="H54" s="86"/>
      <c r="I54" s="86"/>
      <c r="J54" s="86"/>
      <c r="K54" s="86"/>
      <c r="L54" s="17"/>
    </row>
    <row r="55" spans="1:12" ht="18" customHeight="1">
      <c r="A55" s="87"/>
      <c r="B55" s="1161" t="s">
        <v>884</v>
      </c>
      <c r="C55" s="1162"/>
      <c r="D55" s="1163"/>
      <c r="E55" s="1164"/>
      <c r="F55" s="88"/>
      <c r="G55" s="88"/>
      <c r="H55" s="88"/>
      <c r="I55" s="88"/>
      <c r="J55" s="88"/>
      <c r="K55" s="88"/>
      <c r="L55" s="17"/>
    </row>
    <row r="57" ht="12.75">
      <c r="C57" s="89" t="s">
        <v>885</v>
      </c>
    </row>
    <row r="58" spans="1:11" ht="44.25" customHeight="1">
      <c r="A58" s="1158" t="s">
        <v>886</v>
      </c>
      <c r="B58" s="1158"/>
      <c r="C58" s="1158"/>
      <c r="D58" s="1158"/>
      <c r="E58" s="1158"/>
      <c r="F58" s="1158"/>
      <c r="G58" s="1158"/>
      <c r="H58" s="1158"/>
      <c r="I58" s="1158"/>
      <c r="J58" s="1158"/>
      <c r="K58" s="1158"/>
    </row>
    <row r="59" spans="1:11" ht="35.25" customHeight="1">
      <c r="A59" s="1159" t="s">
        <v>887</v>
      </c>
      <c r="B59" s="1158"/>
      <c r="C59" s="1158"/>
      <c r="D59" s="1158"/>
      <c r="E59" s="1158"/>
      <c r="F59" s="1158"/>
      <c r="G59" s="1158"/>
      <c r="H59" s="1158"/>
      <c r="I59" s="1158"/>
      <c r="J59" s="1158"/>
      <c r="K59" s="1158"/>
    </row>
    <row r="60" spans="1:11" ht="29.25" customHeight="1">
      <c r="A60" s="1159" t="s">
        <v>888</v>
      </c>
      <c r="B60" s="1160"/>
      <c r="C60" s="1160"/>
      <c r="D60" s="1160"/>
      <c r="E60" s="1160"/>
      <c r="F60" s="1160"/>
      <c r="G60" s="1160"/>
      <c r="H60" s="1160"/>
      <c r="I60" s="1160"/>
      <c r="J60" s="1160"/>
      <c r="K60" s="1160"/>
    </row>
    <row r="61" spans="1:11" ht="32.25" customHeight="1">
      <c r="A61" s="1159" t="s">
        <v>889</v>
      </c>
      <c r="B61" s="1158"/>
      <c r="C61" s="1158"/>
      <c r="D61" s="1158"/>
      <c r="E61" s="1158"/>
      <c r="F61" s="1158"/>
      <c r="G61" s="1158"/>
      <c r="H61" s="1158"/>
      <c r="I61" s="1158"/>
      <c r="J61" s="1158"/>
      <c r="K61" s="1158"/>
    </row>
    <row r="62" spans="1:11" ht="22.5" customHeight="1">
      <c r="A62" s="1159" t="s">
        <v>890</v>
      </c>
      <c r="B62" s="1158"/>
      <c r="C62" s="1158"/>
      <c r="D62" s="1158"/>
      <c r="E62" s="1158"/>
      <c r="F62" s="1158"/>
      <c r="G62" s="1158"/>
      <c r="H62" s="1158"/>
      <c r="I62" s="1158"/>
      <c r="J62" s="1158"/>
      <c r="K62" s="1158"/>
    </row>
    <row r="63" spans="1:11" ht="23.25" customHeight="1">
      <c r="A63" s="1159" t="s">
        <v>3555</v>
      </c>
      <c r="B63" s="1158"/>
      <c r="C63" s="1158"/>
      <c r="D63" s="1158"/>
      <c r="E63" s="1158"/>
      <c r="F63" s="1158"/>
      <c r="G63" s="1158"/>
      <c r="H63" s="1158"/>
      <c r="I63" s="1158"/>
      <c r="J63" s="1158"/>
      <c r="K63" s="1158"/>
    </row>
    <row r="64" spans="1:11" ht="47.25" customHeight="1">
      <c r="A64" s="1159" t="s">
        <v>3556</v>
      </c>
      <c r="B64" s="1158"/>
      <c r="C64" s="1158"/>
      <c r="D64" s="1158"/>
      <c r="E64" s="1158"/>
      <c r="F64" s="1158"/>
      <c r="G64" s="1158"/>
      <c r="H64" s="1158"/>
      <c r="I64" s="1158"/>
      <c r="J64" s="1158"/>
      <c r="K64" s="1158"/>
    </row>
    <row r="65" spans="1:11" ht="57.75" customHeight="1">
      <c r="A65" s="1159" t="s">
        <v>3557</v>
      </c>
      <c r="B65" s="1158"/>
      <c r="C65" s="1158"/>
      <c r="D65" s="1158"/>
      <c r="E65" s="1158"/>
      <c r="F65" s="1158"/>
      <c r="G65" s="1158"/>
      <c r="H65" s="1158"/>
      <c r="I65" s="1158"/>
      <c r="J65" s="1158"/>
      <c r="K65" s="1158"/>
    </row>
    <row r="66" spans="1:11" ht="35.25" customHeight="1">
      <c r="A66" s="1159" t="s">
        <v>3558</v>
      </c>
      <c r="B66" s="1158"/>
      <c r="C66" s="1158"/>
      <c r="D66" s="1158"/>
      <c r="E66" s="1158"/>
      <c r="F66" s="1158"/>
      <c r="G66" s="1158"/>
      <c r="H66" s="1158"/>
      <c r="I66" s="1158"/>
      <c r="J66" s="1158"/>
      <c r="K66" s="1158"/>
    </row>
    <row r="67" spans="1:11" ht="36.75" customHeight="1">
      <c r="A67" s="1157" t="s">
        <v>3559</v>
      </c>
      <c r="B67" s="1158"/>
      <c r="C67" s="1158"/>
      <c r="D67" s="1158"/>
      <c r="E67" s="1158"/>
      <c r="F67" s="1158"/>
      <c r="G67" s="1158"/>
      <c r="H67" s="1158"/>
      <c r="I67" s="1158"/>
      <c r="J67" s="1158"/>
      <c r="K67" s="1158"/>
    </row>
    <row r="68" spans="1:11" ht="45.75" customHeight="1">
      <c r="A68" s="1157" t="s">
        <v>3560</v>
      </c>
      <c r="B68" s="1158"/>
      <c r="C68" s="1158"/>
      <c r="D68" s="1158"/>
      <c r="E68" s="1158"/>
      <c r="F68" s="1158"/>
      <c r="G68" s="1158"/>
      <c r="H68" s="1158"/>
      <c r="I68" s="1158"/>
      <c r="J68" s="1158"/>
      <c r="K68" s="1158"/>
    </row>
    <row r="69" spans="1:11" ht="48" customHeight="1">
      <c r="A69" s="1157" t="s">
        <v>3561</v>
      </c>
      <c r="B69" s="1158"/>
      <c r="C69" s="1158"/>
      <c r="D69" s="1158"/>
      <c r="E69" s="1158"/>
      <c r="F69" s="1158"/>
      <c r="G69" s="1158"/>
      <c r="H69" s="1158"/>
      <c r="I69" s="1158"/>
      <c r="J69" s="1158"/>
      <c r="K69" s="1158"/>
    </row>
    <row r="70" spans="1:11" ht="32.25" customHeight="1">
      <c r="A70" s="1157" t="s">
        <v>3562</v>
      </c>
      <c r="B70" s="1157"/>
      <c r="C70" s="1157"/>
      <c r="D70" s="1157"/>
      <c r="E70" s="1157"/>
      <c r="F70" s="1157"/>
      <c r="G70" s="1157"/>
      <c r="H70" s="1157"/>
      <c r="I70" s="1157"/>
      <c r="J70" s="1157"/>
      <c r="K70" s="1157"/>
    </row>
    <row r="71" spans="1:11" ht="59.25" customHeight="1">
      <c r="A71" s="1159" t="s">
        <v>1156</v>
      </c>
      <c r="B71" s="1158"/>
      <c r="C71" s="1158"/>
      <c r="D71" s="1158"/>
      <c r="E71" s="1158"/>
      <c r="F71" s="1158"/>
      <c r="G71" s="1158"/>
      <c r="H71" s="1158"/>
      <c r="I71" s="1158"/>
      <c r="J71" s="1158"/>
      <c r="K71" s="1158"/>
    </row>
    <row r="72" spans="1:11" ht="20.25" customHeight="1">
      <c r="A72" s="91" t="s">
        <v>1157</v>
      </c>
      <c r="B72" s="90"/>
      <c r="C72" s="90"/>
      <c r="D72" s="90"/>
      <c r="E72" s="90"/>
      <c r="F72" s="90"/>
      <c r="G72" s="90"/>
      <c r="H72" s="90"/>
      <c r="I72" s="90"/>
      <c r="J72" s="90"/>
      <c r="K72" s="90"/>
    </row>
    <row r="73" spans="1:11" ht="33" customHeight="1">
      <c r="A73" s="1157" t="s">
        <v>1158</v>
      </c>
      <c r="B73" s="1158"/>
      <c r="C73" s="1158"/>
      <c r="D73" s="1158"/>
      <c r="E73" s="1158"/>
      <c r="F73" s="1158"/>
      <c r="G73" s="1158"/>
      <c r="H73" s="1158"/>
      <c r="I73" s="1158"/>
      <c r="J73" s="1158"/>
      <c r="K73" s="1158"/>
    </row>
    <row r="74" spans="1:11" ht="21" customHeight="1">
      <c r="A74" s="1157" t="s">
        <v>1159</v>
      </c>
      <c r="B74" s="1158"/>
      <c r="C74" s="1158"/>
      <c r="D74" s="1158"/>
      <c r="E74" s="1158"/>
      <c r="F74" s="1158"/>
      <c r="G74" s="1158"/>
      <c r="H74" s="1158"/>
      <c r="I74" s="1158"/>
      <c r="J74" s="1158"/>
      <c r="K74" s="1158"/>
    </row>
    <row r="75" spans="1:11" ht="88.5" customHeight="1">
      <c r="A75" s="1159" t="s">
        <v>3640</v>
      </c>
      <c r="B75" s="1158"/>
      <c r="C75" s="1158"/>
      <c r="D75" s="1158"/>
      <c r="E75" s="1158"/>
      <c r="F75" s="1158"/>
      <c r="G75" s="1158"/>
      <c r="H75" s="1158"/>
      <c r="I75" s="1158"/>
      <c r="J75" s="1158"/>
      <c r="K75" s="1158"/>
    </row>
    <row r="76" spans="1:11" ht="11.25">
      <c r="A76" s="92"/>
      <c r="B76" s="92"/>
      <c r="C76" s="92"/>
      <c r="D76" s="92"/>
      <c r="E76" s="92"/>
      <c r="F76" s="92"/>
      <c r="G76" s="92"/>
      <c r="H76" s="92"/>
      <c r="I76" s="92"/>
      <c r="J76" s="92"/>
      <c r="K76" s="92"/>
    </row>
  </sheetData>
  <sheetProtection password="CA5A" sheet="1" objects="1" scenarios="1"/>
  <mergeCells count="39">
    <mergeCell ref="A1:A2"/>
    <mergeCell ref="J1:K1"/>
    <mergeCell ref="J3:K3"/>
    <mergeCell ref="A8:A9"/>
    <mergeCell ref="F11:K11"/>
    <mergeCell ref="B33:C33"/>
    <mergeCell ref="G33:H33"/>
    <mergeCell ref="A38:K40"/>
    <mergeCell ref="A42:K42"/>
    <mergeCell ref="D44:K44"/>
    <mergeCell ref="D45:K45"/>
    <mergeCell ref="D47:E47"/>
    <mergeCell ref="D48:E48"/>
    <mergeCell ref="D49:E49"/>
    <mergeCell ref="D50:E50"/>
    <mergeCell ref="D51:E51"/>
    <mergeCell ref="D52:E52"/>
    <mergeCell ref="D53:E53"/>
    <mergeCell ref="B54:C54"/>
    <mergeCell ref="D54:E54"/>
    <mergeCell ref="B55:C55"/>
    <mergeCell ref="D55:E55"/>
    <mergeCell ref="A58:K58"/>
    <mergeCell ref="A59:K59"/>
    <mergeCell ref="A60:K60"/>
    <mergeCell ref="A61:K61"/>
    <mergeCell ref="A62:K62"/>
    <mergeCell ref="A63:K63"/>
    <mergeCell ref="A64:K64"/>
    <mergeCell ref="A65:K65"/>
    <mergeCell ref="A66:K66"/>
    <mergeCell ref="A67:K67"/>
    <mergeCell ref="A73:K73"/>
    <mergeCell ref="A74:K74"/>
    <mergeCell ref="A75:K75"/>
    <mergeCell ref="A68:K68"/>
    <mergeCell ref="A69:K69"/>
    <mergeCell ref="A70:K70"/>
    <mergeCell ref="A71:K71"/>
  </mergeCells>
  <printOptions horizontalCentered="1"/>
  <pageMargins left="0.5" right="0.5" top="0.5" bottom="0.5" header="0.5" footer="0.5"/>
  <pageSetup horizontalDpi="600" verticalDpi="600" orientation="portrait" scale="72" r:id="rId2"/>
  <rowBreaks count="1" manualBreakCount="1">
    <brk id="56" max="255" man="1"/>
  </rowBreaks>
  <drawing r:id="rId1"/>
</worksheet>
</file>

<file path=xl/worksheets/sheet7.xml><?xml version="1.0" encoding="utf-8"?>
<worksheet xmlns="http://schemas.openxmlformats.org/spreadsheetml/2006/main" xmlns:r="http://schemas.openxmlformats.org/officeDocument/2006/relationships">
  <dimension ref="A1:L92"/>
  <sheetViews>
    <sheetView showZeros="0" zoomScale="70" zoomScaleNormal="70" workbookViewId="0" topLeftCell="C40">
      <selection activeCell="N19" sqref="N19"/>
    </sheetView>
  </sheetViews>
  <sheetFormatPr defaultColWidth="9.140625" defaultRowHeight="12.75"/>
  <cols>
    <col min="1" max="1" width="5.00390625" style="288" customWidth="1"/>
    <col min="2" max="2" width="46.8515625" style="263" customWidth="1"/>
    <col min="3" max="3" width="17.8515625" style="263" customWidth="1"/>
    <col min="4" max="4" width="30.00390625" style="263" customWidth="1"/>
    <col min="5" max="5" width="9.57421875" style="263" customWidth="1"/>
    <col min="6" max="6" width="13.140625" style="263" customWidth="1"/>
    <col min="7" max="7" width="12.57421875" style="263" customWidth="1"/>
    <col min="8" max="8" width="9.8515625" style="263" customWidth="1"/>
    <col min="9" max="10" width="13.8515625" style="263" customWidth="1"/>
    <col min="11" max="11" width="13.421875" style="263" customWidth="1"/>
    <col min="12" max="12" width="17.7109375" style="289" customWidth="1"/>
    <col min="13" max="16384" width="9.140625" style="263" customWidth="1"/>
  </cols>
  <sheetData>
    <row r="1" spans="1:12" s="261" customFormat="1" ht="45" customHeight="1">
      <c r="A1" s="1238"/>
      <c r="B1" s="1239"/>
      <c r="C1" s="1242" t="s">
        <v>833</v>
      </c>
      <c r="D1" s="1243"/>
      <c r="E1" s="1243"/>
      <c r="F1" s="1243"/>
      <c r="G1" s="992"/>
      <c r="H1" s="992"/>
      <c r="I1" s="992"/>
      <c r="J1" s="992"/>
      <c r="K1" s="993"/>
      <c r="L1" s="994" t="s">
        <v>3399</v>
      </c>
    </row>
    <row r="2" spans="1:12" ht="23.25">
      <c r="A2" s="1240"/>
      <c r="B2" s="1241"/>
      <c r="C2" s="995" t="s">
        <v>3400</v>
      </c>
      <c r="D2" s="996"/>
      <c r="E2" s="996"/>
      <c r="F2" s="996"/>
      <c r="G2" s="996"/>
      <c r="H2" s="996"/>
      <c r="I2" s="996"/>
      <c r="J2" s="996"/>
      <c r="K2" s="997"/>
      <c r="L2" s="998" t="s">
        <v>836</v>
      </c>
    </row>
    <row r="3" spans="1:12" ht="15">
      <c r="A3" s="264" t="s">
        <v>837</v>
      </c>
      <c r="B3" s="265"/>
      <c r="C3" s="999"/>
      <c r="D3" s="1000"/>
      <c r="E3" s="1000"/>
      <c r="F3" s="1000"/>
      <c r="G3" s="1001"/>
      <c r="H3" s="1002"/>
      <c r="I3" s="1002"/>
      <c r="J3" s="1003"/>
      <c r="K3" s="1004"/>
      <c r="L3" s="1005" t="s">
        <v>838</v>
      </c>
    </row>
    <row r="4" spans="1:12" ht="6.75" customHeight="1">
      <c r="A4" s="270"/>
      <c r="B4" s="271"/>
      <c r="C4" s="271"/>
      <c r="D4" s="272"/>
      <c r="E4" s="272"/>
      <c r="F4" s="272"/>
      <c r="G4" s="273"/>
      <c r="H4" s="274"/>
      <c r="I4" s="274"/>
      <c r="J4" s="274"/>
      <c r="K4" s="275"/>
      <c r="L4" s="276"/>
    </row>
    <row r="5" spans="1:12" ht="15.75" thickBot="1">
      <c r="A5" s="277"/>
      <c r="B5" s="278" t="s">
        <v>3401</v>
      </c>
      <c r="C5" s="1220"/>
      <c r="D5" s="1220"/>
      <c r="E5" s="1220"/>
      <c r="F5" s="1220"/>
      <c r="G5" s="279"/>
      <c r="H5" s="278" t="s">
        <v>842</v>
      </c>
      <c r="I5" s="1220"/>
      <c r="J5" s="1220"/>
      <c r="K5" s="1222"/>
      <c r="L5" s="1223"/>
    </row>
    <row r="6" spans="1:12" ht="8.25" customHeight="1">
      <c r="A6" s="277"/>
      <c r="B6" s="278"/>
      <c r="C6" s="279"/>
      <c r="D6" s="279"/>
      <c r="E6" s="279"/>
      <c r="F6" s="279"/>
      <c r="G6" s="279"/>
      <c r="H6" s="279"/>
      <c r="I6" s="279"/>
      <c r="J6" s="279"/>
      <c r="K6" s="279"/>
      <c r="L6" s="280"/>
    </row>
    <row r="7" spans="1:12" ht="15.75" thickBot="1">
      <c r="A7" s="277"/>
      <c r="B7" s="278" t="s">
        <v>3402</v>
      </c>
      <c r="C7" s="1220"/>
      <c r="D7" s="1220"/>
      <c r="E7" s="1220"/>
      <c r="F7" s="1220"/>
      <c r="G7" s="279"/>
      <c r="H7" s="281" t="s">
        <v>3403</v>
      </c>
      <c r="I7" s="1221"/>
      <c r="J7" s="1221"/>
      <c r="K7" s="1222"/>
      <c r="L7" s="1223"/>
    </row>
    <row r="8" spans="1:12" ht="15" thickBot="1">
      <c r="A8" s="282"/>
      <c r="B8" s="283"/>
      <c r="C8" s="279"/>
      <c r="D8" s="279"/>
      <c r="E8" s="279"/>
      <c r="F8" s="279"/>
      <c r="G8" s="279"/>
      <c r="H8" s="279"/>
      <c r="I8" s="279"/>
      <c r="J8" s="279"/>
      <c r="K8" s="279"/>
      <c r="L8" s="280"/>
    </row>
    <row r="9" spans="1:12" ht="15" customHeight="1" thickTop="1">
      <c r="A9" s="1224" t="s">
        <v>3404</v>
      </c>
      <c r="B9" s="1225"/>
      <c r="C9" s="1228" t="s">
        <v>3405</v>
      </c>
      <c r="D9" s="1230" t="s">
        <v>3406</v>
      </c>
      <c r="E9" s="1231"/>
      <c r="F9" s="1231"/>
      <c r="G9" s="1232"/>
      <c r="H9" s="1232"/>
      <c r="I9" s="1232"/>
      <c r="J9" s="1233"/>
      <c r="K9" s="1234" t="s">
        <v>3407</v>
      </c>
      <c r="L9" s="1236" t="s">
        <v>3408</v>
      </c>
    </row>
    <row r="10" spans="1:12" ht="42.75">
      <c r="A10" s="1226"/>
      <c r="B10" s="1227"/>
      <c r="C10" s="1229"/>
      <c r="D10" s="986" t="s">
        <v>3409</v>
      </c>
      <c r="E10" s="987" t="s">
        <v>3410</v>
      </c>
      <c r="F10" s="988" t="s">
        <v>3411</v>
      </c>
      <c r="G10" s="989" t="s">
        <v>3412</v>
      </c>
      <c r="H10" s="989" t="s">
        <v>3413</v>
      </c>
      <c r="I10" s="990" t="s">
        <v>3414</v>
      </c>
      <c r="J10" s="991" t="s">
        <v>3415</v>
      </c>
      <c r="K10" s="1235"/>
      <c r="L10" s="1237"/>
    </row>
    <row r="11" spans="1:12" ht="18" customHeight="1">
      <c r="A11" s="1012">
        <v>1</v>
      </c>
      <c r="B11" s="1006"/>
      <c r="C11" s="1219"/>
      <c r="D11" s="1006"/>
      <c r="E11" s="1006"/>
      <c r="F11" s="1007"/>
      <c r="G11" s="1006"/>
      <c r="H11" s="1006"/>
      <c r="I11" s="1007"/>
      <c r="J11" s="1007"/>
      <c r="K11" s="284">
        <f>H11*I11*J11/912.5</f>
        <v>0</v>
      </c>
      <c r="L11" s="285">
        <f>E11*K11</f>
        <v>0</v>
      </c>
    </row>
    <row r="12" spans="1:12" ht="18" customHeight="1">
      <c r="A12" s="1013"/>
      <c r="B12" s="1008"/>
      <c r="C12" s="1215"/>
      <c r="D12" s="1008"/>
      <c r="E12" s="1008"/>
      <c r="F12" s="1009"/>
      <c r="G12" s="1008"/>
      <c r="H12" s="1008"/>
      <c r="I12" s="1009"/>
      <c r="J12" s="1009"/>
      <c r="K12" s="284">
        <f>H12*I12*J12/912.5</f>
        <v>0</v>
      </c>
      <c r="L12" s="285">
        <f>E12*K12</f>
        <v>0</v>
      </c>
    </row>
    <row r="13" spans="1:12" ht="18" customHeight="1">
      <c r="A13" s="1013"/>
      <c r="B13" s="1008"/>
      <c r="C13" s="1216"/>
      <c r="D13" s="1008"/>
      <c r="E13" s="1008"/>
      <c r="F13" s="1009"/>
      <c r="G13" s="1008"/>
      <c r="H13" s="1008"/>
      <c r="I13" s="1009"/>
      <c r="J13" s="1009"/>
      <c r="K13" s="284">
        <f>H13*I13*J13/912.5</f>
        <v>0</v>
      </c>
      <c r="L13" s="285">
        <f>E13*K13</f>
        <v>0</v>
      </c>
    </row>
    <row r="14" spans="1:12" ht="18" customHeight="1">
      <c r="A14" s="1014"/>
      <c r="B14" s="1010"/>
      <c r="C14" s="1010"/>
      <c r="D14" s="1010"/>
      <c r="E14" s="1010"/>
      <c r="F14" s="1010"/>
      <c r="G14" s="1010"/>
      <c r="H14" s="1010"/>
      <c r="I14" s="1217" t="s">
        <v>3416</v>
      </c>
      <c r="J14" s="1217"/>
      <c r="K14" s="1218"/>
      <c r="L14" s="286">
        <f>SUM(L11:L13)</f>
        <v>0</v>
      </c>
    </row>
    <row r="15" spans="1:12" ht="18" customHeight="1">
      <c r="A15" s="1013">
        <v>2</v>
      </c>
      <c r="B15" s="1008"/>
      <c r="C15" s="1214"/>
      <c r="D15" s="1008"/>
      <c r="E15" s="1008"/>
      <c r="F15" s="1009"/>
      <c r="G15" s="1008"/>
      <c r="H15" s="1008"/>
      <c r="I15" s="1009"/>
      <c r="J15" s="1009"/>
      <c r="K15" s="284">
        <f>H15*I15*J15/912.5</f>
        <v>0</v>
      </c>
      <c r="L15" s="285">
        <f>E15*K15</f>
        <v>0</v>
      </c>
    </row>
    <row r="16" spans="1:12" ht="18" customHeight="1">
      <c r="A16" s="1013"/>
      <c r="B16" s="1008"/>
      <c r="C16" s="1219"/>
      <c r="D16" s="1008"/>
      <c r="E16" s="1008"/>
      <c r="F16" s="1009"/>
      <c r="G16" s="1008"/>
      <c r="H16" s="1008"/>
      <c r="I16" s="1009"/>
      <c r="J16" s="1009"/>
      <c r="K16" s="284">
        <f>H16*I16*J16/912.5</f>
        <v>0</v>
      </c>
      <c r="L16" s="285">
        <f>E16*K16</f>
        <v>0</v>
      </c>
    </row>
    <row r="17" spans="1:12" ht="18" customHeight="1">
      <c r="A17" s="1013"/>
      <c r="B17" s="1008"/>
      <c r="C17" s="1216"/>
      <c r="D17" s="1008"/>
      <c r="E17" s="1008"/>
      <c r="F17" s="1009"/>
      <c r="G17" s="1008"/>
      <c r="H17" s="1008"/>
      <c r="I17" s="1009"/>
      <c r="J17" s="1009"/>
      <c r="K17" s="284">
        <f>H17*I17*J17/912.5</f>
        <v>0</v>
      </c>
      <c r="L17" s="285">
        <f>E17*K17</f>
        <v>0</v>
      </c>
    </row>
    <row r="18" spans="1:12" ht="18" customHeight="1">
      <c r="A18" s="1014"/>
      <c r="B18" s="1010"/>
      <c r="C18" s="1010"/>
      <c r="D18" s="1010"/>
      <c r="E18" s="1010"/>
      <c r="F18" s="1010"/>
      <c r="G18" s="1010"/>
      <c r="H18" s="1010"/>
      <c r="I18" s="1217" t="s">
        <v>3416</v>
      </c>
      <c r="J18" s="1217"/>
      <c r="K18" s="1218"/>
      <c r="L18" s="286">
        <f>SUM(L15:L17)</f>
        <v>0</v>
      </c>
    </row>
    <row r="19" spans="1:12" ht="18" customHeight="1">
      <c r="A19" s="1013">
        <v>3</v>
      </c>
      <c r="B19" s="1008"/>
      <c r="C19" s="1214"/>
      <c r="D19" s="1008"/>
      <c r="E19" s="1008"/>
      <c r="F19" s="1009"/>
      <c r="G19" s="1008"/>
      <c r="H19" s="1008"/>
      <c r="I19" s="1009"/>
      <c r="J19" s="1009"/>
      <c r="K19" s="284">
        <f>H19*I19*J19/912.5</f>
        <v>0</v>
      </c>
      <c r="L19" s="285">
        <f>E19*K19</f>
        <v>0</v>
      </c>
    </row>
    <row r="20" spans="1:12" ht="18" customHeight="1">
      <c r="A20" s="1013"/>
      <c r="B20" s="1008"/>
      <c r="C20" s="1219"/>
      <c r="D20" s="1008"/>
      <c r="E20" s="1008"/>
      <c r="F20" s="1009"/>
      <c r="G20" s="1008"/>
      <c r="H20" s="1008"/>
      <c r="I20" s="1009"/>
      <c r="J20" s="1009"/>
      <c r="K20" s="284">
        <f>H20*I20*J20/912.5</f>
        <v>0</v>
      </c>
      <c r="L20" s="285">
        <f>E20*K20</f>
        <v>0</v>
      </c>
    </row>
    <row r="21" spans="1:12" ht="18" customHeight="1">
      <c r="A21" s="1013" t="s">
        <v>3710</v>
      </c>
      <c r="B21" s="1008"/>
      <c r="C21" s="1216"/>
      <c r="D21" s="1008"/>
      <c r="E21" s="1008"/>
      <c r="F21" s="1009"/>
      <c r="G21" s="1008"/>
      <c r="H21" s="1008"/>
      <c r="I21" s="1009"/>
      <c r="J21" s="1009"/>
      <c r="K21" s="284">
        <f>H21*I21*J21/912.5</f>
        <v>0</v>
      </c>
      <c r="L21" s="285">
        <f>E21*K21</f>
        <v>0</v>
      </c>
    </row>
    <row r="22" spans="1:12" ht="18" customHeight="1">
      <c r="A22" s="1014"/>
      <c r="B22" s="1010"/>
      <c r="C22" s="1010"/>
      <c r="D22" s="1010"/>
      <c r="E22" s="1010"/>
      <c r="F22" s="1010"/>
      <c r="G22" s="1010"/>
      <c r="H22" s="1010"/>
      <c r="I22" s="1217" t="s">
        <v>3416</v>
      </c>
      <c r="J22" s="1217"/>
      <c r="K22" s="1218"/>
      <c r="L22" s="286">
        <f>SUM(L19:L21)</f>
        <v>0</v>
      </c>
    </row>
    <row r="23" spans="1:12" ht="18" customHeight="1">
      <c r="A23" s="1013">
        <v>4</v>
      </c>
      <c r="B23" s="1008"/>
      <c r="C23" s="1214"/>
      <c r="D23" s="1008"/>
      <c r="E23" s="1008"/>
      <c r="F23" s="1009"/>
      <c r="G23" s="1008"/>
      <c r="H23" s="1008"/>
      <c r="I23" s="1009"/>
      <c r="J23" s="1009"/>
      <c r="K23" s="284">
        <f>H23*I23*J23/912.5</f>
        <v>0</v>
      </c>
      <c r="L23" s="285">
        <f>E23*K23</f>
        <v>0</v>
      </c>
    </row>
    <row r="24" spans="1:12" ht="18" customHeight="1">
      <c r="A24" s="1013" t="s">
        <v>3710</v>
      </c>
      <c r="B24" s="1008"/>
      <c r="C24" s="1215"/>
      <c r="D24" s="1008"/>
      <c r="E24" s="1008"/>
      <c r="F24" s="1009"/>
      <c r="G24" s="1008"/>
      <c r="H24" s="1008"/>
      <c r="I24" s="1009"/>
      <c r="J24" s="1009"/>
      <c r="K24" s="284">
        <f>H24*I24*J24/912.5</f>
        <v>0</v>
      </c>
      <c r="L24" s="285">
        <f>E24*K24</f>
        <v>0</v>
      </c>
    </row>
    <row r="25" spans="1:12" ht="18" customHeight="1">
      <c r="A25" s="1013"/>
      <c r="B25" s="1008"/>
      <c r="C25" s="1216"/>
      <c r="D25" s="1008"/>
      <c r="E25" s="1008"/>
      <c r="F25" s="1009"/>
      <c r="G25" s="1008"/>
      <c r="H25" s="1008"/>
      <c r="I25" s="1009"/>
      <c r="J25" s="1009"/>
      <c r="K25" s="284">
        <f>H25*I25*J25/912.5</f>
        <v>0</v>
      </c>
      <c r="L25" s="285">
        <f>E25*K25</f>
        <v>0</v>
      </c>
    </row>
    <row r="26" spans="1:12" ht="18" customHeight="1">
      <c r="A26" s="1014"/>
      <c r="B26" s="1010"/>
      <c r="C26" s="1010"/>
      <c r="D26" s="1010"/>
      <c r="E26" s="1010"/>
      <c r="F26" s="1010"/>
      <c r="G26" s="1010"/>
      <c r="H26" s="1010"/>
      <c r="I26" s="1217" t="s">
        <v>3416</v>
      </c>
      <c r="J26" s="1217"/>
      <c r="K26" s="1218"/>
      <c r="L26" s="286">
        <f>SUM(L23:L25)</f>
        <v>0</v>
      </c>
    </row>
    <row r="27" spans="1:12" ht="18" customHeight="1">
      <c r="A27" s="1013">
        <v>5</v>
      </c>
      <c r="B27" s="1008"/>
      <c r="C27" s="1214"/>
      <c r="D27" s="1008"/>
      <c r="E27" s="1008"/>
      <c r="F27" s="1009"/>
      <c r="G27" s="1008"/>
      <c r="H27" s="1008"/>
      <c r="I27" s="1009"/>
      <c r="J27" s="1009"/>
      <c r="K27" s="284">
        <f>H27*I27*J27/912.5</f>
        <v>0</v>
      </c>
      <c r="L27" s="285">
        <f>E27*K27</f>
        <v>0</v>
      </c>
    </row>
    <row r="28" spans="1:12" ht="18" customHeight="1">
      <c r="A28" s="1013"/>
      <c r="B28" s="1008"/>
      <c r="C28" s="1215"/>
      <c r="D28" s="1008"/>
      <c r="E28" s="1008"/>
      <c r="F28" s="1009"/>
      <c r="G28" s="1008"/>
      <c r="H28" s="1008"/>
      <c r="I28" s="1009"/>
      <c r="J28" s="1009"/>
      <c r="K28" s="284">
        <f>H28*I28*J28/912.5</f>
        <v>0</v>
      </c>
      <c r="L28" s="285">
        <f>E28*K28</f>
        <v>0</v>
      </c>
    </row>
    <row r="29" spans="1:12" ht="18" customHeight="1">
      <c r="A29" s="1013"/>
      <c r="B29" s="1008"/>
      <c r="C29" s="1216"/>
      <c r="D29" s="1008"/>
      <c r="E29" s="1008"/>
      <c r="F29" s="1009"/>
      <c r="G29" s="1008"/>
      <c r="H29" s="1008"/>
      <c r="I29" s="1009"/>
      <c r="J29" s="1009"/>
      <c r="K29" s="284">
        <f>H29*I29*J29/912.5</f>
        <v>0</v>
      </c>
      <c r="L29" s="285">
        <f>E29*K29</f>
        <v>0</v>
      </c>
    </row>
    <row r="30" spans="1:12" ht="18" customHeight="1">
      <c r="A30" s="1014"/>
      <c r="B30" s="1010"/>
      <c r="C30" s="1010"/>
      <c r="D30" s="1010"/>
      <c r="E30" s="1010"/>
      <c r="F30" s="1010"/>
      <c r="G30" s="1010"/>
      <c r="H30" s="1010"/>
      <c r="I30" s="1217" t="s">
        <v>3416</v>
      </c>
      <c r="J30" s="1217"/>
      <c r="K30" s="1218"/>
      <c r="L30" s="286">
        <f>SUM(L27:L29)</f>
        <v>0</v>
      </c>
    </row>
    <row r="31" spans="1:12" ht="18" customHeight="1">
      <c r="A31" s="1013">
        <v>6</v>
      </c>
      <c r="B31" s="1008"/>
      <c r="C31" s="1214"/>
      <c r="D31" s="1008"/>
      <c r="E31" s="1008"/>
      <c r="F31" s="1009"/>
      <c r="G31" s="1008"/>
      <c r="H31" s="1008"/>
      <c r="I31" s="1009"/>
      <c r="J31" s="1009"/>
      <c r="K31" s="284">
        <f>H31*I31*J31/912.5</f>
        <v>0</v>
      </c>
      <c r="L31" s="285">
        <f>E31*K31</f>
        <v>0</v>
      </c>
    </row>
    <row r="32" spans="1:12" ht="18" customHeight="1">
      <c r="A32" s="1013"/>
      <c r="B32" s="1008"/>
      <c r="C32" s="1215"/>
      <c r="D32" s="1008"/>
      <c r="E32" s="1008"/>
      <c r="F32" s="1009"/>
      <c r="G32" s="1008"/>
      <c r="H32" s="1008"/>
      <c r="I32" s="1009"/>
      <c r="J32" s="1009"/>
      <c r="K32" s="284">
        <f>H32*I32*J32/912.5</f>
        <v>0</v>
      </c>
      <c r="L32" s="285">
        <f>E32*K32</f>
        <v>0</v>
      </c>
    </row>
    <row r="33" spans="1:12" ht="18" customHeight="1">
      <c r="A33" s="1013" t="s">
        <v>3710</v>
      </c>
      <c r="B33" s="1008"/>
      <c r="C33" s="1216"/>
      <c r="D33" s="1008"/>
      <c r="E33" s="1008"/>
      <c r="F33" s="1009"/>
      <c r="G33" s="1008"/>
      <c r="H33" s="1008"/>
      <c r="I33" s="1009"/>
      <c r="J33" s="1009"/>
      <c r="K33" s="284">
        <f>H33*I33*J33/912.5</f>
        <v>0</v>
      </c>
      <c r="L33" s="285">
        <f>E33*K33</f>
        <v>0</v>
      </c>
    </row>
    <row r="34" spans="1:12" ht="18" customHeight="1">
      <c r="A34" s="1014"/>
      <c r="B34" s="1010"/>
      <c r="C34" s="1010"/>
      <c r="D34" s="1010"/>
      <c r="E34" s="1010"/>
      <c r="F34" s="1010"/>
      <c r="G34" s="1010"/>
      <c r="H34" s="1010"/>
      <c r="I34" s="1217" t="s">
        <v>3416</v>
      </c>
      <c r="J34" s="1217"/>
      <c r="K34" s="1218"/>
      <c r="L34" s="286">
        <f>SUM(L31:L33)</f>
        <v>0</v>
      </c>
    </row>
    <row r="35" spans="1:12" ht="18" customHeight="1">
      <c r="A35" s="1013">
        <v>7</v>
      </c>
      <c r="B35" s="1008"/>
      <c r="C35" s="1214"/>
      <c r="D35" s="1008"/>
      <c r="E35" s="1008"/>
      <c r="F35" s="1009"/>
      <c r="G35" s="1008"/>
      <c r="H35" s="1008"/>
      <c r="I35" s="1009"/>
      <c r="J35" s="1009"/>
      <c r="K35" s="284">
        <f>H35*I35*J35/912.5</f>
        <v>0</v>
      </c>
      <c r="L35" s="285">
        <f>E35*K35</f>
        <v>0</v>
      </c>
    </row>
    <row r="36" spans="1:12" ht="18" customHeight="1">
      <c r="A36" s="1013" t="s">
        <v>3710</v>
      </c>
      <c r="B36" s="1008"/>
      <c r="C36" s="1215"/>
      <c r="D36" s="1008"/>
      <c r="E36" s="1008"/>
      <c r="F36" s="1009"/>
      <c r="G36" s="1008"/>
      <c r="H36" s="1008"/>
      <c r="I36" s="1009"/>
      <c r="J36" s="1009"/>
      <c r="K36" s="284">
        <f>H36*I36*J36/912.5</f>
        <v>0</v>
      </c>
      <c r="L36" s="285">
        <f>E36*K36</f>
        <v>0</v>
      </c>
    </row>
    <row r="37" spans="1:12" ht="18" customHeight="1">
      <c r="A37" s="1013"/>
      <c r="B37" s="1008"/>
      <c r="C37" s="1216"/>
      <c r="D37" s="1008"/>
      <c r="E37" s="1008"/>
      <c r="F37" s="1009"/>
      <c r="G37" s="1008"/>
      <c r="H37" s="1008"/>
      <c r="I37" s="1009"/>
      <c r="J37" s="1009"/>
      <c r="K37" s="284">
        <f>H37*I37*J37/912.5</f>
        <v>0</v>
      </c>
      <c r="L37" s="285">
        <f>E37*K37</f>
        <v>0</v>
      </c>
    </row>
    <row r="38" spans="1:12" ht="18" customHeight="1">
      <c r="A38" s="1014"/>
      <c r="B38" s="1010"/>
      <c r="C38" s="1010"/>
      <c r="D38" s="1010"/>
      <c r="E38" s="1010"/>
      <c r="F38" s="1010"/>
      <c r="G38" s="1010"/>
      <c r="H38" s="1010"/>
      <c r="I38" s="1217" t="s">
        <v>3416</v>
      </c>
      <c r="J38" s="1217"/>
      <c r="K38" s="1218"/>
      <c r="L38" s="286">
        <f>SUM(L35:L37)</f>
        <v>0</v>
      </c>
    </row>
    <row r="39" spans="1:12" ht="18" customHeight="1">
      <c r="A39" s="1013">
        <v>8</v>
      </c>
      <c r="B39" s="1008"/>
      <c r="C39" s="1214"/>
      <c r="D39" s="1008"/>
      <c r="E39" s="1008"/>
      <c r="F39" s="1009"/>
      <c r="G39" s="1008"/>
      <c r="H39" s="1008"/>
      <c r="I39" s="1009"/>
      <c r="J39" s="1009"/>
      <c r="K39" s="284">
        <f>H39*I39*J39/912.5</f>
        <v>0</v>
      </c>
      <c r="L39" s="285">
        <f>E39*K39</f>
        <v>0</v>
      </c>
    </row>
    <row r="40" spans="1:12" ht="18" customHeight="1">
      <c r="A40" s="1013"/>
      <c r="B40" s="1008"/>
      <c r="C40" s="1215"/>
      <c r="D40" s="1008"/>
      <c r="E40" s="1008"/>
      <c r="F40" s="1009"/>
      <c r="G40" s="1008"/>
      <c r="H40" s="1008"/>
      <c r="I40" s="1009"/>
      <c r="J40" s="1009"/>
      <c r="K40" s="284">
        <f>H40*I40*J40/912.5</f>
        <v>0</v>
      </c>
      <c r="L40" s="285">
        <f>E40*K40</f>
        <v>0</v>
      </c>
    </row>
    <row r="41" spans="1:12" ht="18" customHeight="1">
      <c r="A41" s="1013"/>
      <c r="B41" s="1008"/>
      <c r="C41" s="1216"/>
      <c r="D41" s="1008"/>
      <c r="E41" s="1008"/>
      <c r="F41" s="1009"/>
      <c r="G41" s="1008"/>
      <c r="H41" s="1008"/>
      <c r="I41" s="1009"/>
      <c r="J41" s="1009"/>
      <c r="K41" s="284">
        <f>H41*I41*J41/912.5</f>
        <v>0</v>
      </c>
      <c r="L41" s="285">
        <f>E41*K41</f>
        <v>0</v>
      </c>
    </row>
    <row r="42" spans="1:12" ht="18" customHeight="1">
      <c r="A42" s="1014"/>
      <c r="B42" s="1010"/>
      <c r="C42" s="1010"/>
      <c r="D42" s="1010"/>
      <c r="E42" s="1010"/>
      <c r="F42" s="1010"/>
      <c r="G42" s="1010"/>
      <c r="H42" s="1010"/>
      <c r="I42" s="1217" t="s">
        <v>3416</v>
      </c>
      <c r="J42" s="1217"/>
      <c r="K42" s="1218"/>
      <c r="L42" s="286">
        <f>SUM(L39:L41)</f>
        <v>0</v>
      </c>
    </row>
    <row r="43" spans="1:12" ht="18" customHeight="1">
      <c r="A43" s="1013">
        <v>9</v>
      </c>
      <c r="B43" s="1008"/>
      <c r="C43" s="1214"/>
      <c r="D43" s="1008"/>
      <c r="E43" s="1008"/>
      <c r="F43" s="1009"/>
      <c r="G43" s="1008"/>
      <c r="H43" s="1008"/>
      <c r="I43" s="1009"/>
      <c r="J43" s="1009"/>
      <c r="K43" s="284">
        <f>H43*I43*J43/912.5</f>
        <v>0</v>
      </c>
      <c r="L43" s="285">
        <f>E43*K43</f>
        <v>0</v>
      </c>
    </row>
    <row r="44" spans="1:12" ht="18" customHeight="1">
      <c r="A44" s="1013"/>
      <c r="B44" s="1008"/>
      <c r="C44" s="1219"/>
      <c r="D44" s="1008"/>
      <c r="E44" s="1008"/>
      <c r="F44" s="1009"/>
      <c r="G44" s="1008"/>
      <c r="H44" s="1008"/>
      <c r="I44" s="1009"/>
      <c r="J44" s="1009"/>
      <c r="K44" s="284">
        <f>H44*I44*J44/912.5</f>
        <v>0</v>
      </c>
      <c r="L44" s="285"/>
    </row>
    <row r="45" spans="1:12" ht="18" customHeight="1">
      <c r="A45" s="1013"/>
      <c r="B45" s="1008"/>
      <c r="C45" s="1216"/>
      <c r="D45" s="1008"/>
      <c r="E45" s="1008"/>
      <c r="F45" s="1009"/>
      <c r="G45" s="1008"/>
      <c r="H45" s="1008"/>
      <c r="I45" s="1009"/>
      <c r="J45" s="1009"/>
      <c r="K45" s="284">
        <f>H45*I45*J45/912.5</f>
        <v>0</v>
      </c>
      <c r="L45" s="285">
        <f>E45*K45</f>
        <v>0</v>
      </c>
    </row>
    <row r="46" spans="1:12" ht="18" customHeight="1">
      <c r="A46" s="1014"/>
      <c r="B46" s="1010"/>
      <c r="C46" s="1010"/>
      <c r="D46" s="1010"/>
      <c r="E46" s="1010"/>
      <c r="F46" s="1010"/>
      <c r="G46" s="1010"/>
      <c r="H46" s="1010"/>
      <c r="I46" s="1217" t="s">
        <v>3416</v>
      </c>
      <c r="J46" s="1217"/>
      <c r="K46" s="1218"/>
      <c r="L46" s="286">
        <f>SUM(L43:L45)</f>
        <v>0</v>
      </c>
    </row>
    <row r="47" spans="1:12" ht="18" customHeight="1">
      <c r="A47" s="1013">
        <v>10</v>
      </c>
      <c r="B47" s="1008"/>
      <c r="C47" s="1214"/>
      <c r="D47" s="1008"/>
      <c r="E47" s="1008"/>
      <c r="F47" s="1009"/>
      <c r="G47" s="1008"/>
      <c r="H47" s="1008"/>
      <c r="I47" s="1009"/>
      <c r="J47" s="1009"/>
      <c r="K47" s="287">
        <f>H47*I47*J47/912.5</f>
        <v>0</v>
      </c>
      <c r="L47" s="285">
        <f>E47*K47</f>
        <v>0</v>
      </c>
    </row>
    <row r="48" spans="1:12" ht="18" customHeight="1">
      <c r="A48" s="1013"/>
      <c r="B48" s="1008"/>
      <c r="C48" s="1215"/>
      <c r="D48" s="1008"/>
      <c r="E48" s="1008"/>
      <c r="F48" s="1009"/>
      <c r="G48" s="1008"/>
      <c r="H48" s="1008"/>
      <c r="I48" s="1009"/>
      <c r="J48" s="1009"/>
      <c r="K48" s="284">
        <f>H48*I48*J48/912.5</f>
        <v>0</v>
      </c>
      <c r="L48" s="285">
        <f>E48*K48</f>
        <v>0</v>
      </c>
    </row>
    <row r="49" spans="1:12" ht="18" customHeight="1">
      <c r="A49" s="1013"/>
      <c r="B49" s="1008"/>
      <c r="C49" s="1216"/>
      <c r="D49" s="1008"/>
      <c r="E49" s="1008"/>
      <c r="F49" s="1009"/>
      <c r="G49" s="1008"/>
      <c r="H49" s="1008"/>
      <c r="I49" s="1009"/>
      <c r="J49" s="1009"/>
      <c r="K49" s="284">
        <f>H49*I49*J49/912.5</f>
        <v>0</v>
      </c>
      <c r="L49" s="285">
        <f>E49*K49</f>
        <v>0</v>
      </c>
    </row>
    <row r="50" spans="1:12" ht="18" customHeight="1">
      <c r="A50" s="1014"/>
      <c r="B50" s="1010"/>
      <c r="C50" s="1010"/>
      <c r="D50" s="1010"/>
      <c r="E50" s="1010"/>
      <c r="F50" s="1010"/>
      <c r="G50" s="1010"/>
      <c r="H50" s="1010"/>
      <c r="I50" s="1217" t="s">
        <v>3416</v>
      </c>
      <c r="J50" s="1217"/>
      <c r="K50" s="1218"/>
      <c r="L50" s="286">
        <f>SUM(L47:L49)</f>
        <v>0</v>
      </c>
    </row>
    <row r="51" spans="1:12" ht="18" customHeight="1">
      <c r="A51" s="1013">
        <v>11</v>
      </c>
      <c r="B51" s="1008"/>
      <c r="C51" s="1214"/>
      <c r="D51" s="1008"/>
      <c r="E51" s="1008"/>
      <c r="F51" s="1009"/>
      <c r="G51" s="1008"/>
      <c r="H51" s="1008"/>
      <c r="I51" s="1009"/>
      <c r="J51" s="1009"/>
      <c r="K51" s="284">
        <f>H51*I51*J51/912.5</f>
        <v>0</v>
      </c>
      <c r="L51" s="285">
        <f>E51*K51</f>
        <v>0</v>
      </c>
    </row>
    <row r="52" spans="1:12" ht="18" customHeight="1">
      <c r="A52" s="1013"/>
      <c r="B52" s="1008"/>
      <c r="C52" s="1215"/>
      <c r="D52" s="1008"/>
      <c r="E52" s="1008"/>
      <c r="F52" s="1009"/>
      <c r="G52" s="1008"/>
      <c r="H52" s="1008"/>
      <c r="I52" s="1009"/>
      <c r="J52" s="1009"/>
      <c r="K52" s="284">
        <f>H52*I52*J52/912.5</f>
        <v>0</v>
      </c>
      <c r="L52" s="285">
        <f>E52*K52</f>
        <v>0</v>
      </c>
    </row>
    <row r="53" spans="1:12" ht="18" customHeight="1">
      <c r="A53" s="1013"/>
      <c r="B53" s="1008"/>
      <c r="C53" s="1216"/>
      <c r="D53" s="1008"/>
      <c r="E53" s="1008"/>
      <c r="F53" s="1009"/>
      <c r="G53" s="1008"/>
      <c r="H53" s="1008"/>
      <c r="I53" s="1009"/>
      <c r="J53" s="1009"/>
      <c r="K53" s="284">
        <f>H53*I53*J53/912.5</f>
        <v>0</v>
      </c>
      <c r="L53" s="285">
        <f>E53*K53</f>
        <v>0</v>
      </c>
    </row>
    <row r="54" spans="1:12" ht="18" customHeight="1">
      <c r="A54" s="1014"/>
      <c r="B54" s="1010"/>
      <c r="C54" s="1010"/>
      <c r="D54" s="1010"/>
      <c r="E54" s="1010"/>
      <c r="F54" s="1010"/>
      <c r="G54" s="1010"/>
      <c r="H54" s="1010"/>
      <c r="I54" s="1217" t="s">
        <v>3416</v>
      </c>
      <c r="J54" s="1217"/>
      <c r="K54" s="1218"/>
      <c r="L54" s="286">
        <f>SUM(L51:L53)</f>
        <v>0</v>
      </c>
    </row>
    <row r="55" spans="1:12" ht="18" customHeight="1">
      <c r="A55" s="1013">
        <v>12</v>
      </c>
      <c r="B55" s="1008"/>
      <c r="C55" s="1214"/>
      <c r="D55" s="1008"/>
      <c r="E55" s="1008"/>
      <c r="F55" s="1009"/>
      <c r="G55" s="1008"/>
      <c r="H55" s="1008"/>
      <c r="I55" s="1011"/>
      <c r="J55" s="1011"/>
      <c r="K55" s="284">
        <f>H55*I55*J55/912.5</f>
        <v>0</v>
      </c>
      <c r="L55" s="285">
        <f>E55*K55</f>
        <v>0</v>
      </c>
    </row>
    <row r="56" spans="1:12" ht="18" customHeight="1">
      <c r="A56" s="1013"/>
      <c r="B56" s="1008"/>
      <c r="C56" s="1215"/>
      <c r="D56" s="1008"/>
      <c r="E56" s="1008"/>
      <c r="F56" s="1009"/>
      <c r="G56" s="1008"/>
      <c r="H56" s="1008"/>
      <c r="I56" s="1009"/>
      <c r="J56" s="1009"/>
      <c r="K56" s="284">
        <f>H56*I56*J56/912.5</f>
        <v>0</v>
      </c>
      <c r="L56" s="285">
        <f>E56*K56</f>
        <v>0</v>
      </c>
    </row>
    <row r="57" spans="1:12" ht="18" customHeight="1">
      <c r="A57" s="1013"/>
      <c r="B57" s="1008"/>
      <c r="C57" s="1216"/>
      <c r="D57" s="1008"/>
      <c r="E57" s="1008"/>
      <c r="F57" s="1009"/>
      <c r="G57" s="1008"/>
      <c r="H57" s="1008"/>
      <c r="I57" s="1009"/>
      <c r="J57" s="1009"/>
      <c r="K57" s="284">
        <f>H57*I57*J57/912.5</f>
        <v>0</v>
      </c>
      <c r="L57" s="285">
        <f>E57*K57</f>
        <v>0</v>
      </c>
    </row>
    <row r="58" spans="1:12" ht="18" customHeight="1">
      <c r="A58" s="1014"/>
      <c r="B58" s="1010"/>
      <c r="C58" s="1010"/>
      <c r="D58" s="1010"/>
      <c r="E58" s="1010"/>
      <c r="F58" s="1010"/>
      <c r="G58" s="1010"/>
      <c r="H58" s="1010"/>
      <c r="I58" s="1217" t="s">
        <v>3416</v>
      </c>
      <c r="J58" s="1217"/>
      <c r="K58" s="1218"/>
      <c r="L58" s="286">
        <f>SUM(L55:L57)</f>
        <v>0</v>
      </c>
    </row>
    <row r="59" spans="1:12" ht="18" customHeight="1">
      <c r="A59" s="1013">
        <v>13</v>
      </c>
      <c r="B59" s="1008"/>
      <c r="C59" s="1214"/>
      <c r="D59" s="1008"/>
      <c r="E59" s="1008"/>
      <c r="F59" s="1009"/>
      <c r="G59" s="1008"/>
      <c r="H59" s="1008"/>
      <c r="I59" s="1011"/>
      <c r="J59" s="1011"/>
      <c r="K59" s="284">
        <f>H59*I59*J59/912.5</f>
        <v>0</v>
      </c>
      <c r="L59" s="285">
        <f>E59*K59</f>
        <v>0</v>
      </c>
    </row>
    <row r="60" spans="1:12" ht="18" customHeight="1">
      <c r="A60" s="1013"/>
      <c r="B60" s="1008"/>
      <c r="C60" s="1215"/>
      <c r="D60" s="1008"/>
      <c r="E60" s="1008"/>
      <c r="F60" s="1009"/>
      <c r="G60" s="1008"/>
      <c r="H60" s="1008"/>
      <c r="I60" s="1009"/>
      <c r="J60" s="1009"/>
      <c r="K60" s="284">
        <f>H60*I60*J60/912.5</f>
        <v>0</v>
      </c>
      <c r="L60" s="285">
        <f>E60*K60</f>
        <v>0</v>
      </c>
    </row>
    <row r="61" spans="1:12" ht="18" customHeight="1">
      <c r="A61" s="1013"/>
      <c r="B61" s="1008"/>
      <c r="C61" s="1216"/>
      <c r="D61" s="1008"/>
      <c r="E61" s="1008"/>
      <c r="F61" s="1009"/>
      <c r="G61" s="1008"/>
      <c r="H61" s="1008"/>
      <c r="I61" s="1009"/>
      <c r="J61" s="1009"/>
      <c r="K61" s="284">
        <f>H61*I61*J61/912.5</f>
        <v>0</v>
      </c>
      <c r="L61" s="285">
        <f>E61*K61</f>
        <v>0</v>
      </c>
    </row>
    <row r="62" spans="1:12" ht="18" customHeight="1">
      <c r="A62" s="1014"/>
      <c r="B62" s="1010"/>
      <c r="C62" s="1010"/>
      <c r="D62" s="1010"/>
      <c r="E62" s="1010"/>
      <c r="F62" s="1010"/>
      <c r="G62" s="1010"/>
      <c r="H62" s="1010"/>
      <c r="I62" s="1217" t="s">
        <v>3416</v>
      </c>
      <c r="J62" s="1217"/>
      <c r="K62" s="1218"/>
      <c r="L62" s="286">
        <f>SUM(L59:L61)</f>
        <v>0</v>
      </c>
    </row>
    <row r="63" spans="1:12" ht="18" customHeight="1">
      <c r="A63" s="1013">
        <v>14</v>
      </c>
      <c r="B63" s="1008"/>
      <c r="C63" s="1214"/>
      <c r="D63" s="1008"/>
      <c r="E63" s="1008"/>
      <c r="F63" s="1009"/>
      <c r="G63" s="1008"/>
      <c r="H63" s="1008"/>
      <c r="I63" s="1009"/>
      <c r="J63" s="1009"/>
      <c r="K63" s="284">
        <f>H63*I63*J63/912.5</f>
        <v>0</v>
      </c>
      <c r="L63" s="285">
        <f>E63*K63</f>
        <v>0</v>
      </c>
    </row>
    <row r="64" spans="1:12" ht="18" customHeight="1">
      <c r="A64" s="1013"/>
      <c r="B64" s="1008"/>
      <c r="C64" s="1215"/>
      <c r="D64" s="1008"/>
      <c r="E64" s="1008"/>
      <c r="F64" s="1009"/>
      <c r="G64" s="1008"/>
      <c r="H64" s="1008"/>
      <c r="I64" s="1009"/>
      <c r="J64" s="1009"/>
      <c r="K64" s="284">
        <f>H64*I64*J64/912.5</f>
        <v>0</v>
      </c>
      <c r="L64" s="285">
        <f>E64*K64</f>
        <v>0</v>
      </c>
    </row>
    <row r="65" spans="1:12" ht="18" customHeight="1">
      <c r="A65" s="1013"/>
      <c r="B65" s="1008"/>
      <c r="C65" s="1216"/>
      <c r="D65" s="1008"/>
      <c r="E65" s="1008"/>
      <c r="F65" s="1009"/>
      <c r="G65" s="1008"/>
      <c r="H65" s="1008"/>
      <c r="I65" s="1009"/>
      <c r="J65" s="1009"/>
      <c r="K65" s="284">
        <f>H65*I65*J65/912.5</f>
        <v>0</v>
      </c>
      <c r="L65" s="285">
        <f>E65*K65</f>
        <v>0</v>
      </c>
    </row>
    <row r="66" spans="1:12" ht="18" customHeight="1">
      <c r="A66" s="1014"/>
      <c r="B66" s="1010"/>
      <c r="C66" s="1010"/>
      <c r="D66" s="1010"/>
      <c r="E66" s="1010"/>
      <c r="F66" s="1010"/>
      <c r="G66" s="1010"/>
      <c r="H66" s="1010"/>
      <c r="I66" s="1217" t="s">
        <v>3416</v>
      </c>
      <c r="J66" s="1217"/>
      <c r="K66" s="1218"/>
      <c r="L66" s="286">
        <f>SUM(L63:L65)</f>
        <v>0</v>
      </c>
    </row>
    <row r="67" spans="1:12" ht="18" customHeight="1">
      <c r="A67" s="1013">
        <v>15</v>
      </c>
      <c r="B67" s="1008"/>
      <c r="C67" s="1214"/>
      <c r="D67" s="1008"/>
      <c r="E67" s="1008"/>
      <c r="F67" s="1009"/>
      <c r="G67" s="1008"/>
      <c r="H67" s="1008"/>
      <c r="I67" s="1009"/>
      <c r="J67" s="1009"/>
      <c r="K67" s="284">
        <f>H67*I67*J67/912.5</f>
        <v>0</v>
      </c>
      <c r="L67" s="285">
        <f>E67*K67</f>
        <v>0</v>
      </c>
    </row>
    <row r="68" spans="1:12" ht="18" customHeight="1">
      <c r="A68" s="1013"/>
      <c r="B68" s="1008"/>
      <c r="C68" s="1215"/>
      <c r="D68" s="1008"/>
      <c r="E68" s="1008"/>
      <c r="F68" s="1009"/>
      <c r="G68" s="1008"/>
      <c r="H68" s="1008"/>
      <c r="I68" s="1009"/>
      <c r="J68" s="1009"/>
      <c r="K68" s="284">
        <f>H68*I68*J68/912.5</f>
        <v>0</v>
      </c>
      <c r="L68" s="285">
        <f>E68*K68</f>
        <v>0</v>
      </c>
    </row>
    <row r="69" spans="1:12" ht="18" customHeight="1">
      <c r="A69" s="1013"/>
      <c r="B69" s="1008"/>
      <c r="C69" s="1216"/>
      <c r="D69" s="1008"/>
      <c r="E69" s="1008"/>
      <c r="F69" s="1009"/>
      <c r="G69" s="1008"/>
      <c r="H69" s="1008"/>
      <c r="I69" s="1009"/>
      <c r="J69" s="1009"/>
      <c r="K69" s="284">
        <f>H69*I69*J69/912.5</f>
        <v>0</v>
      </c>
      <c r="L69" s="285">
        <f>E69*K69</f>
        <v>0</v>
      </c>
    </row>
    <row r="70" spans="1:12" ht="18" customHeight="1">
      <c r="A70" s="1014"/>
      <c r="B70" s="1010"/>
      <c r="C70" s="1010"/>
      <c r="D70" s="1010"/>
      <c r="E70" s="1010"/>
      <c r="F70" s="1010"/>
      <c r="G70" s="1010"/>
      <c r="H70" s="1010"/>
      <c r="I70" s="1217" t="s">
        <v>3416</v>
      </c>
      <c r="J70" s="1217"/>
      <c r="K70" s="1218"/>
      <c r="L70" s="286">
        <f>SUM(L67:L69)</f>
        <v>0</v>
      </c>
    </row>
    <row r="71" spans="1:12" ht="18" customHeight="1">
      <c r="A71" s="1013">
        <v>16</v>
      </c>
      <c r="B71" s="1008"/>
      <c r="C71" s="1214"/>
      <c r="D71" s="1008"/>
      <c r="E71" s="1008"/>
      <c r="F71" s="1009"/>
      <c r="G71" s="1008"/>
      <c r="H71" s="1008"/>
      <c r="I71" s="1009"/>
      <c r="J71" s="1009"/>
      <c r="K71" s="284">
        <f>H71*I71*J71/912.5</f>
        <v>0</v>
      </c>
      <c r="L71" s="285">
        <f>E71*K71</f>
        <v>0</v>
      </c>
    </row>
    <row r="72" spans="1:12" ht="18" customHeight="1">
      <c r="A72" s="1013"/>
      <c r="B72" s="1008"/>
      <c r="C72" s="1215"/>
      <c r="D72" s="1008"/>
      <c r="E72" s="1008"/>
      <c r="F72" s="1009"/>
      <c r="G72" s="1008"/>
      <c r="H72" s="1008"/>
      <c r="I72" s="1009"/>
      <c r="J72" s="1009"/>
      <c r="K72" s="284">
        <f>H72*I72*J72/912.5</f>
        <v>0</v>
      </c>
      <c r="L72" s="285">
        <f>E72*K72</f>
        <v>0</v>
      </c>
    </row>
    <row r="73" spans="1:12" ht="18" customHeight="1">
      <c r="A73" s="1013"/>
      <c r="B73" s="1008"/>
      <c r="C73" s="1216"/>
      <c r="D73" s="1008"/>
      <c r="E73" s="1008"/>
      <c r="F73" s="1009"/>
      <c r="G73" s="1008"/>
      <c r="H73" s="1008"/>
      <c r="I73" s="1009"/>
      <c r="J73" s="1009"/>
      <c r="K73" s="284">
        <f>H73*I73*J73/912.5</f>
        <v>0</v>
      </c>
      <c r="L73" s="285">
        <f>E73*K73</f>
        <v>0</v>
      </c>
    </row>
    <row r="74" spans="1:12" ht="18" customHeight="1">
      <c r="A74" s="1014"/>
      <c r="B74" s="1010"/>
      <c r="C74" s="1010"/>
      <c r="D74" s="1010"/>
      <c r="E74" s="1010"/>
      <c r="F74" s="1010"/>
      <c r="G74" s="1010"/>
      <c r="H74" s="1010"/>
      <c r="I74" s="1217" t="s">
        <v>3416</v>
      </c>
      <c r="J74" s="1217"/>
      <c r="K74" s="1218"/>
      <c r="L74" s="286">
        <f>SUM(L71:L73)</f>
        <v>0</v>
      </c>
    </row>
    <row r="75" spans="1:12" ht="18" customHeight="1">
      <c r="A75" s="1013">
        <v>17</v>
      </c>
      <c r="B75" s="1008"/>
      <c r="C75" s="1214"/>
      <c r="D75" s="1008"/>
      <c r="E75" s="1008"/>
      <c r="F75" s="1009"/>
      <c r="G75" s="1008"/>
      <c r="H75" s="1008"/>
      <c r="I75" s="1009"/>
      <c r="J75" s="1009"/>
      <c r="K75" s="284">
        <f>H75*I75*J75/912.5</f>
        <v>0</v>
      </c>
      <c r="L75" s="285">
        <f>E75*K75</f>
        <v>0</v>
      </c>
    </row>
    <row r="76" spans="1:12" ht="18" customHeight="1">
      <c r="A76" s="1013"/>
      <c r="B76" s="1008"/>
      <c r="C76" s="1215"/>
      <c r="D76" s="1008"/>
      <c r="E76" s="1008"/>
      <c r="F76" s="1009"/>
      <c r="G76" s="1008"/>
      <c r="H76" s="1008"/>
      <c r="I76" s="1009"/>
      <c r="J76" s="1009"/>
      <c r="K76" s="284">
        <f>H76*I76*J76/912.5</f>
        <v>0</v>
      </c>
      <c r="L76" s="285">
        <f>E76*K76</f>
        <v>0</v>
      </c>
    </row>
    <row r="77" spans="1:12" ht="18" customHeight="1">
      <c r="A77" s="1013"/>
      <c r="B77" s="1008"/>
      <c r="C77" s="1216"/>
      <c r="D77" s="1008"/>
      <c r="E77" s="1008"/>
      <c r="F77" s="1009"/>
      <c r="G77" s="1008"/>
      <c r="H77" s="1008"/>
      <c r="I77" s="1009"/>
      <c r="J77" s="1009"/>
      <c r="K77" s="284">
        <f>H77*I77*J77/912.5</f>
        <v>0</v>
      </c>
      <c r="L77" s="285">
        <f>E77*K77</f>
        <v>0</v>
      </c>
    </row>
    <row r="78" spans="1:12" ht="18" customHeight="1">
      <c r="A78" s="1014"/>
      <c r="B78" s="1010"/>
      <c r="C78" s="1010"/>
      <c r="D78" s="1010"/>
      <c r="E78" s="1010"/>
      <c r="F78" s="1010"/>
      <c r="G78" s="1010"/>
      <c r="H78" s="1010"/>
      <c r="I78" s="1217" t="s">
        <v>3416</v>
      </c>
      <c r="J78" s="1217"/>
      <c r="K78" s="1218"/>
      <c r="L78" s="286">
        <f>SUM(L75:L77)</f>
        <v>0</v>
      </c>
    </row>
    <row r="79" spans="1:12" ht="18" customHeight="1">
      <c r="A79" s="1013">
        <v>18</v>
      </c>
      <c r="B79" s="1008"/>
      <c r="C79" s="1214"/>
      <c r="D79" s="1008"/>
      <c r="E79" s="1008"/>
      <c r="F79" s="1009"/>
      <c r="G79" s="1008"/>
      <c r="H79" s="1008"/>
      <c r="I79" s="1009"/>
      <c r="J79" s="1009"/>
      <c r="K79" s="284">
        <f>H79*I79*J79/912.5</f>
        <v>0</v>
      </c>
      <c r="L79" s="285">
        <f>E79*K79</f>
        <v>0</v>
      </c>
    </row>
    <row r="80" spans="1:12" ht="18" customHeight="1">
      <c r="A80" s="1015"/>
      <c r="B80" s="1008"/>
      <c r="C80" s="1215"/>
      <c r="D80" s="1008"/>
      <c r="E80" s="1008"/>
      <c r="F80" s="1009"/>
      <c r="G80" s="1008"/>
      <c r="H80" s="1008"/>
      <c r="I80" s="1009"/>
      <c r="J80" s="1009"/>
      <c r="K80" s="284">
        <f>H80*I80*J80/912.5</f>
        <v>0</v>
      </c>
      <c r="L80" s="285">
        <f>E80*K80</f>
        <v>0</v>
      </c>
    </row>
    <row r="81" spans="1:12" ht="18" customHeight="1">
      <c r="A81" s="1015"/>
      <c r="B81" s="1008"/>
      <c r="C81" s="1216"/>
      <c r="D81" s="1008"/>
      <c r="E81" s="1008"/>
      <c r="F81" s="1009"/>
      <c r="G81" s="1008"/>
      <c r="H81" s="1008"/>
      <c r="I81" s="1009"/>
      <c r="J81" s="1009"/>
      <c r="K81" s="284">
        <f>H81*I81*J81/912.5</f>
        <v>0</v>
      </c>
      <c r="L81" s="285">
        <f>E81*K81</f>
        <v>0</v>
      </c>
    </row>
    <row r="82" spans="1:12" ht="18" customHeight="1">
      <c r="A82" s="1014"/>
      <c r="B82" s="1010"/>
      <c r="C82" s="1010"/>
      <c r="D82" s="1010"/>
      <c r="E82" s="1010"/>
      <c r="F82" s="1010"/>
      <c r="G82" s="1010"/>
      <c r="H82" s="1010"/>
      <c r="I82" s="1217" t="s">
        <v>3416</v>
      </c>
      <c r="J82" s="1217"/>
      <c r="K82" s="1218"/>
      <c r="L82" s="286">
        <f>SUM(L79:L81)</f>
        <v>0</v>
      </c>
    </row>
    <row r="83" spans="1:12" ht="18" customHeight="1">
      <c r="A83" s="1013">
        <v>19</v>
      </c>
      <c r="B83" s="1008"/>
      <c r="C83" s="1214"/>
      <c r="D83" s="1008"/>
      <c r="E83" s="1008"/>
      <c r="F83" s="1009"/>
      <c r="G83" s="1008"/>
      <c r="H83" s="1008"/>
      <c r="I83" s="1009"/>
      <c r="J83" s="1009"/>
      <c r="K83" s="284">
        <f>H83*I83*J83/912.5</f>
        <v>0</v>
      </c>
      <c r="L83" s="285">
        <f>E83*K83</f>
        <v>0</v>
      </c>
    </row>
    <row r="84" spans="1:12" ht="18" customHeight="1">
      <c r="A84" s="1008"/>
      <c r="B84" s="1008"/>
      <c r="C84" s="1215"/>
      <c r="D84" s="1008"/>
      <c r="E84" s="1008"/>
      <c r="F84" s="1009"/>
      <c r="G84" s="1008"/>
      <c r="H84" s="1008"/>
      <c r="I84" s="1009"/>
      <c r="J84" s="1009"/>
      <c r="K84" s="284">
        <f>H84*I84*J84/912.5</f>
        <v>0</v>
      </c>
      <c r="L84" s="285">
        <f>E84*K84</f>
        <v>0</v>
      </c>
    </row>
    <row r="85" spans="1:12" ht="18" customHeight="1">
      <c r="A85" s="1008"/>
      <c r="B85" s="1008"/>
      <c r="C85" s="1216"/>
      <c r="D85" s="1008"/>
      <c r="E85" s="1008"/>
      <c r="F85" s="1009"/>
      <c r="G85" s="1008"/>
      <c r="H85" s="1008"/>
      <c r="I85" s="1009"/>
      <c r="J85" s="1009"/>
      <c r="K85" s="284">
        <f>H85*I85*J85/912.5</f>
        <v>0</v>
      </c>
      <c r="L85" s="285">
        <f>E85*K85</f>
        <v>0</v>
      </c>
    </row>
    <row r="86" spans="1:12" ht="18" customHeight="1">
      <c r="A86" s="1014"/>
      <c r="B86" s="1010"/>
      <c r="C86" s="1010"/>
      <c r="D86" s="1010"/>
      <c r="E86" s="1010"/>
      <c r="F86" s="1010"/>
      <c r="G86" s="1010"/>
      <c r="H86" s="1010"/>
      <c r="I86" s="1217" t="s">
        <v>3416</v>
      </c>
      <c r="J86" s="1217"/>
      <c r="K86" s="1218"/>
      <c r="L86" s="286">
        <f>SUM(L83:L85)</f>
        <v>0</v>
      </c>
    </row>
    <row r="87" spans="1:12" ht="18" customHeight="1">
      <c r="A87" s="1013">
        <v>20</v>
      </c>
      <c r="B87" s="1008"/>
      <c r="C87" s="1214"/>
      <c r="D87" s="1008"/>
      <c r="E87" s="1008"/>
      <c r="F87" s="1009"/>
      <c r="G87" s="1008"/>
      <c r="H87" s="1008"/>
      <c r="I87" s="1009"/>
      <c r="J87" s="1009"/>
      <c r="K87" s="284">
        <f>H87*I87*J87/912.5</f>
        <v>0</v>
      </c>
      <c r="L87" s="285">
        <f>E87*K87</f>
        <v>0</v>
      </c>
    </row>
    <row r="88" spans="1:12" ht="18" customHeight="1">
      <c r="A88" s="1008"/>
      <c r="B88" s="1008"/>
      <c r="C88" s="1215"/>
      <c r="D88" s="1008"/>
      <c r="E88" s="1008"/>
      <c r="F88" s="1009"/>
      <c r="G88" s="1008"/>
      <c r="H88" s="1008"/>
      <c r="I88" s="1009"/>
      <c r="J88" s="1009"/>
      <c r="K88" s="284">
        <f>H88*I88*J88/912.5</f>
        <v>0</v>
      </c>
      <c r="L88" s="285">
        <f>E88*K88</f>
        <v>0</v>
      </c>
    </row>
    <row r="89" spans="1:12" ht="18" customHeight="1">
      <c r="A89" s="1008"/>
      <c r="B89" s="1008"/>
      <c r="C89" s="1216"/>
      <c r="D89" s="1008"/>
      <c r="E89" s="1008"/>
      <c r="F89" s="1009"/>
      <c r="G89" s="1008"/>
      <c r="H89" s="1008"/>
      <c r="I89" s="1009"/>
      <c r="J89" s="1009"/>
      <c r="K89" s="284">
        <f>H89*I89*J89/912.5</f>
        <v>0</v>
      </c>
      <c r="L89" s="285">
        <f>E89*K89</f>
        <v>0</v>
      </c>
    </row>
    <row r="90" spans="1:12" ht="18" customHeight="1">
      <c r="A90" s="1014"/>
      <c r="B90" s="1010"/>
      <c r="C90" s="1010"/>
      <c r="D90" s="1010"/>
      <c r="E90" s="1010"/>
      <c r="F90" s="1010"/>
      <c r="G90" s="1010"/>
      <c r="H90" s="1010"/>
      <c r="I90" s="1217" t="s">
        <v>3416</v>
      </c>
      <c r="J90" s="1217"/>
      <c r="K90" s="1218"/>
      <c r="L90" s="286">
        <f>SUM(L87:L89)</f>
        <v>0</v>
      </c>
    </row>
    <row r="91" spans="1:12" ht="12.75">
      <c r="A91" s="1200" t="s">
        <v>3405</v>
      </c>
      <c r="B91" s="1201"/>
      <c r="C91" s="1204">
        <f>SUM(C11,C15,C19,C23,C27,C31,C35,C39,C43,C47,C51,C55,C59,C63,C67,C71,C75,C79,C83,C87)</f>
        <v>0</v>
      </c>
      <c r="D91" s="1206" t="s">
        <v>3417</v>
      </c>
      <c r="E91" s="1207"/>
      <c r="F91" s="1207"/>
      <c r="G91" s="1207"/>
      <c r="H91" s="1207"/>
      <c r="I91" s="1207"/>
      <c r="J91" s="1207"/>
      <c r="K91" s="1208"/>
      <c r="L91" s="1212">
        <f>SUM(L14,L18,L22,L26,L30,L34,L38,L42,L46,L50,L54,L58,L62,L66,L70,L74,L78,L82,L86,L90)</f>
        <v>0</v>
      </c>
    </row>
    <row r="92" spans="1:12" ht="12.75">
      <c r="A92" s="1202"/>
      <c r="B92" s="1203"/>
      <c r="C92" s="1205"/>
      <c r="D92" s="1209"/>
      <c r="E92" s="1210"/>
      <c r="F92" s="1210"/>
      <c r="G92" s="1210"/>
      <c r="H92" s="1210"/>
      <c r="I92" s="1210"/>
      <c r="J92" s="1210"/>
      <c r="K92" s="1211"/>
      <c r="L92" s="1213"/>
    </row>
  </sheetData>
  <sheetProtection password="F65A" sheet="1" objects="1" scenarios="1" formatCells="0" insertRows="0" deleteRows="0"/>
  <mergeCells count="55">
    <mergeCell ref="A1:B2"/>
    <mergeCell ref="C1:F1"/>
    <mergeCell ref="C5:F5"/>
    <mergeCell ref="I5:L5"/>
    <mergeCell ref="C7:F7"/>
    <mergeCell ref="I7:L7"/>
    <mergeCell ref="A9:B10"/>
    <mergeCell ref="C9:C10"/>
    <mergeCell ref="D9:J9"/>
    <mergeCell ref="K9:K10"/>
    <mergeCell ref="L9:L10"/>
    <mergeCell ref="C11:C13"/>
    <mergeCell ref="I14:K14"/>
    <mergeCell ref="C15:C17"/>
    <mergeCell ref="I18:K18"/>
    <mergeCell ref="C19:C21"/>
    <mergeCell ref="I22:K22"/>
    <mergeCell ref="C23:C25"/>
    <mergeCell ref="I26:K26"/>
    <mergeCell ref="C27:C29"/>
    <mergeCell ref="I30:K30"/>
    <mergeCell ref="C31:C33"/>
    <mergeCell ref="I34:K34"/>
    <mergeCell ref="C35:C37"/>
    <mergeCell ref="I38:K38"/>
    <mergeCell ref="C39:C41"/>
    <mergeCell ref="I42:K42"/>
    <mergeCell ref="C43:C45"/>
    <mergeCell ref="I46:K46"/>
    <mergeCell ref="C47:C49"/>
    <mergeCell ref="I50:K50"/>
    <mergeCell ref="C51:C53"/>
    <mergeCell ref="I54:K54"/>
    <mergeCell ref="C55:C57"/>
    <mergeCell ref="I58:K58"/>
    <mergeCell ref="C59:C61"/>
    <mergeCell ref="I62:K62"/>
    <mergeCell ref="C63:C65"/>
    <mergeCell ref="I66:K66"/>
    <mergeCell ref="C67:C69"/>
    <mergeCell ref="I70:K70"/>
    <mergeCell ref="C71:C73"/>
    <mergeCell ref="I74:K74"/>
    <mergeCell ref="C75:C77"/>
    <mergeCell ref="I78:K78"/>
    <mergeCell ref="C79:C81"/>
    <mergeCell ref="I82:K82"/>
    <mergeCell ref="C83:C85"/>
    <mergeCell ref="I86:K86"/>
    <mergeCell ref="C87:C89"/>
    <mergeCell ref="I90:K90"/>
    <mergeCell ref="A91:B92"/>
    <mergeCell ref="C91:C92"/>
    <mergeCell ref="D91:K92"/>
    <mergeCell ref="L91:L92"/>
  </mergeCells>
  <printOptions horizontalCentered="1" verticalCentered="1"/>
  <pageMargins left="0.5" right="0.5" top="0.5" bottom="0.5" header="0.5" footer="0.5"/>
  <pageSetup horizontalDpi="600" verticalDpi="600" orientation="landscape" scale="63" r:id="rId4"/>
  <rowBreaks count="1" manualBreakCount="1">
    <brk id="46" max="255" man="1"/>
  </rowBreaks>
  <drawing r:id="rId3"/>
  <legacyDrawing r:id="rId2"/>
</worksheet>
</file>

<file path=xl/worksheets/sheet8.xml><?xml version="1.0" encoding="utf-8"?>
<worksheet xmlns="http://schemas.openxmlformats.org/spreadsheetml/2006/main" xmlns:r="http://schemas.openxmlformats.org/officeDocument/2006/relationships">
  <dimension ref="A1:S44"/>
  <sheetViews>
    <sheetView showZeros="0" workbookViewId="0" topLeftCell="A10">
      <selection activeCell="A20" sqref="A20:B20"/>
    </sheetView>
  </sheetViews>
  <sheetFormatPr defaultColWidth="9.140625" defaultRowHeight="12.75"/>
  <cols>
    <col min="1" max="1" width="8.421875" style="0" customWidth="1"/>
    <col min="2" max="2" width="13.421875" style="0" customWidth="1"/>
    <col min="3" max="3" width="7.7109375" style="0" customWidth="1"/>
    <col min="4" max="4" width="7.28125" style="0" customWidth="1"/>
    <col min="5" max="5" width="6.7109375" style="0" customWidth="1"/>
    <col min="6" max="19" width="5.7109375" style="0" customWidth="1"/>
  </cols>
  <sheetData>
    <row r="1" spans="1:19" ht="15">
      <c r="A1" s="1281"/>
      <c r="B1" s="1080"/>
      <c r="C1" s="638" t="s">
        <v>330</v>
      </c>
      <c r="D1" s="407"/>
      <c r="E1" s="407"/>
      <c r="F1" s="407"/>
      <c r="G1" s="407"/>
      <c r="H1" s="407"/>
      <c r="I1" s="407"/>
      <c r="J1" s="407"/>
      <c r="K1" s="407"/>
      <c r="L1" s="407"/>
      <c r="M1" s="407"/>
      <c r="N1" s="407"/>
      <c r="O1" s="407"/>
      <c r="P1" s="407"/>
      <c r="Q1" s="407"/>
      <c r="R1" s="1285" t="s">
        <v>368</v>
      </c>
      <c r="S1" s="1036"/>
    </row>
    <row r="2" spans="1:19" ht="13.5" customHeight="1">
      <c r="A2" s="1282"/>
      <c r="B2" s="1081"/>
      <c r="C2" s="410"/>
      <c r="D2" s="410"/>
      <c r="E2" s="410"/>
      <c r="F2" s="410"/>
      <c r="G2" s="410"/>
      <c r="H2" s="410"/>
      <c r="I2" s="410"/>
      <c r="J2" s="410"/>
      <c r="K2" s="410"/>
      <c r="L2" s="1286"/>
      <c r="M2" s="1081"/>
      <c r="N2" s="1081"/>
      <c r="O2" s="1081"/>
      <c r="P2" s="1081"/>
      <c r="Q2" s="1081"/>
      <c r="R2" s="1081"/>
      <c r="S2" s="1032"/>
    </row>
    <row r="3" spans="1:19" ht="13.5" customHeight="1">
      <c r="A3" s="1283"/>
      <c r="B3" s="1284"/>
      <c r="C3" s="297" t="s">
        <v>369</v>
      </c>
      <c r="D3" s="413"/>
      <c r="E3" s="413"/>
      <c r="F3" s="413"/>
      <c r="G3" s="413"/>
      <c r="H3" s="413"/>
      <c r="I3" s="413"/>
      <c r="J3" s="413"/>
      <c r="K3" s="413"/>
      <c r="L3" s="413"/>
      <c r="M3" s="413"/>
      <c r="N3" s="413"/>
      <c r="O3" s="413"/>
      <c r="P3" s="413"/>
      <c r="Q3" s="413"/>
      <c r="R3" s="1287" t="s">
        <v>836</v>
      </c>
      <c r="S3" s="1034"/>
    </row>
    <row r="4" spans="1:19" ht="10.5" customHeight="1">
      <c r="A4" s="1277" t="s">
        <v>837</v>
      </c>
      <c r="B4" s="1278"/>
      <c r="C4" s="1278"/>
      <c r="D4" s="1278"/>
      <c r="E4" s="639"/>
      <c r="F4" s="639"/>
      <c r="G4" s="639"/>
      <c r="H4" s="639"/>
      <c r="I4" s="639"/>
      <c r="J4" s="639"/>
      <c r="K4" s="639"/>
      <c r="L4" s="639"/>
      <c r="M4" s="639"/>
      <c r="N4" s="639"/>
      <c r="O4" s="639"/>
      <c r="P4" s="639"/>
      <c r="Q4" s="639"/>
      <c r="R4" s="1279" t="s">
        <v>838</v>
      </c>
      <c r="S4" s="1280"/>
    </row>
    <row r="5" ht="8.25" customHeight="1"/>
    <row r="6" spans="1:19" ht="12.75">
      <c r="A6" s="323" t="s">
        <v>3645</v>
      </c>
      <c r="B6" s="1268"/>
      <c r="C6" s="1269"/>
      <c r="D6" s="1269"/>
      <c r="E6" s="1269"/>
      <c r="F6" s="1269"/>
      <c r="G6" s="1269"/>
      <c r="H6" s="1269"/>
      <c r="J6" s="640" t="s">
        <v>3646</v>
      </c>
      <c r="K6" s="1269"/>
      <c r="L6" s="1269"/>
      <c r="M6" s="1269"/>
      <c r="N6" s="1269"/>
      <c r="O6" s="1269"/>
      <c r="P6" s="1269"/>
      <c r="Q6" s="1269"/>
      <c r="R6" s="1269"/>
      <c r="S6" s="1269"/>
    </row>
    <row r="7" ht="10.5" customHeight="1"/>
    <row r="8" spans="1:19" ht="12.75">
      <c r="A8" s="323" t="s">
        <v>3422</v>
      </c>
      <c r="B8" s="1268"/>
      <c r="C8" s="1269"/>
      <c r="D8" s="1269"/>
      <c r="E8" s="1269"/>
      <c r="F8" s="1269"/>
      <c r="G8" s="1269"/>
      <c r="H8" s="1269"/>
      <c r="J8" s="640" t="s">
        <v>370</v>
      </c>
      <c r="K8" s="1269"/>
      <c r="L8" s="1269"/>
      <c r="M8" s="1269"/>
      <c r="N8" s="1269"/>
      <c r="O8" s="1269"/>
      <c r="P8" s="1269"/>
      <c r="Q8" s="1269"/>
      <c r="R8" s="1269"/>
      <c r="S8" s="1269"/>
    </row>
    <row r="9" ht="7.5" customHeight="1"/>
    <row r="10" spans="1:19" ht="12.75">
      <c r="A10" s="641" t="s">
        <v>371</v>
      </c>
      <c r="B10" s="641"/>
      <c r="C10" s="642"/>
      <c r="D10" s="642"/>
      <c r="E10" s="642"/>
      <c r="F10" s="642"/>
      <c r="G10" s="642"/>
      <c r="H10" s="642"/>
      <c r="I10" s="642"/>
      <c r="J10" s="642"/>
      <c r="K10" s="642"/>
      <c r="L10" s="642"/>
      <c r="M10" s="642"/>
      <c r="N10" s="642"/>
      <c r="O10" s="642"/>
      <c r="P10" s="642"/>
      <c r="Q10" s="642"/>
      <c r="R10" s="642"/>
      <c r="S10" s="642"/>
    </row>
    <row r="11" spans="1:19" ht="12.75">
      <c r="A11" s="643"/>
      <c r="B11" s="644"/>
      <c r="C11" s="644"/>
      <c r="D11" s="644"/>
      <c r="E11" s="645"/>
      <c r="F11" s="1270" t="s">
        <v>372</v>
      </c>
      <c r="G11" s="1271"/>
      <c r="H11" s="1271"/>
      <c r="I11" s="1271"/>
      <c r="J11" s="1271"/>
      <c r="K11" s="1271"/>
      <c r="L11" s="1271"/>
      <c r="M11" s="1271"/>
      <c r="N11" s="1271"/>
      <c r="O11" s="1271"/>
      <c r="P11" s="1271"/>
      <c r="Q11" s="1271"/>
      <c r="R11" s="1271"/>
      <c r="S11" s="1272"/>
    </row>
    <row r="12" spans="1:19" ht="12.75">
      <c r="A12" s="646"/>
      <c r="B12" s="647"/>
      <c r="C12" s="648" t="s">
        <v>878</v>
      </c>
      <c r="D12" s="648" t="s">
        <v>373</v>
      </c>
      <c r="E12" s="648" t="s">
        <v>374</v>
      </c>
      <c r="F12" s="1273" t="s">
        <v>375</v>
      </c>
      <c r="G12" s="1273"/>
      <c r="H12" s="1273"/>
      <c r="I12" s="1273"/>
      <c r="J12" s="1273"/>
      <c r="K12" s="1273"/>
      <c r="L12" s="1273"/>
      <c r="M12" s="1273"/>
      <c r="N12" s="1273"/>
      <c r="O12" s="1273"/>
      <c r="P12" s="1273"/>
      <c r="Q12" s="1274"/>
      <c r="R12" s="1275" t="s">
        <v>374</v>
      </c>
      <c r="S12" s="1276"/>
    </row>
    <row r="13" spans="1:19" ht="12.75">
      <c r="A13" s="1265" t="s">
        <v>376</v>
      </c>
      <c r="B13" s="1265"/>
      <c r="C13" s="649" t="s">
        <v>377</v>
      </c>
      <c r="D13" s="649" t="s">
        <v>378</v>
      </c>
      <c r="E13" s="649" t="s">
        <v>379</v>
      </c>
      <c r="F13" s="650" t="s">
        <v>380</v>
      </c>
      <c r="G13" s="651" t="s">
        <v>381</v>
      </c>
      <c r="H13" s="651" t="s">
        <v>382</v>
      </c>
      <c r="I13" s="651" t="s">
        <v>383</v>
      </c>
      <c r="J13" s="651" t="s">
        <v>355</v>
      </c>
      <c r="K13" s="651" t="s">
        <v>384</v>
      </c>
      <c r="L13" s="651" t="s">
        <v>385</v>
      </c>
      <c r="M13" s="651" t="s">
        <v>386</v>
      </c>
      <c r="N13" s="651" t="s">
        <v>387</v>
      </c>
      <c r="O13" s="651" t="s">
        <v>388</v>
      </c>
      <c r="P13" s="651" t="s">
        <v>389</v>
      </c>
      <c r="Q13" s="652" t="s">
        <v>390</v>
      </c>
      <c r="R13" s="1266" t="s">
        <v>3408</v>
      </c>
      <c r="S13" s="1267"/>
    </row>
    <row r="14" spans="1:19" ht="12.75">
      <c r="A14" s="1263"/>
      <c r="B14" s="1264"/>
      <c r="C14" s="675"/>
      <c r="D14" s="676">
        <f>IF(A14=0,"",VLOOKUP(A14,DATA!$B$4:$E$28,3,FALSE))</f>
      </c>
      <c r="E14" s="677">
        <f aca="true" t="shared" si="0" ref="E14:E20">IF(C14&gt;0,C14*D14,"")</f>
      </c>
      <c r="F14" s="675"/>
      <c r="G14" s="675"/>
      <c r="H14" s="675"/>
      <c r="I14" s="675"/>
      <c r="J14" s="675"/>
      <c r="K14" s="675"/>
      <c r="L14" s="675"/>
      <c r="M14" s="675"/>
      <c r="N14" s="675"/>
      <c r="O14" s="675"/>
      <c r="P14" s="675"/>
      <c r="Q14" s="675"/>
      <c r="R14" s="1259">
        <f>SUM(F14:Q14)</f>
        <v>0</v>
      </c>
      <c r="S14" s="1259"/>
    </row>
    <row r="15" spans="1:19" ht="12.75">
      <c r="A15" s="1263"/>
      <c r="B15" s="1264"/>
      <c r="C15" s="675"/>
      <c r="D15" s="676">
        <f>IF(A15=0,"",VLOOKUP(A15,DATA!$B$4:$E$28,3,FALSE))</f>
      </c>
      <c r="E15" s="677">
        <f t="shared" si="0"/>
      </c>
      <c r="F15" s="675"/>
      <c r="G15" s="675"/>
      <c r="H15" s="675"/>
      <c r="I15" s="675"/>
      <c r="J15" s="675"/>
      <c r="K15" s="675"/>
      <c r="L15" s="675"/>
      <c r="M15" s="675"/>
      <c r="N15" s="675"/>
      <c r="O15" s="675"/>
      <c r="P15" s="675"/>
      <c r="Q15" s="675"/>
      <c r="R15" s="1259">
        <f>SUM(F15:Q15)</f>
        <v>0</v>
      </c>
      <c r="S15" s="1259"/>
    </row>
    <row r="16" spans="1:19" ht="12.75">
      <c r="A16" s="1263"/>
      <c r="B16" s="1264"/>
      <c r="C16" s="675"/>
      <c r="D16" s="676">
        <f>IF(A16=0,"",VLOOKUP(A16,DATA!$B$4:$E$28,3,FALSE))</f>
      </c>
      <c r="E16" s="677">
        <f t="shared" si="0"/>
      </c>
      <c r="F16" s="675"/>
      <c r="G16" s="675"/>
      <c r="H16" s="675"/>
      <c r="I16" s="675"/>
      <c r="J16" s="675"/>
      <c r="K16" s="675"/>
      <c r="L16" s="675"/>
      <c r="M16" s="675"/>
      <c r="N16" s="675"/>
      <c r="O16" s="675"/>
      <c r="P16" s="675"/>
      <c r="Q16" s="675"/>
      <c r="R16" s="1259">
        <f aca="true" t="shared" si="1" ref="R16:R21">SUM(F16:Q16)</f>
        <v>0</v>
      </c>
      <c r="S16" s="1259"/>
    </row>
    <row r="17" spans="1:19" ht="12.75">
      <c r="A17" s="1263"/>
      <c r="B17" s="1264"/>
      <c r="C17" s="675"/>
      <c r="D17" s="676">
        <f>IF(A17=0,"",VLOOKUP(A17,DATA!$B$4:$E$28,3,FALSE))</f>
      </c>
      <c r="E17" s="677">
        <f t="shared" si="0"/>
      </c>
      <c r="F17" s="675"/>
      <c r="G17" s="675"/>
      <c r="H17" s="675"/>
      <c r="I17" s="675"/>
      <c r="J17" s="675"/>
      <c r="K17" s="675"/>
      <c r="L17" s="675"/>
      <c r="M17" s="675"/>
      <c r="N17" s="675"/>
      <c r="O17" s="675"/>
      <c r="P17" s="675"/>
      <c r="Q17" s="675"/>
      <c r="R17" s="1259">
        <f t="shared" si="1"/>
        <v>0</v>
      </c>
      <c r="S17" s="1259"/>
    </row>
    <row r="18" spans="1:19" ht="12.75">
      <c r="A18" s="1263"/>
      <c r="B18" s="1264"/>
      <c r="C18" s="675"/>
      <c r="D18" s="676">
        <f>IF(A18=0,"",VLOOKUP(A18,DATA!$B$4:$E$28,3,FALSE))</f>
      </c>
      <c r="E18" s="677">
        <f t="shared" si="0"/>
      </c>
      <c r="F18" s="675"/>
      <c r="G18" s="675"/>
      <c r="H18" s="675"/>
      <c r="I18" s="675"/>
      <c r="J18" s="675"/>
      <c r="K18" s="675"/>
      <c r="L18" s="675"/>
      <c r="M18" s="675"/>
      <c r="N18" s="675"/>
      <c r="O18" s="675"/>
      <c r="P18" s="675"/>
      <c r="Q18" s="675"/>
      <c r="R18" s="1259">
        <f t="shared" si="1"/>
        <v>0</v>
      </c>
      <c r="S18" s="1259"/>
    </row>
    <row r="19" spans="1:19" ht="12.75">
      <c r="A19" s="1263"/>
      <c r="B19" s="1264"/>
      <c r="C19" s="675"/>
      <c r="D19" s="676">
        <f>IF(A19=0,"",VLOOKUP(A19,DATA!$B$4:$E$28,3,FALSE))</f>
      </c>
      <c r="E19" s="677">
        <f t="shared" si="0"/>
      </c>
      <c r="F19" s="675"/>
      <c r="G19" s="675"/>
      <c r="H19" s="675"/>
      <c r="I19" s="675"/>
      <c r="J19" s="675"/>
      <c r="K19" s="675"/>
      <c r="L19" s="675"/>
      <c r="M19" s="675"/>
      <c r="N19" s="675"/>
      <c r="O19" s="675"/>
      <c r="P19" s="675"/>
      <c r="Q19" s="675"/>
      <c r="R19" s="1259">
        <f t="shared" si="1"/>
        <v>0</v>
      </c>
      <c r="S19" s="1259"/>
    </row>
    <row r="20" spans="1:19" ht="12.75">
      <c r="A20" s="1263"/>
      <c r="B20" s="1264"/>
      <c r="C20" s="675"/>
      <c r="D20" s="676">
        <f>IF(A20=0,"",VLOOKUP(A20,DATA!$B$4:$E$28,3,FALSE))</f>
      </c>
      <c r="E20" s="677">
        <f t="shared" si="0"/>
      </c>
      <c r="F20" s="675"/>
      <c r="G20" s="675"/>
      <c r="H20" s="675"/>
      <c r="I20" s="675"/>
      <c r="J20" s="675"/>
      <c r="K20" s="675"/>
      <c r="L20" s="675"/>
      <c r="M20" s="675"/>
      <c r="N20" s="675"/>
      <c r="O20" s="675"/>
      <c r="P20" s="675"/>
      <c r="Q20" s="675"/>
      <c r="R20" s="1259">
        <f t="shared" si="1"/>
        <v>0</v>
      </c>
      <c r="S20" s="1259"/>
    </row>
    <row r="21" spans="1:19" ht="12.75">
      <c r="A21" s="1257" t="s">
        <v>391</v>
      </c>
      <c r="B21" s="1260"/>
      <c r="C21" s="653"/>
      <c r="D21" s="678"/>
      <c r="E21" s="679">
        <f aca="true" t="shared" si="2" ref="E21:Q21">SUM(E14:E20)</f>
        <v>0</v>
      </c>
      <c r="F21" s="679">
        <f t="shared" si="2"/>
        <v>0</v>
      </c>
      <c r="G21" s="679">
        <f t="shared" si="2"/>
        <v>0</v>
      </c>
      <c r="H21" s="679">
        <f t="shared" si="2"/>
        <v>0</v>
      </c>
      <c r="I21" s="679">
        <f t="shared" si="2"/>
        <v>0</v>
      </c>
      <c r="J21" s="679">
        <f t="shared" si="2"/>
        <v>0</v>
      </c>
      <c r="K21" s="679">
        <f t="shared" si="2"/>
        <v>0</v>
      </c>
      <c r="L21" s="679">
        <f t="shared" si="2"/>
        <v>0</v>
      </c>
      <c r="M21" s="679">
        <f t="shared" si="2"/>
        <v>0</v>
      </c>
      <c r="N21" s="679">
        <f t="shared" si="2"/>
        <v>0</v>
      </c>
      <c r="O21" s="679">
        <f t="shared" si="2"/>
        <v>0</v>
      </c>
      <c r="P21" s="679">
        <f t="shared" si="2"/>
        <v>0</v>
      </c>
      <c r="Q21" s="679">
        <f t="shared" si="2"/>
        <v>0</v>
      </c>
      <c r="R21" s="1261">
        <f t="shared" si="1"/>
        <v>0</v>
      </c>
      <c r="S21" s="1261"/>
    </row>
    <row r="22" spans="1:19" ht="7.5" customHeight="1">
      <c r="A22" s="1262"/>
      <c r="B22" s="1262"/>
      <c r="C22" s="654"/>
      <c r="D22" s="654"/>
      <c r="E22" s="654"/>
      <c r="F22" s="654"/>
      <c r="G22" s="654"/>
      <c r="H22" s="654"/>
      <c r="I22" s="654"/>
      <c r="J22" s="654"/>
      <c r="K22" s="654"/>
      <c r="L22" s="654"/>
      <c r="M22" s="654"/>
      <c r="N22" s="654"/>
      <c r="O22" s="654"/>
      <c r="P22" s="654"/>
      <c r="Q22" s="654"/>
      <c r="R22" s="654"/>
      <c r="S22" s="654"/>
    </row>
    <row r="23" spans="1:19" ht="12.75">
      <c r="A23" s="1252" t="s">
        <v>392</v>
      </c>
      <c r="B23" s="1252"/>
      <c r="C23" s="1253"/>
      <c r="D23" s="655"/>
      <c r="E23" s="655"/>
      <c r="F23" s="655"/>
      <c r="G23" s="655"/>
      <c r="H23" s="655"/>
      <c r="I23" s="655"/>
      <c r="J23" s="655"/>
      <c r="K23" s="655"/>
      <c r="L23" s="655"/>
      <c r="M23" s="655"/>
      <c r="N23" s="655"/>
      <c r="O23" s="655"/>
      <c r="P23" s="655"/>
      <c r="Q23" s="655"/>
      <c r="R23" s="655"/>
      <c r="S23" s="655"/>
    </row>
    <row r="24" spans="1:19" ht="12.75">
      <c r="A24" s="656"/>
      <c r="B24" s="657"/>
      <c r="C24" s="658"/>
      <c r="D24" s="658"/>
      <c r="E24" s="658"/>
      <c r="F24" s="658"/>
      <c r="G24" s="659"/>
      <c r="H24" s="1254" t="s">
        <v>393</v>
      </c>
      <c r="I24" s="1255"/>
      <c r="J24" s="1255"/>
      <c r="K24" s="1255"/>
      <c r="L24" s="1255"/>
      <c r="M24" s="1255"/>
      <c r="N24" s="1255"/>
      <c r="O24" s="1255"/>
      <c r="P24" s="1255"/>
      <c r="Q24" s="1255"/>
      <c r="R24" s="1255"/>
      <c r="S24" s="1256"/>
    </row>
    <row r="25" spans="1:19" ht="12.75">
      <c r="A25" s="660" t="s">
        <v>394</v>
      </c>
      <c r="B25" s="660" t="s">
        <v>395</v>
      </c>
      <c r="C25" s="660"/>
      <c r="D25" s="660" t="s">
        <v>374</v>
      </c>
      <c r="E25" s="660"/>
      <c r="F25" s="660" t="s">
        <v>396</v>
      </c>
      <c r="G25" s="660" t="s">
        <v>374</v>
      </c>
      <c r="H25" s="1244" t="s">
        <v>375</v>
      </c>
      <c r="I25" s="1246"/>
      <c r="J25" s="1246"/>
      <c r="K25" s="1246"/>
      <c r="L25" s="1246"/>
      <c r="M25" s="1246"/>
      <c r="N25" s="1246"/>
      <c r="O25" s="1246"/>
      <c r="P25" s="1246"/>
      <c r="Q25" s="1246"/>
      <c r="R25" s="1246"/>
      <c r="S25" s="1245"/>
    </row>
    <row r="26" spans="1:19" ht="12.75">
      <c r="A26" s="661" t="s">
        <v>377</v>
      </c>
      <c r="B26" s="661" t="s">
        <v>397</v>
      </c>
      <c r="C26" s="661" t="s">
        <v>3410</v>
      </c>
      <c r="D26" s="661" t="s">
        <v>398</v>
      </c>
      <c r="E26" s="661" t="s">
        <v>399</v>
      </c>
      <c r="F26" s="661" t="s">
        <v>3696</v>
      </c>
      <c r="G26" s="661" t="s">
        <v>3408</v>
      </c>
      <c r="H26" s="662" t="s">
        <v>380</v>
      </c>
      <c r="I26" s="663" t="s">
        <v>381</v>
      </c>
      <c r="J26" s="663" t="s">
        <v>382</v>
      </c>
      <c r="K26" s="663" t="s">
        <v>383</v>
      </c>
      <c r="L26" s="663" t="s">
        <v>355</v>
      </c>
      <c r="M26" s="663" t="s">
        <v>384</v>
      </c>
      <c r="N26" s="663" t="s">
        <v>385</v>
      </c>
      <c r="O26" s="663" t="s">
        <v>386</v>
      </c>
      <c r="P26" s="663" t="s">
        <v>387</v>
      </c>
      <c r="Q26" s="663" t="s">
        <v>388</v>
      </c>
      <c r="R26" s="663" t="s">
        <v>389</v>
      </c>
      <c r="S26" s="664" t="s">
        <v>390</v>
      </c>
    </row>
    <row r="27" spans="1:19" ht="12.75">
      <c r="A27" s="674"/>
      <c r="B27" s="674"/>
      <c r="C27" s="680"/>
      <c r="D27" s="680"/>
      <c r="E27" s="680"/>
      <c r="F27" s="680"/>
      <c r="G27" s="681">
        <f>IF(D27&gt;0,C27*D27*F27,"")</f>
      </c>
      <c r="H27" s="680"/>
      <c r="I27" s="680"/>
      <c r="J27" s="680"/>
      <c r="K27" s="680"/>
      <c r="L27" s="680"/>
      <c r="M27" s="680"/>
      <c r="N27" s="680"/>
      <c r="O27" s="680"/>
      <c r="P27" s="680"/>
      <c r="Q27" s="680"/>
      <c r="R27" s="680"/>
      <c r="S27" s="680"/>
    </row>
    <row r="28" spans="1:19" ht="12.75">
      <c r="A28" s="674"/>
      <c r="B28" s="674"/>
      <c r="C28" s="680"/>
      <c r="D28" s="680"/>
      <c r="E28" s="680"/>
      <c r="F28" s="680"/>
      <c r="G28" s="681">
        <f aca="true" t="shared" si="3" ref="G28:G36">IF(D28&gt;0,C28*D28*F28,"")</f>
      </c>
      <c r="H28" s="680"/>
      <c r="I28" s="680"/>
      <c r="J28" s="680"/>
      <c r="K28" s="680"/>
      <c r="L28" s="680"/>
      <c r="M28" s="680"/>
      <c r="N28" s="680"/>
      <c r="O28" s="680"/>
      <c r="P28" s="680"/>
      <c r="Q28" s="680"/>
      <c r="R28" s="680"/>
      <c r="S28" s="680"/>
    </row>
    <row r="29" spans="1:19" ht="12.75">
      <c r="A29" s="674"/>
      <c r="B29" s="674"/>
      <c r="C29" s="680"/>
      <c r="D29" s="680"/>
      <c r="E29" s="680"/>
      <c r="F29" s="680"/>
      <c r="G29" s="681">
        <f t="shared" si="3"/>
      </c>
      <c r="H29" s="680"/>
      <c r="I29" s="680"/>
      <c r="J29" s="680"/>
      <c r="K29" s="680"/>
      <c r="L29" s="680"/>
      <c r="M29" s="680"/>
      <c r="N29" s="680"/>
      <c r="O29" s="680"/>
      <c r="P29" s="680"/>
      <c r="Q29" s="680"/>
      <c r="R29" s="680"/>
      <c r="S29" s="680"/>
    </row>
    <row r="30" spans="1:19" ht="12.75">
      <c r="A30" s="674"/>
      <c r="B30" s="674"/>
      <c r="C30" s="680"/>
      <c r="D30" s="680"/>
      <c r="E30" s="680"/>
      <c r="F30" s="680"/>
      <c r="G30" s="681">
        <f t="shared" si="3"/>
      </c>
      <c r="H30" s="680"/>
      <c r="I30" s="680"/>
      <c r="J30" s="680"/>
      <c r="K30" s="680"/>
      <c r="L30" s="680"/>
      <c r="M30" s="680"/>
      <c r="N30" s="680"/>
      <c r="O30" s="680"/>
      <c r="P30" s="680"/>
      <c r="Q30" s="680"/>
      <c r="R30" s="680"/>
      <c r="S30" s="680"/>
    </row>
    <row r="31" spans="1:19" ht="12.75">
      <c r="A31" s="674"/>
      <c r="B31" s="674"/>
      <c r="C31" s="680"/>
      <c r="D31" s="680"/>
      <c r="E31" s="680"/>
      <c r="F31" s="680"/>
      <c r="G31" s="681">
        <f t="shared" si="3"/>
      </c>
      <c r="H31" s="680"/>
      <c r="I31" s="680"/>
      <c r="J31" s="680"/>
      <c r="K31" s="680"/>
      <c r="L31" s="680"/>
      <c r="M31" s="680"/>
      <c r="N31" s="680"/>
      <c r="O31" s="680"/>
      <c r="P31" s="680"/>
      <c r="Q31" s="680"/>
      <c r="R31" s="680"/>
      <c r="S31" s="680"/>
    </row>
    <row r="32" spans="1:19" ht="12.75">
      <c r="A32" s="680"/>
      <c r="B32" s="680"/>
      <c r="C32" s="680"/>
      <c r="D32" s="680"/>
      <c r="E32" s="680"/>
      <c r="F32" s="680"/>
      <c r="G32" s="681">
        <f t="shared" si="3"/>
      </c>
      <c r="H32" s="680"/>
      <c r="I32" s="680"/>
      <c r="J32" s="680"/>
      <c r="K32" s="680"/>
      <c r="L32" s="680"/>
      <c r="M32" s="680"/>
      <c r="N32" s="680"/>
      <c r="O32" s="680"/>
      <c r="P32" s="680"/>
      <c r="Q32" s="680"/>
      <c r="R32" s="680"/>
      <c r="S32" s="680"/>
    </row>
    <row r="33" spans="1:19" ht="12.75">
      <c r="A33" s="680"/>
      <c r="B33" s="680"/>
      <c r="C33" s="680"/>
      <c r="D33" s="680"/>
      <c r="E33" s="680"/>
      <c r="F33" s="680"/>
      <c r="G33" s="681">
        <f t="shared" si="3"/>
      </c>
      <c r="H33" s="680"/>
      <c r="I33" s="680"/>
      <c r="J33" s="680"/>
      <c r="K33" s="680"/>
      <c r="L33" s="680"/>
      <c r="M33" s="680"/>
      <c r="N33" s="680"/>
      <c r="O33" s="680"/>
      <c r="P33" s="680"/>
      <c r="Q33" s="680"/>
      <c r="R33" s="680"/>
      <c r="S33" s="680"/>
    </row>
    <row r="34" spans="1:19" ht="12.75">
      <c r="A34" s="680"/>
      <c r="B34" s="680"/>
      <c r="C34" s="680"/>
      <c r="D34" s="680"/>
      <c r="E34" s="680"/>
      <c r="F34" s="680"/>
      <c r="G34" s="681">
        <f t="shared" si="3"/>
      </c>
      <c r="H34" s="680"/>
      <c r="I34" s="680"/>
      <c r="J34" s="680"/>
      <c r="K34" s="680"/>
      <c r="L34" s="680"/>
      <c r="M34" s="680"/>
      <c r="N34" s="680"/>
      <c r="O34" s="680"/>
      <c r="P34" s="680"/>
      <c r="Q34" s="680"/>
      <c r="R34" s="680"/>
      <c r="S34" s="680"/>
    </row>
    <row r="35" spans="1:19" ht="12.75">
      <c r="A35" s="680"/>
      <c r="B35" s="680"/>
      <c r="C35" s="680"/>
      <c r="D35" s="680"/>
      <c r="E35" s="680"/>
      <c r="F35" s="680"/>
      <c r="G35" s="681">
        <f t="shared" si="3"/>
      </c>
      <c r="H35" s="680"/>
      <c r="I35" s="680"/>
      <c r="J35" s="680"/>
      <c r="K35" s="680"/>
      <c r="L35" s="680"/>
      <c r="M35" s="680"/>
      <c r="N35" s="680"/>
      <c r="O35" s="680"/>
      <c r="P35" s="680"/>
      <c r="Q35" s="680"/>
      <c r="R35" s="680"/>
      <c r="S35" s="680"/>
    </row>
    <row r="36" spans="1:19" ht="12.75">
      <c r="A36" s="680"/>
      <c r="B36" s="680"/>
      <c r="C36" s="680"/>
      <c r="D36" s="680"/>
      <c r="E36" s="680"/>
      <c r="F36" s="680"/>
      <c r="G36" s="681">
        <f t="shared" si="3"/>
      </c>
      <c r="H36" s="680"/>
      <c r="I36" s="680"/>
      <c r="J36" s="680"/>
      <c r="K36" s="680"/>
      <c r="L36" s="680"/>
      <c r="M36" s="680"/>
      <c r="N36" s="680"/>
      <c r="O36" s="680"/>
      <c r="P36" s="680"/>
      <c r="Q36" s="680"/>
      <c r="R36" s="680"/>
      <c r="S36" s="680"/>
    </row>
    <row r="37" spans="1:19" ht="12.75">
      <c r="A37" s="1257" t="s">
        <v>391</v>
      </c>
      <c r="B37" s="1258"/>
      <c r="C37" s="665"/>
      <c r="D37" s="665"/>
      <c r="E37" s="665"/>
      <c r="F37" s="666"/>
      <c r="G37" s="667">
        <f>SUM(G27:G36)</f>
        <v>0</v>
      </c>
      <c r="H37" s="667">
        <f aca="true" t="shared" si="4" ref="H37:S37">SUM(H27:H36)</f>
        <v>0</v>
      </c>
      <c r="I37" s="667">
        <f t="shared" si="4"/>
        <v>0</v>
      </c>
      <c r="J37" s="667">
        <f t="shared" si="4"/>
        <v>0</v>
      </c>
      <c r="K37" s="667">
        <f t="shared" si="4"/>
        <v>0</v>
      </c>
      <c r="L37" s="667">
        <f t="shared" si="4"/>
        <v>0</v>
      </c>
      <c r="M37" s="667">
        <f t="shared" si="4"/>
        <v>0</v>
      </c>
      <c r="N37" s="667">
        <f t="shared" si="4"/>
        <v>0</v>
      </c>
      <c r="O37" s="667">
        <f t="shared" si="4"/>
        <v>0</v>
      </c>
      <c r="P37" s="667">
        <f t="shared" si="4"/>
        <v>0</v>
      </c>
      <c r="Q37" s="667">
        <f t="shared" si="4"/>
        <v>0</v>
      </c>
      <c r="R37" s="667">
        <f t="shared" si="4"/>
        <v>0</v>
      </c>
      <c r="S37" s="667">
        <f t="shared" si="4"/>
        <v>0</v>
      </c>
    </row>
    <row r="38" spans="1:19" ht="7.5" customHeight="1">
      <c r="A38" s="654"/>
      <c r="B38" s="654"/>
      <c r="C38" s="654"/>
      <c r="D38" s="654"/>
      <c r="E38" s="654"/>
      <c r="F38" s="654"/>
      <c r="G38" s="654"/>
      <c r="H38" s="654"/>
      <c r="I38" s="654"/>
      <c r="J38" s="654"/>
      <c r="K38" s="654"/>
      <c r="L38" s="654"/>
      <c r="M38" s="654"/>
      <c r="N38" s="654"/>
      <c r="O38" s="654"/>
      <c r="P38" s="654"/>
      <c r="Q38" s="654"/>
      <c r="R38" s="654"/>
      <c r="S38" s="654"/>
    </row>
    <row r="39" spans="1:19" ht="12.75">
      <c r="A39" s="641" t="s">
        <v>400</v>
      </c>
      <c r="B39" s="655"/>
      <c r="C39" s="655"/>
      <c r="D39" s="655"/>
      <c r="E39" s="655"/>
      <c r="F39" s="655"/>
      <c r="G39" s="655"/>
      <c r="H39" s="655"/>
      <c r="I39" s="655"/>
      <c r="J39" s="655"/>
      <c r="K39" s="655"/>
      <c r="L39" s="655"/>
      <c r="M39" s="655"/>
      <c r="N39" s="655"/>
      <c r="O39" s="655"/>
      <c r="P39" s="655"/>
      <c r="Q39" s="655"/>
      <c r="R39" s="655"/>
      <c r="S39" s="655"/>
    </row>
    <row r="40" spans="1:19" ht="12.75">
      <c r="A40" s="668"/>
      <c r="B40" s="669"/>
      <c r="C40" s="669"/>
      <c r="D40" s="669"/>
      <c r="E40" s="670"/>
      <c r="F40" s="1244" t="s">
        <v>374</v>
      </c>
      <c r="G40" s="1245"/>
      <c r="H40" s="1244" t="s">
        <v>375</v>
      </c>
      <c r="I40" s="1246"/>
      <c r="J40" s="1246"/>
      <c r="K40" s="1246"/>
      <c r="L40" s="1246"/>
      <c r="M40" s="1246"/>
      <c r="N40" s="1246"/>
      <c r="O40" s="1246"/>
      <c r="P40" s="1246"/>
      <c r="Q40" s="1246"/>
      <c r="R40" s="1246"/>
      <c r="S40" s="1245"/>
    </row>
    <row r="41" spans="1:19" ht="12.75">
      <c r="A41" s="671"/>
      <c r="B41" s="672"/>
      <c r="C41" s="672"/>
      <c r="D41" s="672"/>
      <c r="E41" s="673"/>
      <c r="F41" s="1249" t="s">
        <v>3408</v>
      </c>
      <c r="G41" s="1250"/>
      <c r="H41" s="662" t="s">
        <v>380</v>
      </c>
      <c r="I41" s="663" t="s">
        <v>381</v>
      </c>
      <c r="J41" s="663" t="s">
        <v>382</v>
      </c>
      <c r="K41" s="663" t="s">
        <v>383</v>
      </c>
      <c r="L41" s="663" t="s">
        <v>355</v>
      </c>
      <c r="M41" s="663" t="s">
        <v>384</v>
      </c>
      <c r="N41" s="663" t="s">
        <v>385</v>
      </c>
      <c r="O41" s="663" t="s">
        <v>386</v>
      </c>
      <c r="P41" s="663" t="s">
        <v>387</v>
      </c>
      <c r="Q41" s="663" t="s">
        <v>388</v>
      </c>
      <c r="R41" s="663" t="s">
        <v>389</v>
      </c>
      <c r="S41" s="664" t="s">
        <v>390</v>
      </c>
    </row>
    <row r="42" spans="1:19" ht="12.75">
      <c r="A42" s="1247" t="s">
        <v>401</v>
      </c>
      <c r="B42" s="1247"/>
      <c r="C42" s="1247"/>
      <c r="D42" s="1247"/>
      <c r="E42" s="1247"/>
      <c r="F42" s="1251">
        <f>G37</f>
        <v>0</v>
      </c>
      <c r="G42" s="1251"/>
      <c r="H42" s="677">
        <f>H37</f>
        <v>0</v>
      </c>
      <c r="I42" s="677">
        <f aca="true" t="shared" si="5" ref="I42:S42">I37</f>
        <v>0</v>
      </c>
      <c r="J42" s="677">
        <f t="shared" si="5"/>
        <v>0</v>
      </c>
      <c r="K42" s="677">
        <f t="shared" si="5"/>
        <v>0</v>
      </c>
      <c r="L42" s="677">
        <f t="shared" si="5"/>
        <v>0</v>
      </c>
      <c r="M42" s="677">
        <f t="shared" si="5"/>
        <v>0</v>
      </c>
      <c r="N42" s="677">
        <f t="shared" si="5"/>
        <v>0</v>
      </c>
      <c r="O42" s="677">
        <f t="shared" si="5"/>
        <v>0</v>
      </c>
      <c r="P42" s="677">
        <f t="shared" si="5"/>
        <v>0</v>
      </c>
      <c r="Q42" s="677">
        <f t="shared" si="5"/>
        <v>0</v>
      </c>
      <c r="R42" s="677">
        <f t="shared" si="5"/>
        <v>0</v>
      </c>
      <c r="S42" s="677">
        <f t="shared" si="5"/>
        <v>0</v>
      </c>
    </row>
    <row r="43" spans="1:19" ht="12.75">
      <c r="A43" s="1247" t="s">
        <v>402</v>
      </c>
      <c r="B43" s="1247"/>
      <c r="C43" s="1247"/>
      <c r="D43" s="1247"/>
      <c r="E43" s="1247"/>
      <c r="F43" s="1251">
        <f>R21</f>
        <v>0</v>
      </c>
      <c r="G43" s="1251"/>
      <c r="H43" s="677">
        <f>F21</f>
        <v>0</v>
      </c>
      <c r="I43" s="677">
        <f aca="true" t="shared" si="6" ref="I43:S43">G21</f>
        <v>0</v>
      </c>
      <c r="J43" s="677">
        <f t="shared" si="6"/>
        <v>0</v>
      </c>
      <c r="K43" s="677">
        <f t="shared" si="6"/>
        <v>0</v>
      </c>
      <c r="L43" s="677">
        <f t="shared" si="6"/>
        <v>0</v>
      </c>
      <c r="M43" s="677">
        <f t="shared" si="6"/>
        <v>0</v>
      </c>
      <c r="N43" s="677">
        <f t="shared" si="6"/>
        <v>0</v>
      </c>
      <c r="O43" s="677">
        <f t="shared" si="6"/>
        <v>0</v>
      </c>
      <c r="P43" s="677">
        <f t="shared" si="6"/>
        <v>0</v>
      </c>
      <c r="Q43" s="677">
        <f t="shared" si="6"/>
        <v>0</v>
      </c>
      <c r="R43" s="677">
        <f t="shared" si="6"/>
        <v>0</v>
      </c>
      <c r="S43" s="677">
        <f t="shared" si="6"/>
        <v>0</v>
      </c>
    </row>
    <row r="44" spans="1:19" ht="12.75">
      <c r="A44" s="1247" t="s">
        <v>403</v>
      </c>
      <c r="B44" s="1247"/>
      <c r="C44" s="1247"/>
      <c r="D44" s="1247"/>
      <c r="E44" s="1247"/>
      <c r="F44" s="1248">
        <f>F42-F43</f>
        <v>0</v>
      </c>
      <c r="G44" s="1248"/>
      <c r="H44" s="682">
        <f>H42-H43</f>
        <v>0</v>
      </c>
      <c r="I44" s="682">
        <f aca="true" t="shared" si="7" ref="I44:S44">I42-I43</f>
        <v>0</v>
      </c>
      <c r="J44" s="682">
        <f t="shared" si="7"/>
        <v>0</v>
      </c>
      <c r="K44" s="682">
        <f t="shared" si="7"/>
        <v>0</v>
      </c>
      <c r="L44" s="682">
        <f t="shared" si="7"/>
        <v>0</v>
      </c>
      <c r="M44" s="682">
        <f t="shared" si="7"/>
        <v>0</v>
      </c>
      <c r="N44" s="682">
        <f t="shared" si="7"/>
        <v>0</v>
      </c>
      <c r="O44" s="682">
        <f t="shared" si="7"/>
        <v>0</v>
      </c>
      <c r="P44" s="682">
        <f t="shared" si="7"/>
        <v>0</v>
      </c>
      <c r="Q44" s="682">
        <f t="shared" si="7"/>
        <v>0</v>
      </c>
      <c r="R44" s="682">
        <f t="shared" si="7"/>
        <v>0</v>
      </c>
      <c r="S44" s="682">
        <f t="shared" si="7"/>
        <v>0</v>
      </c>
    </row>
    <row r="60" ht="25.5" customHeight="1"/>
  </sheetData>
  <sheetProtection password="F25A" sheet="1" objects="1" scenarios="1"/>
  <mergeCells count="45">
    <mergeCell ref="A16:B16"/>
    <mergeCell ref="A17:B17"/>
    <mergeCell ref="A18:B18"/>
    <mergeCell ref="A19:B19"/>
    <mergeCell ref="A1:B3"/>
    <mergeCell ref="R1:S1"/>
    <mergeCell ref="L2:S2"/>
    <mergeCell ref="R3:S3"/>
    <mergeCell ref="A4:D4"/>
    <mergeCell ref="R4:S4"/>
    <mergeCell ref="B6:H6"/>
    <mergeCell ref="K6:S6"/>
    <mergeCell ref="B8:H8"/>
    <mergeCell ref="K8:S8"/>
    <mergeCell ref="F11:S11"/>
    <mergeCell ref="F12:Q12"/>
    <mergeCell ref="R12:S12"/>
    <mergeCell ref="A13:B13"/>
    <mergeCell ref="R13:S13"/>
    <mergeCell ref="R14:S14"/>
    <mergeCell ref="R15:S15"/>
    <mergeCell ref="A14:B14"/>
    <mergeCell ref="A15:B15"/>
    <mergeCell ref="R16:S16"/>
    <mergeCell ref="R17:S17"/>
    <mergeCell ref="R18:S18"/>
    <mergeCell ref="R19:S19"/>
    <mergeCell ref="R20:S20"/>
    <mergeCell ref="A21:B21"/>
    <mergeCell ref="R21:S21"/>
    <mergeCell ref="A22:B22"/>
    <mergeCell ref="A20:B20"/>
    <mergeCell ref="A23:C23"/>
    <mergeCell ref="H24:S24"/>
    <mergeCell ref="H25:S25"/>
    <mergeCell ref="A37:B37"/>
    <mergeCell ref="F40:G40"/>
    <mergeCell ref="H40:S40"/>
    <mergeCell ref="A44:E44"/>
    <mergeCell ref="F44:G44"/>
    <mergeCell ref="F41:G41"/>
    <mergeCell ref="A42:E42"/>
    <mergeCell ref="F42:G42"/>
    <mergeCell ref="A43:E43"/>
    <mergeCell ref="F43:G43"/>
  </mergeCells>
  <dataValidations count="1">
    <dataValidation type="list" allowBlank="1" showInputMessage="1" showErrorMessage="1" sqref="A14:B20">
      <formula1>LivestockWildlife</formula1>
    </dataValidation>
  </dataValidation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GK68"/>
  <sheetViews>
    <sheetView zoomScale="75" zoomScaleNormal="75" workbookViewId="0" topLeftCell="A1">
      <selection activeCell="N18" sqref="N18"/>
    </sheetView>
  </sheetViews>
  <sheetFormatPr defaultColWidth="9.140625" defaultRowHeight="12.75"/>
  <cols>
    <col min="1" max="1" width="5.7109375" style="337" customWidth="1"/>
    <col min="2" max="2" width="25.7109375" style="337" customWidth="1"/>
    <col min="3" max="3" width="6.7109375" style="466" customWidth="1"/>
    <col min="4" max="5" width="8.7109375" style="466" customWidth="1"/>
    <col min="6" max="189" width="0.85546875" style="337" customWidth="1"/>
    <col min="190" max="16384" width="9.140625" style="337" customWidth="1"/>
  </cols>
  <sheetData>
    <row r="1" spans="1:193" ht="12.75" customHeight="1" thickBot="1">
      <c r="A1" s="1294"/>
      <c r="B1" s="1295"/>
      <c r="C1" s="467" t="s">
        <v>343</v>
      </c>
      <c r="D1" s="467"/>
      <c r="E1" s="468"/>
      <c r="F1" s="468"/>
      <c r="G1" s="468"/>
      <c r="H1" s="467"/>
      <c r="I1" s="469"/>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70"/>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t="s">
        <v>344</v>
      </c>
      <c r="CT1" s="467"/>
      <c r="CU1" s="467"/>
      <c r="CV1" s="467"/>
      <c r="CW1" s="467"/>
      <c r="CX1" s="467"/>
      <c r="CY1" s="467"/>
      <c r="CZ1" s="467"/>
      <c r="DA1" s="467"/>
      <c r="DB1" s="467"/>
      <c r="DC1" s="467"/>
      <c r="DD1" s="467"/>
      <c r="DE1" s="467"/>
      <c r="DF1" s="467"/>
      <c r="DG1" s="467"/>
      <c r="DH1" s="467"/>
      <c r="DI1" s="467"/>
      <c r="DJ1" s="467"/>
      <c r="DK1" s="467"/>
      <c r="DL1" s="467"/>
      <c r="DM1" s="467"/>
      <c r="DN1" s="467"/>
      <c r="DO1" s="467"/>
      <c r="DP1" s="467"/>
      <c r="DQ1" s="467"/>
      <c r="DR1" s="467"/>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c r="GB1" s="467"/>
      <c r="GC1" s="467"/>
      <c r="GD1" s="467"/>
      <c r="GE1" s="467"/>
      <c r="GF1" s="467"/>
      <c r="GG1" s="467"/>
      <c r="GH1" s="467"/>
      <c r="GI1" s="467"/>
      <c r="GJ1" s="467"/>
      <c r="GK1" s="467"/>
    </row>
    <row r="2" spans="1:193" ht="12.75" customHeight="1">
      <c r="A2" s="1295"/>
      <c r="B2" s="1295"/>
      <c r="C2" s="467" t="s">
        <v>345</v>
      </c>
      <c r="D2" s="467"/>
      <c r="E2" s="468"/>
      <c r="F2" s="468"/>
      <c r="G2" s="468"/>
      <c r="H2" s="467"/>
      <c r="I2" s="469"/>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70"/>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t="s">
        <v>346</v>
      </c>
      <c r="CT2" s="467"/>
      <c r="CU2" s="467"/>
      <c r="CV2" s="467"/>
      <c r="CW2" s="467"/>
      <c r="CX2" s="467"/>
      <c r="CY2" s="467"/>
      <c r="CZ2" s="467"/>
      <c r="DA2" s="467"/>
      <c r="DB2" s="467"/>
      <c r="DC2" s="467"/>
      <c r="DD2" s="467"/>
      <c r="DE2" s="467"/>
      <c r="DF2" s="467"/>
      <c r="DG2" s="467"/>
      <c r="DH2" s="467"/>
      <c r="DI2" s="467"/>
      <c r="DJ2" s="467"/>
      <c r="DK2" s="467"/>
      <c r="DL2" s="467"/>
      <c r="DM2" s="467"/>
      <c r="DN2" s="467"/>
      <c r="DO2" s="467"/>
      <c r="DP2" s="467"/>
      <c r="DQ2" s="467"/>
      <c r="DR2" s="467"/>
      <c r="DS2" s="467"/>
      <c r="DT2" s="467"/>
      <c r="DU2" s="467"/>
      <c r="DV2" s="467"/>
      <c r="DW2" s="467"/>
      <c r="DX2" s="467"/>
      <c r="DY2" s="467"/>
      <c r="DZ2" s="467"/>
      <c r="EA2" s="467"/>
      <c r="EB2" s="467"/>
      <c r="EC2" s="467"/>
      <c r="ED2" s="467"/>
      <c r="EE2" s="467"/>
      <c r="EF2" s="467"/>
      <c r="EG2" s="467"/>
      <c r="EH2" s="467"/>
      <c r="EI2" s="467"/>
      <c r="EJ2" s="467"/>
      <c r="EK2" s="467"/>
      <c r="EL2" s="467"/>
      <c r="EM2" s="467"/>
      <c r="EN2" s="467"/>
      <c r="EO2" s="467"/>
      <c r="EP2" s="467"/>
      <c r="EQ2" s="467"/>
      <c r="ER2" s="467"/>
      <c r="ES2" s="467"/>
      <c r="ET2" s="467"/>
      <c r="EU2" s="467"/>
      <c r="EV2" s="467"/>
      <c r="EW2" s="467"/>
      <c r="EX2" s="467"/>
      <c r="EY2" s="467"/>
      <c r="EZ2" s="467"/>
      <c r="FA2" s="467"/>
      <c r="FB2" s="467"/>
      <c r="FC2" s="467"/>
      <c r="FD2" s="467"/>
      <c r="FE2" s="467"/>
      <c r="FF2" s="467"/>
      <c r="FG2" s="467"/>
      <c r="FH2" s="467"/>
      <c r="FI2" s="467"/>
      <c r="FJ2" s="467"/>
      <c r="FK2" s="467"/>
      <c r="FL2" s="467"/>
      <c r="FM2" s="467"/>
      <c r="FN2" s="467"/>
      <c r="FO2" s="467"/>
      <c r="FP2" s="467"/>
      <c r="FQ2" s="467"/>
      <c r="FR2" s="467"/>
      <c r="FS2" s="467"/>
      <c r="FT2" s="467"/>
      <c r="FU2" s="467"/>
      <c r="FV2" s="467"/>
      <c r="FW2" s="467"/>
      <c r="FX2" s="467"/>
      <c r="FY2" s="467"/>
      <c r="FZ2" s="467"/>
      <c r="GA2" s="469"/>
      <c r="GB2" s="467"/>
      <c r="GC2" s="467"/>
      <c r="GD2" s="467"/>
      <c r="GE2" s="467"/>
      <c r="GF2" s="467"/>
      <c r="GG2" s="467"/>
      <c r="GH2" s="471" t="s">
        <v>347</v>
      </c>
      <c r="GI2" s="472"/>
      <c r="GJ2" s="472"/>
      <c r="GK2" s="473"/>
    </row>
    <row r="3" spans="1:193" ht="12.75" customHeight="1" thickBot="1">
      <c r="A3" s="1296"/>
      <c r="B3" s="1296"/>
      <c r="C3" s="467" t="s">
        <v>348</v>
      </c>
      <c r="D3" s="467"/>
      <c r="E3" s="468"/>
      <c r="F3" s="468"/>
      <c r="G3" s="468"/>
      <c r="H3" s="467"/>
      <c r="I3" s="469"/>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70"/>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t="s">
        <v>349</v>
      </c>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9"/>
      <c r="GB3" s="467"/>
      <c r="GC3" s="467"/>
      <c r="GD3" s="467"/>
      <c r="GE3" s="467"/>
      <c r="GF3" s="467"/>
      <c r="GG3" s="467"/>
      <c r="GH3" s="474"/>
      <c r="GI3" s="475"/>
      <c r="GJ3" s="475"/>
      <c r="GK3" s="476"/>
    </row>
    <row r="4" spans="1:193" ht="12.75" customHeight="1" thickBot="1">
      <c r="A4" s="477" t="s">
        <v>350</v>
      </c>
      <c r="B4" s="478" t="s">
        <v>351</v>
      </c>
      <c r="C4" s="478" t="s">
        <v>3408</v>
      </c>
      <c r="D4" s="478" t="s">
        <v>352</v>
      </c>
      <c r="E4" s="478" t="s">
        <v>353</v>
      </c>
      <c r="F4" s="479" t="s">
        <v>354</v>
      </c>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80"/>
      <c r="AK4" s="479" t="s">
        <v>355</v>
      </c>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80" t="s">
        <v>356</v>
      </c>
      <c r="BP4" s="479"/>
      <c r="BQ4" s="479"/>
      <c r="BR4" s="479"/>
      <c r="BS4" s="479"/>
      <c r="BT4" s="479"/>
      <c r="BU4" s="479"/>
      <c r="BV4" s="479"/>
      <c r="BW4" s="479"/>
      <c r="BX4" s="479"/>
      <c r="BY4" s="479"/>
      <c r="BZ4" s="479"/>
      <c r="CA4" s="479"/>
      <c r="CB4" s="479"/>
      <c r="CC4" s="479"/>
      <c r="CD4" s="479"/>
      <c r="CE4" s="479"/>
      <c r="CF4" s="479"/>
      <c r="CG4" s="479"/>
      <c r="CH4" s="479"/>
      <c r="CI4" s="479"/>
      <c r="CJ4" s="479"/>
      <c r="CK4" s="479"/>
      <c r="CL4" s="479"/>
      <c r="CM4" s="479"/>
      <c r="CN4" s="479"/>
      <c r="CO4" s="479"/>
      <c r="CP4" s="479"/>
      <c r="CQ4" s="479"/>
      <c r="CR4" s="479"/>
      <c r="CS4" s="480"/>
      <c r="CT4" s="479" t="s">
        <v>357</v>
      </c>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81"/>
      <c r="DS4" s="479"/>
      <c r="DT4" s="479"/>
      <c r="DU4" s="479"/>
      <c r="DV4" s="479"/>
      <c r="DW4" s="479"/>
      <c r="DX4" s="482"/>
      <c r="DY4" s="483"/>
      <c r="DZ4" s="479" t="s">
        <v>358</v>
      </c>
      <c r="EA4" s="479"/>
      <c r="EB4" s="479"/>
      <c r="EC4" s="479"/>
      <c r="ED4" s="479"/>
      <c r="EE4" s="479"/>
      <c r="EF4" s="479"/>
      <c r="EG4" s="479"/>
      <c r="EH4" s="479"/>
      <c r="EI4" s="479"/>
      <c r="EJ4" s="479"/>
      <c r="EK4" s="479"/>
      <c r="EL4" s="479"/>
      <c r="EM4" s="479"/>
      <c r="EN4" s="479"/>
      <c r="EO4" s="479"/>
      <c r="EP4" s="479"/>
      <c r="EQ4" s="479"/>
      <c r="ER4" s="479"/>
      <c r="ES4" s="479"/>
      <c r="ET4" s="479"/>
      <c r="EU4" s="479"/>
      <c r="EV4" s="479"/>
      <c r="EW4" s="479"/>
      <c r="EX4" s="479"/>
      <c r="EY4" s="479"/>
      <c r="EZ4" s="479"/>
      <c r="FA4" s="479"/>
      <c r="FB4" s="479"/>
      <c r="FC4" s="480" t="s">
        <v>359</v>
      </c>
      <c r="FD4" s="479"/>
      <c r="FE4" s="479"/>
      <c r="FF4" s="479"/>
      <c r="FG4" s="479"/>
      <c r="FH4" s="479"/>
      <c r="FI4" s="479"/>
      <c r="FJ4" s="479"/>
      <c r="FK4" s="479"/>
      <c r="FL4" s="479"/>
      <c r="FM4" s="479"/>
      <c r="FN4" s="479"/>
      <c r="FO4" s="479"/>
      <c r="FP4" s="479"/>
      <c r="FQ4" s="479"/>
      <c r="FR4" s="479"/>
      <c r="FS4" s="479"/>
      <c r="FT4" s="479"/>
      <c r="FU4" s="479"/>
      <c r="FV4" s="479"/>
      <c r="FW4" s="479"/>
      <c r="FX4" s="479"/>
      <c r="FY4" s="479"/>
      <c r="FZ4" s="479"/>
      <c r="GA4" s="479"/>
      <c r="GB4" s="479"/>
      <c r="GC4" s="479"/>
      <c r="GD4" s="479"/>
      <c r="GE4" s="479"/>
      <c r="GF4" s="479"/>
      <c r="GG4" s="484"/>
      <c r="GH4" s="478" t="s">
        <v>3710</v>
      </c>
      <c r="GI4" s="478"/>
      <c r="GJ4" s="478"/>
      <c r="GK4" s="478"/>
    </row>
    <row r="5" spans="1:193" ht="12.75" customHeight="1">
      <c r="A5" s="485"/>
      <c r="B5" s="486"/>
      <c r="C5" s="485"/>
      <c r="D5" s="487" t="s">
        <v>3710</v>
      </c>
      <c r="E5" s="487"/>
      <c r="F5" s="488"/>
      <c r="G5" s="489"/>
      <c r="H5" s="489"/>
      <c r="I5" s="489"/>
      <c r="J5" s="490"/>
      <c r="K5" s="491"/>
      <c r="L5" s="489"/>
      <c r="M5" s="489"/>
      <c r="N5" s="489"/>
      <c r="O5" s="492"/>
      <c r="P5" s="493"/>
      <c r="Q5" s="489"/>
      <c r="R5" s="489"/>
      <c r="S5" s="489"/>
      <c r="T5" s="490"/>
      <c r="U5" s="491"/>
      <c r="V5" s="489"/>
      <c r="W5" s="489"/>
      <c r="X5" s="489"/>
      <c r="Y5" s="490"/>
      <c r="Z5" s="491"/>
      <c r="AA5" s="489"/>
      <c r="AB5" s="489"/>
      <c r="AC5" s="489"/>
      <c r="AD5" s="490"/>
      <c r="AE5" s="491"/>
      <c r="AF5" s="489"/>
      <c r="AG5" s="489"/>
      <c r="AH5" s="489"/>
      <c r="AI5" s="490"/>
      <c r="AJ5" s="494"/>
      <c r="AK5" s="495"/>
      <c r="AL5" s="495"/>
      <c r="AM5" s="495"/>
      <c r="AN5" s="496"/>
      <c r="AO5" s="497"/>
      <c r="AP5" s="495"/>
      <c r="AQ5" s="495"/>
      <c r="AR5" s="495"/>
      <c r="AS5" s="496"/>
      <c r="AT5" s="497"/>
      <c r="AU5" s="495"/>
      <c r="AV5" s="495"/>
      <c r="AW5" s="495"/>
      <c r="AX5" s="496"/>
      <c r="AY5" s="497"/>
      <c r="AZ5" s="495"/>
      <c r="BA5" s="495"/>
      <c r="BB5" s="495"/>
      <c r="BC5" s="496"/>
      <c r="BD5" s="497"/>
      <c r="BE5" s="495"/>
      <c r="BF5" s="495"/>
      <c r="BG5" s="495"/>
      <c r="BH5" s="496"/>
      <c r="BI5" s="497"/>
      <c r="BJ5" s="495"/>
      <c r="BK5" s="495"/>
      <c r="BL5" s="495"/>
      <c r="BM5" s="496"/>
      <c r="BN5" s="498"/>
      <c r="BO5" s="488"/>
      <c r="BP5" s="489"/>
      <c r="BQ5" s="489"/>
      <c r="BR5" s="489"/>
      <c r="BS5" s="490"/>
      <c r="BT5" s="491"/>
      <c r="BU5" s="489"/>
      <c r="BV5" s="489"/>
      <c r="BW5" s="489"/>
      <c r="BX5" s="492"/>
      <c r="BY5" s="493"/>
      <c r="BZ5" s="489"/>
      <c r="CA5" s="489"/>
      <c r="CB5" s="489"/>
      <c r="CC5" s="490"/>
      <c r="CD5" s="491"/>
      <c r="CE5" s="489"/>
      <c r="CF5" s="489"/>
      <c r="CG5" s="489"/>
      <c r="CH5" s="490"/>
      <c r="CI5" s="491"/>
      <c r="CJ5" s="489"/>
      <c r="CK5" s="489"/>
      <c r="CL5" s="489"/>
      <c r="CM5" s="490"/>
      <c r="CN5" s="491"/>
      <c r="CO5" s="489"/>
      <c r="CP5" s="489"/>
      <c r="CQ5" s="489"/>
      <c r="CR5" s="490"/>
      <c r="CS5" s="494"/>
      <c r="CT5" s="493"/>
      <c r="CU5" s="489"/>
      <c r="CV5" s="489"/>
      <c r="CW5" s="490"/>
      <c r="CX5" s="499"/>
      <c r="CY5" s="493"/>
      <c r="CZ5" s="489"/>
      <c r="DA5" s="489"/>
      <c r="DB5" s="490"/>
      <c r="DC5" s="499"/>
      <c r="DD5" s="493"/>
      <c r="DE5" s="489"/>
      <c r="DF5" s="489"/>
      <c r="DG5" s="490"/>
      <c r="DH5" s="499"/>
      <c r="DI5" s="493"/>
      <c r="DJ5" s="489"/>
      <c r="DK5" s="489"/>
      <c r="DL5" s="490"/>
      <c r="DM5" s="499"/>
      <c r="DN5" s="493"/>
      <c r="DO5" s="489"/>
      <c r="DP5" s="489"/>
      <c r="DQ5" s="490"/>
      <c r="DR5" s="500"/>
      <c r="DS5" s="493"/>
      <c r="DT5" s="489"/>
      <c r="DU5" s="489"/>
      <c r="DV5" s="490"/>
      <c r="DW5" s="501"/>
      <c r="DX5" s="488"/>
      <c r="DY5" s="497"/>
      <c r="DZ5" s="493"/>
      <c r="EA5" s="489"/>
      <c r="EB5" s="490"/>
      <c r="EC5" s="499"/>
      <c r="ED5" s="493"/>
      <c r="EE5" s="489"/>
      <c r="EF5" s="489"/>
      <c r="EG5" s="490"/>
      <c r="EH5" s="499"/>
      <c r="EI5" s="493"/>
      <c r="EJ5" s="489"/>
      <c r="EK5" s="489"/>
      <c r="EL5" s="490"/>
      <c r="EM5" s="499"/>
      <c r="EN5" s="493"/>
      <c r="EO5" s="489"/>
      <c r="EP5" s="489"/>
      <c r="EQ5" s="490"/>
      <c r="ER5" s="499"/>
      <c r="ES5" s="493"/>
      <c r="ET5" s="489"/>
      <c r="EU5" s="489"/>
      <c r="EV5" s="490"/>
      <c r="EW5" s="499"/>
      <c r="EX5" s="493"/>
      <c r="EY5" s="489"/>
      <c r="EZ5" s="489"/>
      <c r="FA5" s="490"/>
      <c r="FB5" s="502"/>
      <c r="FC5" s="488"/>
      <c r="FD5" s="489"/>
      <c r="FE5" s="489"/>
      <c r="FF5" s="489"/>
      <c r="FG5" s="490"/>
      <c r="FH5" s="491"/>
      <c r="FI5" s="489"/>
      <c r="FJ5" s="489"/>
      <c r="FK5" s="489"/>
      <c r="FL5" s="492"/>
      <c r="FM5" s="493"/>
      <c r="FN5" s="489"/>
      <c r="FO5" s="489"/>
      <c r="FP5" s="489"/>
      <c r="FQ5" s="490"/>
      <c r="FR5" s="491"/>
      <c r="FS5" s="489"/>
      <c r="FT5" s="489"/>
      <c r="FU5" s="489"/>
      <c r="FV5" s="490"/>
      <c r="FW5" s="491"/>
      <c r="FX5" s="489"/>
      <c r="FY5" s="489"/>
      <c r="FZ5" s="489"/>
      <c r="GA5" s="490"/>
      <c r="GB5" s="491"/>
      <c r="GC5" s="489"/>
      <c r="GD5" s="489"/>
      <c r="GE5" s="489"/>
      <c r="GF5" s="490"/>
      <c r="GG5" s="502"/>
      <c r="GH5" s="503"/>
      <c r="GI5" s="503"/>
      <c r="GJ5" s="503"/>
      <c r="GK5" s="503"/>
    </row>
    <row r="6" spans="1:193" ht="12.75" customHeight="1">
      <c r="A6" s="485"/>
      <c r="B6" s="486"/>
      <c r="C6" s="485"/>
      <c r="D6" s="487"/>
      <c r="E6" s="487"/>
      <c r="F6" s="488"/>
      <c r="G6" s="489"/>
      <c r="H6" s="489"/>
      <c r="I6" s="489"/>
      <c r="J6" s="490"/>
      <c r="K6" s="491"/>
      <c r="L6" s="489"/>
      <c r="M6" s="489"/>
      <c r="N6" s="489"/>
      <c r="O6" s="492"/>
      <c r="P6" s="493"/>
      <c r="Q6" s="489"/>
      <c r="R6" s="489"/>
      <c r="S6" s="489"/>
      <c r="T6" s="490"/>
      <c r="U6" s="491"/>
      <c r="V6" s="489"/>
      <c r="W6" s="489"/>
      <c r="X6" s="489"/>
      <c r="Y6" s="490"/>
      <c r="Z6" s="491"/>
      <c r="AA6" s="489"/>
      <c r="AB6" s="489"/>
      <c r="AC6" s="489"/>
      <c r="AD6" s="490"/>
      <c r="AE6" s="491"/>
      <c r="AF6" s="489"/>
      <c r="AG6" s="489"/>
      <c r="AH6" s="489"/>
      <c r="AI6" s="490"/>
      <c r="AJ6" s="488"/>
      <c r="AK6" s="489"/>
      <c r="AL6" s="489"/>
      <c r="AM6" s="489"/>
      <c r="AN6" s="492"/>
      <c r="AO6" s="493"/>
      <c r="AP6" s="489"/>
      <c r="AQ6" s="489"/>
      <c r="AR6" s="489"/>
      <c r="AS6" s="492"/>
      <c r="AT6" s="493"/>
      <c r="AU6" s="489"/>
      <c r="AV6" s="489"/>
      <c r="AW6" s="489"/>
      <c r="AX6" s="492"/>
      <c r="AY6" s="493"/>
      <c r="AZ6" s="489"/>
      <c r="BA6" s="489"/>
      <c r="BB6" s="489"/>
      <c r="BC6" s="492"/>
      <c r="BD6" s="493"/>
      <c r="BE6" s="489"/>
      <c r="BF6" s="489"/>
      <c r="BG6" s="489"/>
      <c r="BH6" s="492"/>
      <c r="BI6" s="493"/>
      <c r="BJ6" s="489"/>
      <c r="BK6" s="489"/>
      <c r="BL6" s="489"/>
      <c r="BM6" s="492"/>
      <c r="BN6" s="504"/>
      <c r="BO6" s="488"/>
      <c r="BP6" s="489"/>
      <c r="BQ6" s="489"/>
      <c r="BR6" s="489"/>
      <c r="BS6" s="490"/>
      <c r="BT6" s="491"/>
      <c r="BU6" s="489"/>
      <c r="BV6" s="489"/>
      <c r="BW6" s="489"/>
      <c r="BX6" s="492"/>
      <c r="BY6" s="493"/>
      <c r="BZ6" s="489"/>
      <c r="CA6" s="489"/>
      <c r="CB6" s="489"/>
      <c r="CC6" s="490"/>
      <c r="CD6" s="491"/>
      <c r="CE6" s="489"/>
      <c r="CF6" s="489"/>
      <c r="CG6" s="489"/>
      <c r="CH6" s="490"/>
      <c r="CI6" s="491"/>
      <c r="CJ6" s="489"/>
      <c r="CK6" s="489"/>
      <c r="CL6" s="489"/>
      <c r="CM6" s="490"/>
      <c r="CN6" s="491"/>
      <c r="CO6" s="489"/>
      <c r="CP6" s="489"/>
      <c r="CQ6" s="489"/>
      <c r="CR6" s="490"/>
      <c r="CS6" s="488"/>
      <c r="CT6" s="493"/>
      <c r="CU6" s="489"/>
      <c r="CV6" s="489"/>
      <c r="CW6" s="490"/>
      <c r="CX6" s="491"/>
      <c r="CY6" s="493"/>
      <c r="CZ6" s="489"/>
      <c r="DA6" s="489"/>
      <c r="DB6" s="490"/>
      <c r="DC6" s="491"/>
      <c r="DD6" s="493"/>
      <c r="DE6" s="489"/>
      <c r="DF6" s="489"/>
      <c r="DG6" s="490"/>
      <c r="DH6" s="491"/>
      <c r="DI6" s="493"/>
      <c r="DJ6" s="489"/>
      <c r="DK6" s="489"/>
      <c r="DL6" s="490"/>
      <c r="DM6" s="491"/>
      <c r="DN6" s="493"/>
      <c r="DO6" s="489"/>
      <c r="DP6" s="489"/>
      <c r="DQ6" s="490"/>
      <c r="DR6" s="491"/>
      <c r="DS6" s="493"/>
      <c r="DT6" s="489"/>
      <c r="DU6" s="489"/>
      <c r="DV6" s="490"/>
      <c r="DW6" s="505"/>
      <c r="DX6" s="488"/>
      <c r="DY6" s="493"/>
      <c r="DZ6" s="493"/>
      <c r="EA6" s="489"/>
      <c r="EB6" s="490"/>
      <c r="EC6" s="491"/>
      <c r="ED6" s="493"/>
      <c r="EE6" s="489"/>
      <c r="EF6" s="489"/>
      <c r="EG6" s="490"/>
      <c r="EH6" s="491"/>
      <c r="EI6" s="493"/>
      <c r="EJ6" s="489"/>
      <c r="EK6" s="489"/>
      <c r="EL6" s="490"/>
      <c r="EM6" s="491"/>
      <c r="EN6" s="493"/>
      <c r="EO6" s="489"/>
      <c r="EP6" s="489"/>
      <c r="EQ6" s="490"/>
      <c r="ER6" s="491"/>
      <c r="ES6" s="493"/>
      <c r="ET6" s="489"/>
      <c r="EU6" s="489"/>
      <c r="EV6" s="490"/>
      <c r="EW6" s="491"/>
      <c r="EX6" s="493"/>
      <c r="EY6" s="489"/>
      <c r="EZ6" s="489"/>
      <c r="FA6" s="490"/>
      <c r="FB6" s="506"/>
      <c r="FC6" s="488"/>
      <c r="FD6" s="489"/>
      <c r="FE6" s="489"/>
      <c r="FF6" s="489"/>
      <c r="FG6" s="490"/>
      <c r="FH6" s="491"/>
      <c r="FI6" s="489"/>
      <c r="FJ6" s="489"/>
      <c r="FK6" s="489"/>
      <c r="FL6" s="492"/>
      <c r="FM6" s="493"/>
      <c r="FN6" s="489"/>
      <c r="FO6" s="489"/>
      <c r="FP6" s="489"/>
      <c r="FQ6" s="490"/>
      <c r="FR6" s="491"/>
      <c r="FS6" s="489"/>
      <c r="FT6" s="489"/>
      <c r="FU6" s="489"/>
      <c r="FV6" s="490"/>
      <c r="FW6" s="491"/>
      <c r="FX6" s="489"/>
      <c r="FY6" s="489"/>
      <c r="FZ6" s="489"/>
      <c r="GA6" s="490"/>
      <c r="GB6" s="491"/>
      <c r="GC6" s="489"/>
      <c r="GD6" s="489"/>
      <c r="GE6" s="489"/>
      <c r="GF6" s="490"/>
      <c r="GG6" s="506"/>
      <c r="GH6" s="485"/>
      <c r="GI6" s="485"/>
      <c r="GJ6" s="485"/>
      <c r="GK6" s="485"/>
    </row>
    <row r="7" spans="1:193" ht="12.75" customHeight="1">
      <c r="A7" s="485"/>
      <c r="B7" s="486"/>
      <c r="C7" s="485"/>
      <c r="D7" s="487"/>
      <c r="E7" s="487"/>
      <c r="F7" s="488"/>
      <c r="G7" s="489"/>
      <c r="H7" s="489"/>
      <c r="I7" s="489"/>
      <c r="J7" s="490"/>
      <c r="K7" s="491"/>
      <c r="L7" s="489"/>
      <c r="M7" s="489"/>
      <c r="N7" s="489"/>
      <c r="O7" s="492"/>
      <c r="P7" s="493"/>
      <c r="Q7" s="489"/>
      <c r="R7" s="489"/>
      <c r="S7" s="489"/>
      <c r="T7" s="490"/>
      <c r="U7" s="491"/>
      <c r="V7" s="489"/>
      <c r="W7" s="489"/>
      <c r="X7" s="489"/>
      <c r="Y7" s="490"/>
      <c r="Z7" s="491"/>
      <c r="AA7" s="489"/>
      <c r="AB7" s="489"/>
      <c r="AC7" s="489"/>
      <c r="AD7" s="490"/>
      <c r="AE7" s="491"/>
      <c r="AF7" s="489"/>
      <c r="AG7" s="489"/>
      <c r="AH7" s="489"/>
      <c r="AI7" s="490"/>
      <c r="AJ7" s="488"/>
      <c r="AK7" s="489"/>
      <c r="AL7" s="489"/>
      <c r="AM7" s="489"/>
      <c r="AN7" s="492"/>
      <c r="AO7" s="493"/>
      <c r="AP7" s="489"/>
      <c r="AQ7" s="489"/>
      <c r="AR7" s="489"/>
      <c r="AS7" s="492"/>
      <c r="AT7" s="493"/>
      <c r="AU7" s="489"/>
      <c r="AV7" s="489"/>
      <c r="AW7" s="489"/>
      <c r="AX7" s="492"/>
      <c r="AY7" s="493"/>
      <c r="AZ7" s="489"/>
      <c r="BA7" s="489"/>
      <c r="BB7" s="489"/>
      <c r="BC7" s="492"/>
      <c r="BD7" s="493"/>
      <c r="BE7" s="489"/>
      <c r="BF7" s="489"/>
      <c r="BG7" s="489"/>
      <c r="BH7" s="492"/>
      <c r="BI7" s="493"/>
      <c r="BJ7" s="489"/>
      <c r="BK7" s="489"/>
      <c r="BL7" s="489"/>
      <c r="BM7" s="492"/>
      <c r="BN7" s="504"/>
      <c r="BO7" s="488"/>
      <c r="BP7" s="489"/>
      <c r="BQ7" s="489"/>
      <c r="BR7" s="489"/>
      <c r="BS7" s="490"/>
      <c r="BT7" s="491"/>
      <c r="BU7" s="489"/>
      <c r="BV7" s="489"/>
      <c r="BW7" s="489"/>
      <c r="BX7" s="492"/>
      <c r="BY7" s="493"/>
      <c r="BZ7" s="489"/>
      <c r="CA7" s="489"/>
      <c r="CB7" s="489"/>
      <c r="CC7" s="490"/>
      <c r="CD7" s="491"/>
      <c r="CE7" s="489"/>
      <c r="CF7" s="489"/>
      <c r="CG7" s="489"/>
      <c r="CH7" s="490"/>
      <c r="CI7" s="491"/>
      <c r="CJ7" s="489"/>
      <c r="CK7" s="489"/>
      <c r="CL7" s="489"/>
      <c r="CM7" s="490"/>
      <c r="CN7" s="491"/>
      <c r="CO7" s="489"/>
      <c r="CP7" s="489"/>
      <c r="CQ7" s="489"/>
      <c r="CR7" s="490"/>
      <c r="CS7" s="488"/>
      <c r="CT7" s="493"/>
      <c r="CU7" s="489"/>
      <c r="CV7" s="489"/>
      <c r="CW7" s="490"/>
      <c r="CX7" s="491"/>
      <c r="CY7" s="493"/>
      <c r="CZ7" s="489"/>
      <c r="DA7" s="489"/>
      <c r="DB7" s="490"/>
      <c r="DC7" s="491"/>
      <c r="DD7" s="493"/>
      <c r="DE7" s="489"/>
      <c r="DF7" s="489"/>
      <c r="DG7" s="490"/>
      <c r="DH7" s="491"/>
      <c r="DI7" s="493"/>
      <c r="DJ7" s="489"/>
      <c r="DK7" s="489"/>
      <c r="DL7" s="490"/>
      <c r="DM7" s="491"/>
      <c r="DN7" s="493"/>
      <c r="DO7" s="489"/>
      <c r="DP7" s="489"/>
      <c r="DQ7" s="490"/>
      <c r="DR7" s="491"/>
      <c r="DS7" s="493"/>
      <c r="DT7" s="489"/>
      <c r="DU7" s="489"/>
      <c r="DV7" s="490"/>
      <c r="DW7" s="505"/>
      <c r="DX7" s="488"/>
      <c r="DY7" s="493"/>
      <c r="DZ7" s="493"/>
      <c r="EA7" s="489"/>
      <c r="EB7" s="490"/>
      <c r="EC7" s="491"/>
      <c r="ED7" s="493"/>
      <c r="EE7" s="489"/>
      <c r="EF7" s="489"/>
      <c r="EG7" s="490"/>
      <c r="EH7" s="491"/>
      <c r="EI7" s="493"/>
      <c r="EJ7" s="489"/>
      <c r="EK7" s="489"/>
      <c r="EL7" s="490"/>
      <c r="EM7" s="491"/>
      <c r="EN7" s="493"/>
      <c r="EO7" s="489"/>
      <c r="EP7" s="489"/>
      <c r="EQ7" s="490"/>
      <c r="ER7" s="491"/>
      <c r="ES7" s="493"/>
      <c r="ET7" s="489"/>
      <c r="EU7" s="489"/>
      <c r="EV7" s="490"/>
      <c r="EW7" s="491"/>
      <c r="EX7" s="493"/>
      <c r="EY7" s="489"/>
      <c r="EZ7" s="489"/>
      <c r="FA7" s="490"/>
      <c r="FB7" s="506"/>
      <c r="FC7" s="488"/>
      <c r="FD7" s="489"/>
      <c r="FE7" s="489"/>
      <c r="FF7" s="489"/>
      <c r="FG7" s="490"/>
      <c r="FH7" s="491"/>
      <c r="FI7" s="489"/>
      <c r="FJ7" s="489"/>
      <c r="FK7" s="489"/>
      <c r="FL7" s="492"/>
      <c r="FM7" s="493"/>
      <c r="FN7" s="489"/>
      <c r="FO7" s="489"/>
      <c r="FP7" s="489"/>
      <c r="FQ7" s="490"/>
      <c r="FR7" s="491"/>
      <c r="FS7" s="489"/>
      <c r="FT7" s="489"/>
      <c r="FU7" s="489"/>
      <c r="FV7" s="490"/>
      <c r="FW7" s="491"/>
      <c r="FX7" s="489"/>
      <c r="FY7" s="489"/>
      <c r="FZ7" s="489"/>
      <c r="GA7" s="490"/>
      <c r="GB7" s="491"/>
      <c r="GC7" s="489"/>
      <c r="GD7" s="489"/>
      <c r="GE7" s="489"/>
      <c r="GF7" s="490"/>
      <c r="GG7" s="506"/>
      <c r="GH7" s="485"/>
      <c r="GI7" s="485"/>
      <c r="GJ7" s="485"/>
      <c r="GK7" s="485"/>
    </row>
    <row r="8" spans="1:193" ht="12.75" customHeight="1">
      <c r="A8" s="485"/>
      <c r="B8" s="486"/>
      <c r="C8" s="485"/>
      <c r="D8" s="487"/>
      <c r="E8" s="487"/>
      <c r="F8" s="488"/>
      <c r="G8" s="489"/>
      <c r="H8" s="489"/>
      <c r="I8" s="489"/>
      <c r="J8" s="490"/>
      <c r="K8" s="491"/>
      <c r="L8" s="489"/>
      <c r="M8" s="489"/>
      <c r="N8" s="489"/>
      <c r="O8" s="492"/>
      <c r="P8" s="493"/>
      <c r="Q8" s="489"/>
      <c r="R8" s="489"/>
      <c r="S8" s="489"/>
      <c r="T8" s="490"/>
      <c r="U8" s="491"/>
      <c r="V8" s="489"/>
      <c r="W8" s="489"/>
      <c r="X8" s="489"/>
      <c r="Y8" s="490"/>
      <c r="Z8" s="491"/>
      <c r="AA8" s="489"/>
      <c r="AB8" s="489"/>
      <c r="AC8" s="489"/>
      <c r="AD8" s="490"/>
      <c r="AE8" s="491"/>
      <c r="AF8" s="489"/>
      <c r="AG8" s="489"/>
      <c r="AH8" s="489"/>
      <c r="AI8" s="490"/>
      <c r="AJ8" s="488"/>
      <c r="AK8" s="489"/>
      <c r="AL8" s="489"/>
      <c r="AM8" s="489"/>
      <c r="AN8" s="492"/>
      <c r="AO8" s="493"/>
      <c r="AP8" s="489"/>
      <c r="AQ8" s="489"/>
      <c r="AR8" s="489"/>
      <c r="AS8" s="492"/>
      <c r="AT8" s="493"/>
      <c r="AU8" s="489"/>
      <c r="AV8" s="489"/>
      <c r="AW8" s="489"/>
      <c r="AX8" s="492"/>
      <c r="AY8" s="493"/>
      <c r="AZ8" s="489"/>
      <c r="BA8" s="489"/>
      <c r="BB8" s="489"/>
      <c r="BC8" s="492"/>
      <c r="BD8" s="493"/>
      <c r="BE8" s="489"/>
      <c r="BF8" s="489"/>
      <c r="BG8" s="489"/>
      <c r="BH8" s="492"/>
      <c r="BI8" s="493"/>
      <c r="BJ8" s="489"/>
      <c r="BK8" s="489"/>
      <c r="BL8" s="489"/>
      <c r="BM8" s="492"/>
      <c r="BN8" s="504"/>
      <c r="BO8" s="488"/>
      <c r="BP8" s="489"/>
      <c r="BQ8" s="489"/>
      <c r="BR8" s="489"/>
      <c r="BS8" s="490"/>
      <c r="BT8" s="491"/>
      <c r="BU8" s="489"/>
      <c r="BV8" s="489"/>
      <c r="BW8" s="489"/>
      <c r="BX8" s="492"/>
      <c r="BY8" s="493"/>
      <c r="BZ8" s="489"/>
      <c r="CA8" s="489"/>
      <c r="CB8" s="489"/>
      <c r="CC8" s="490"/>
      <c r="CD8" s="491"/>
      <c r="CE8" s="489"/>
      <c r="CF8" s="489"/>
      <c r="CG8" s="489"/>
      <c r="CH8" s="490"/>
      <c r="CI8" s="491"/>
      <c r="CJ8" s="489"/>
      <c r="CK8" s="489"/>
      <c r="CL8" s="489"/>
      <c r="CM8" s="490"/>
      <c r="CN8" s="491"/>
      <c r="CO8" s="489"/>
      <c r="CP8" s="489"/>
      <c r="CQ8" s="489"/>
      <c r="CR8" s="490"/>
      <c r="CS8" s="488"/>
      <c r="CT8" s="493"/>
      <c r="CU8" s="489"/>
      <c r="CV8" s="489"/>
      <c r="CW8" s="490"/>
      <c r="CX8" s="491"/>
      <c r="CY8" s="493"/>
      <c r="CZ8" s="489"/>
      <c r="DA8" s="489"/>
      <c r="DB8" s="490"/>
      <c r="DC8" s="491"/>
      <c r="DD8" s="493"/>
      <c r="DE8" s="489"/>
      <c r="DF8" s="489"/>
      <c r="DG8" s="490"/>
      <c r="DH8" s="491"/>
      <c r="DI8" s="493"/>
      <c r="DJ8" s="489"/>
      <c r="DK8" s="489"/>
      <c r="DL8" s="490"/>
      <c r="DM8" s="491"/>
      <c r="DN8" s="493"/>
      <c r="DO8" s="489"/>
      <c r="DP8" s="489"/>
      <c r="DQ8" s="490"/>
      <c r="DR8" s="491"/>
      <c r="DS8" s="493"/>
      <c r="DT8" s="489"/>
      <c r="DU8" s="489"/>
      <c r="DV8" s="490"/>
      <c r="DW8" s="505"/>
      <c r="DX8" s="488"/>
      <c r="DY8" s="493"/>
      <c r="DZ8" s="493"/>
      <c r="EA8" s="489"/>
      <c r="EB8" s="490"/>
      <c r="EC8" s="491"/>
      <c r="ED8" s="493"/>
      <c r="EE8" s="489"/>
      <c r="EF8" s="489"/>
      <c r="EG8" s="490"/>
      <c r="EH8" s="491"/>
      <c r="EI8" s="493"/>
      <c r="EJ8" s="489"/>
      <c r="EK8" s="489"/>
      <c r="EL8" s="490"/>
      <c r="EM8" s="491"/>
      <c r="EN8" s="493"/>
      <c r="EO8" s="489"/>
      <c r="EP8" s="489"/>
      <c r="EQ8" s="490"/>
      <c r="ER8" s="491"/>
      <c r="ES8" s="493"/>
      <c r="ET8" s="489"/>
      <c r="EU8" s="489"/>
      <c r="EV8" s="490"/>
      <c r="EW8" s="491"/>
      <c r="EX8" s="493"/>
      <c r="EY8" s="489"/>
      <c r="EZ8" s="489"/>
      <c r="FA8" s="490"/>
      <c r="FB8" s="506"/>
      <c r="FC8" s="488"/>
      <c r="FD8" s="489"/>
      <c r="FE8" s="489"/>
      <c r="FF8" s="489"/>
      <c r="FG8" s="490"/>
      <c r="FH8" s="491"/>
      <c r="FI8" s="489"/>
      <c r="FJ8" s="489"/>
      <c r="FK8" s="489"/>
      <c r="FL8" s="492"/>
      <c r="FM8" s="493"/>
      <c r="FN8" s="489"/>
      <c r="FO8" s="489"/>
      <c r="FP8" s="489"/>
      <c r="FQ8" s="490"/>
      <c r="FR8" s="491"/>
      <c r="FS8" s="489"/>
      <c r="FT8" s="489"/>
      <c r="FU8" s="489"/>
      <c r="FV8" s="490"/>
      <c r="FW8" s="491"/>
      <c r="FX8" s="489"/>
      <c r="FY8" s="489"/>
      <c r="FZ8" s="489"/>
      <c r="GA8" s="490"/>
      <c r="GB8" s="491"/>
      <c r="GC8" s="489"/>
      <c r="GD8" s="489"/>
      <c r="GE8" s="489"/>
      <c r="GF8" s="490"/>
      <c r="GG8" s="506"/>
      <c r="GH8" s="485"/>
      <c r="GI8" s="485"/>
      <c r="GJ8" s="485"/>
      <c r="GK8" s="485"/>
    </row>
    <row r="9" spans="1:193" s="519" customFormat="1" ht="12.75" customHeight="1">
      <c r="A9" s="507"/>
      <c r="B9" s="508"/>
      <c r="C9" s="507"/>
      <c r="D9" s="509"/>
      <c r="E9" s="509"/>
      <c r="F9" s="510"/>
      <c r="G9" s="511"/>
      <c r="H9" s="511"/>
      <c r="I9" s="511"/>
      <c r="J9" s="512"/>
      <c r="K9" s="513"/>
      <c r="L9" s="511"/>
      <c r="M9" s="511"/>
      <c r="N9" s="511"/>
      <c r="O9" s="514"/>
      <c r="P9" s="515"/>
      <c r="Q9" s="511"/>
      <c r="R9" s="511"/>
      <c r="S9" s="511"/>
      <c r="T9" s="512"/>
      <c r="U9" s="513"/>
      <c r="V9" s="511"/>
      <c r="W9" s="511"/>
      <c r="X9" s="511"/>
      <c r="Y9" s="512"/>
      <c r="Z9" s="513"/>
      <c r="AA9" s="511"/>
      <c r="AB9" s="511"/>
      <c r="AC9" s="511"/>
      <c r="AD9" s="512"/>
      <c r="AE9" s="513"/>
      <c r="AF9" s="511"/>
      <c r="AG9" s="511"/>
      <c r="AH9" s="511"/>
      <c r="AI9" s="512"/>
      <c r="AJ9" s="510"/>
      <c r="AK9" s="511"/>
      <c r="AL9" s="511"/>
      <c r="AM9" s="511"/>
      <c r="AN9" s="514"/>
      <c r="AO9" s="515"/>
      <c r="AP9" s="511"/>
      <c r="AQ9" s="511"/>
      <c r="AR9" s="511"/>
      <c r="AS9" s="514"/>
      <c r="AT9" s="515"/>
      <c r="AU9" s="511"/>
      <c r="AV9" s="511"/>
      <c r="AW9" s="511"/>
      <c r="AX9" s="514"/>
      <c r="AY9" s="515"/>
      <c r="AZ9" s="511"/>
      <c r="BA9" s="511"/>
      <c r="BB9" s="511"/>
      <c r="BC9" s="514"/>
      <c r="BD9" s="515"/>
      <c r="BE9" s="511"/>
      <c r="BF9" s="511"/>
      <c r="BG9" s="511"/>
      <c r="BH9" s="514"/>
      <c r="BI9" s="515"/>
      <c r="BJ9" s="511"/>
      <c r="BK9" s="511"/>
      <c r="BL9" s="511"/>
      <c r="BM9" s="514"/>
      <c r="BN9" s="516"/>
      <c r="BO9" s="510"/>
      <c r="BP9" s="511"/>
      <c r="BQ9" s="511"/>
      <c r="BR9" s="511"/>
      <c r="BS9" s="512"/>
      <c r="BT9" s="513"/>
      <c r="BU9" s="511"/>
      <c r="BV9" s="511"/>
      <c r="BW9" s="511"/>
      <c r="BX9" s="514"/>
      <c r="BY9" s="515"/>
      <c r="BZ9" s="511"/>
      <c r="CA9" s="511"/>
      <c r="CB9" s="511"/>
      <c r="CC9" s="512"/>
      <c r="CD9" s="513"/>
      <c r="CE9" s="511"/>
      <c r="CF9" s="511"/>
      <c r="CG9" s="511"/>
      <c r="CH9" s="512"/>
      <c r="CI9" s="513"/>
      <c r="CJ9" s="511"/>
      <c r="CK9" s="511"/>
      <c r="CL9" s="511"/>
      <c r="CM9" s="512"/>
      <c r="CN9" s="513"/>
      <c r="CO9" s="511"/>
      <c r="CP9" s="511"/>
      <c r="CQ9" s="511"/>
      <c r="CR9" s="512"/>
      <c r="CS9" s="510"/>
      <c r="CT9" s="515"/>
      <c r="CU9" s="511"/>
      <c r="CV9" s="511"/>
      <c r="CW9" s="512"/>
      <c r="CX9" s="513"/>
      <c r="CY9" s="515"/>
      <c r="CZ9" s="511"/>
      <c r="DA9" s="511"/>
      <c r="DB9" s="512"/>
      <c r="DC9" s="513"/>
      <c r="DD9" s="515"/>
      <c r="DE9" s="511"/>
      <c r="DF9" s="511"/>
      <c r="DG9" s="512"/>
      <c r="DH9" s="513"/>
      <c r="DI9" s="515"/>
      <c r="DJ9" s="511"/>
      <c r="DK9" s="511"/>
      <c r="DL9" s="512"/>
      <c r="DM9" s="513"/>
      <c r="DN9" s="515"/>
      <c r="DO9" s="511"/>
      <c r="DP9" s="511"/>
      <c r="DQ9" s="512"/>
      <c r="DR9" s="513"/>
      <c r="DS9" s="515"/>
      <c r="DT9" s="511"/>
      <c r="DU9" s="511"/>
      <c r="DV9" s="512"/>
      <c r="DW9" s="517"/>
      <c r="DX9" s="510"/>
      <c r="DY9" s="515"/>
      <c r="DZ9" s="515"/>
      <c r="EA9" s="511"/>
      <c r="EB9" s="512"/>
      <c r="EC9" s="513"/>
      <c r="ED9" s="515"/>
      <c r="EE9" s="511"/>
      <c r="EF9" s="511"/>
      <c r="EG9" s="512"/>
      <c r="EH9" s="513"/>
      <c r="EI9" s="515"/>
      <c r="EJ9" s="511"/>
      <c r="EK9" s="511"/>
      <c r="EL9" s="512"/>
      <c r="EM9" s="513"/>
      <c r="EN9" s="515"/>
      <c r="EO9" s="511"/>
      <c r="EP9" s="511"/>
      <c r="EQ9" s="512"/>
      <c r="ER9" s="513"/>
      <c r="ES9" s="515"/>
      <c r="ET9" s="511"/>
      <c r="EU9" s="511"/>
      <c r="EV9" s="512"/>
      <c r="EW9" s="513"/>
      <c r="EX9" s="515"/>
      <c r="EY9" s="511"/>
      <c r="EZ9" s="511"/>
      <c r="FA9" s="512"/>
      <c r="FB9" s="518"/>
      <c r="FC9" s="510"/>
      <c r="FD9" s="511"/>
      <c r="FE9" s="511"/>
      <c r="FF9" s="511"/>
      <c r="FG9" s="512"/>
      <c r="FH9" s="513"/>
      <c r="FI9" s="511"/>
      <c r="FJ9" s="511"/>
      <c r="FK9" s="511"/>
      <c r="FL9" s="514"/>
      <c r="FM9" s="515"/>
      <c r="FN9" s="511"/>
      <c r="FO9" s="511"/>
      <c r="FP9" s="511"/>
      <c r="FQ9" s="512"/>
      <c r="FR9" s="513"/>
      <c r="FS9" s="511"/>
      <c r="FT9" s="511"/>
      <c r="FU9" s="511"/>
      <c r="FV9" s="512"/>
      <c r="FW9" s="513"/>
      <c r="FX9" s="511"/>
      <c r="FY9" s="511"/>
      <c r="FZ9" s="511"/>
      <c r="GA9" s="512"/>
      <c r="GB9" s="513"/>
      <c r="GC9" s="511"/>
      <c r="GD9" s="511"/>
      <c r="GE9" s="511"/>
      <c r="GF9" s="512"/>
      <c r="GG9" s="518"/>
      <c r="GH9" s="507"/>
      <c r="GI9" s="507"/>
      <c r="GJ9" s="507"/>
      <c r="GK9" s="507"/>
    </row>
    <row r="10" spans="1:193" ht="12.75" customHeight="1">
      <c r="A10" s="520"/>
      <c r="B10" s="521"/>
      <c r="C10" s="520"/>
      <c r="D10" s="522"/>
      <c r="E10" s="522"/>
      <c r="F10" s="523"/>
      <c r="G10" s="524"/>
      <c r="H10" s="524"/>
      <c r="I10" s="524"/>
      <c r="J10" s="525"/>
      <c r="K10" s="526"/>
      <c r="L10" s="524"/>
      <c r="M10" s="524"/>
      <c r="N10" s="524"/>
      <c r="O10" s="527"/>
      <c r="P10" s="528"/>
      <c r="Q10" s="524"/>
      <c r="R10" s="524"/>
      <c r="S10" s="524"/>
      <c r="T10" s="525"/>
      <c r="U10" s="526"/>
      <c r="V10" s="524"/>
      <c r="W10" s="524"/>
      <c r="X10" s="524"/>
      <c r="Y10" s="525"/>
      <c r="Z10" s="526"/>
      <c r="AA10" s="524"/>
      <c r="AB10" s="524"/>
      <c r="AC10" s="524"/>
      <c r="AD10" s="525"/>
      <c r="AE10" s="526"/>
      <c r="AF10" s="524"/>
      <c r="AG10" s="524"/>
      <c r="AH10" s="524"/>
      <c r="AI10" s="525"/>
      <c r="AJ10" s="523"/>
      <c r="AK10" s="524"/>
      <c r="AL10" s="524"/>
      <c r="AM10" s="524"/>
      <c r="AN10" s="527"/>
      <c r="AO10" s="528"/>
      <c r="AP10" s="524"/>
      <c r="AQ10" s="524"/>
      <c r="AR10" s="524"/>
      <c r="AS10" s="527"/>
      <c r="AT10" s="528"/>
      <c r="AU10" s="524"/>
      <c r="AV10" s="524"/>
      <c r="AW10" s="524"/>
      <c r="AX10" s="527"/>
      <c r="AY10" s="528"/>
      <c r="AZ10" s="524"/>
      <c r="BA10" s="524"/>
      <c r="BB10" s="524"/>
      <c r="BC10" s="527"/>
      <c r="BD10" s="528"/>
      <c r="BE10" s="524"/>
      <c r="BF10" s="524"/>
      <c r="BG10" s="524"/>
      <c r="BH10" s="527"/>
      <c r="BI10" s="528"/>
      <c r="BJ10" s="524"/>
      <c r="BK10" s="524"/>
      <c r="BL10" s="524"/>
      <c r="BM10" s="527"/>
      <c r="BN10" s="529"/>
      <c r="BO10" s="523"/>
      <c r="BP10" s="524"/>
      <c r="BQ10" s="524"/>
      <c r="BR10" s="524"/>
      <c r="BS10" s="525"/>
      <c r="BT10" s="526"/>
      <c r="BU10" s="524"/>
      <c r="BV10" s="524"/>
      <c r="BW10" s="524"/>
      <c r="BX10" s="527"/>
      <c r="BY10" s="528"/>
      <c r="BZ10" s="524"/>
      <c r="CA10" s="524"/>
      <c r="CB10" s="524"/>
      <c r="CC10" s="525"/>
      <c r="CD10" s="526"/>
      <c r="CE10" s="524"/>
      <c r="CF10" s="524"/>
      <c r="CG10" s="524"/>
      <c r="CH10" s="525"/>
      <c r="CI10" s="526"/>
      <c r="CJ10" s="524"/>
      <c r="CK10" s="524"/>
      <c r="CL10" s="524"/>
      <c r="CM10" s="525"/>
      <c r="CN10" s="526"/>
      <c r="CO10" s="524"/>
      <c r="CP10" s="524"/>
      <c r="CQ10" s="524"/>
      <c r="CR10" s="525"/>
      <c r="CS10" s="523"/>
      <c r="CT10" s="528"/>
      <c r="CU10" s="524"/>
      <c r="CV10" s="524"/>
      <c r="CW10" s="525"/>
      <c r="CX10" s="526"/>
      <c r="CY10" s="528"/>
      <c r="CZ10" s="524"/>
      <c r="DA10" s="524"/>
      <c r="DB10" s="525"/>
      <c r="DC10" s="526"/>
      <c r="DD10" s="528"/>
      <c r="DE10" s="524"/>
      <c r="DF10" s="524"/>
      <c r="DG10" s="525"/>
      <c r="DH10" s="526"/>
      <c r="DI10" s="528"/>
      <c r="DJ10" s="524"/>
      <c r="DK10" s="524"/>
      <c r="DL10" s="525"/>
      <c r="DM10" s="526"/>
      <c r="DN10" s="528"/>
      <c r="DO10" s="524"/>
      <c r="DP10" s="524"/>
      <c r="DQ10" s="525"/>
      <c r="DR10" s="526"/>
      <c r="DS10" s="528"/>
      <c r="DT10" s="524"/>
      <c r="DU10" s="524"/>
      <c r="DV10" s="525"/>
      <c r="DW10" s="530"/>
      <c r="DX10" s="523"/>
      <c r="DY10" s="528"/>
      <c r="DZ10" s="528"/>
      <c r="EA10" s="524"/>
      <c r="EB10" s="525"/>
      <c r="EC10" s="526"/>
      <c r="ED10" s="528"/>
      <c r="EE10" s="524"/>
      <c r="EF10" s="524"/>
      <c r="EG10" s="525"/>
      <c r="EH10" s="526"/>
      <c r="EI10" s="528"/>
      <c r="EJ10" s="524"/>
      <c r="EK10" s="524"/>
      <c r="EL10" s="525"/>
      <c r="EM10" s="526"/>
      <c r="EN10" s="528"/>
      <c r="EO10" s="524"/>
      <c r="EP10" s="524"/>
      <c r="EQ10" s="525"/>
      <c r="ER10" s="526"/>
      <c r="ES10" s="528"/>
      <c r="ET10" s="524"/>
      <c r="EU10" s="524"/>
      <c r="EV10" s="525"/>
      <c r="EW10" s="526"/>
      <c r="EX10" s="528"/>
      <c r="EY10" s="524"/>
      <c r="EZ10" s="524"/>
      <c r="FA10" s="525"/>
      <c r="FB10" s="531"/>
      <c r="FC10" s="523"/>
      <c r="FD10" s="524"/>
      <c r="FE10" s="524"/>
      <c r="FF10" s="524"/>
      <c r="FG10" s="525"/>
      <c r="FH10" s="526"/>
      <c r="FI10" s="524"/>
      <c r="FJ10" s="524"/>
      <c r="FK10" s="524"/>
      <c r="FL10" s="527"/>
      <c r="FM10" s="528"/>
      <c r="FN10" s="524"/>
      <c r="FO10" s="524"/>
      <c r="FP10" s="524"/>
      <c r="FQ10" s="525"/>
      <c r="FR10" s="526"/>
      <c r="FS10" s="524"/>
      <c r="FT10" s="524"/>
      <c r="FU10" s="524"/>
      <c r="FV10" s="525"/>
      <c r="FW10" s="526"/>
      <c r="FX10" s="524"/>
      <c r="FY10" s="524"/>
      <c r="FZ10" s="524"/>
      <c r="GA10" s="525"/>
      <c r="GB10" s="526"/>
      <c r="GC10" s="524"/>
      <c r="GD10" s="524"/>
      <c r="GE10" s="524"/>
      <c r="GF10" s="525"/>
      <c r="GG10" s="531"/>
      <c r="GH10" s="520"/>
      <c r="GI10" s="520"/>
      <c r="GJ10" s="520"/>
      <c r="GK10" s="520"/>
    </row>
    <row r="11" spans="1:193" ht="12.75" customHeight="1">
      <c r="A11" s="485"/>
      <c r="B11" s="486"/>
      <c r="C11" s="485"/>
      <c r="D11" s="487"/>
      <c r="E11" s="487"/>
      <c r="F11" s="488"/>
      <c r="G11" s="489"/>
      <c r="H11" s="489"/>
      <c r="I11" s="489"/>
      <c r="J11" s="490"/>
      <c r="K11" s="491"/>
      <c r="L11" s="489"/>
      <c r="M11" s="489"/>
      <c r="N11" s="489"/>
      <c r="O11" s="492"/>
      <c r="P11" s="493"/>
      <c r="Q11" s="489"/>
      <c r="R11" s="489"/>
      <c r="S11" s="489"/>
      <c r="T11" s="490"/>
      <c r="U11" s="491"/>
      <c r="V11" s="489"/>
      <c r="W11" s="489"/>
      <c r="X11" s="489"/>
      <c r="Y11" s="490"/>
      <c r="Z11" s="491"/>
      <c r="AA11" s="489"/>
      <c r="AB11" s="489"/>
      <c r="AC11" s="489"/>
      <c r="AD11" s="490"/>
      <c r="AE11" s="491"/>
      <c r="AF11" s="489"/>
      <c r="AG11" s="489"/>
      <c r="AH11" s="489"/>
      <c r="AI11" s="490"/>
      <c r="AJ11" s="488"/>
      <c r="AK11" s="489"/>
      <c r="AL11" s="489"/>
      <c r="AM11" s="489"/>
      <c r="AN11" s="492"/>
      <c r="AO11" s="493"/>
      <c r="AP11" s="489"/>
      <c r="AQ11" s="489"/>
      <c r="AR11" s="489"/>
      <c r="AS11" s="492"/>
      <c r="AT11" s="493"/>
      <c r="AU11" s="489"/>
      <c r="AV11" s="489"/>
      <c r="AW11" s="489"/>
      <c r="AX11" s="492"/>
      <c r="AY11" s="493"/>
      <c r="AZ11" s="489"/>
      <c r="BA11" s="489"/>
      <c r="BB11" s="489"/>
      <c r="BC11" s="492"/>
      <c r="BD11" s="493"/>
      <c r="BE11" s="489"/>
      <c r="BF11" s="489"/>
      <c r="BG11" s="489"/>
      <c r="BH11" s="492"/>
      <c r="BI11" s="493"/>
      <c r="BJ11" s="489"/>
      <c r="BK11" s="489"/>
      <c r="BL11" s="489"/>
      <c r="BM11" s="492"/>
      <c r="BN11" s="504"/>
      <c r="BO11" s="488"/>
      <c r="BP11" s="489"/>
      <c r="BQ11" s="489"/>
      <c r="BR11" s="489"/>
      <c r="BS11" s="490"/>
      <c r="BT11" s="491"/>
      <c r="BU11" s="489"/>
      <c r="BV11" s="489"/>
      <c r="BW11" s="489"/>
      <c r="BX11" s="492"/>
      <c r="BY11" s="493"/>
      <c r="BZ11" s="489"/>
      <c r="CA11" s="489"/>
      <c r="CB11" s="489"/>
      <c r="CC11" s="490"/>
      <c r="CD11" s="491"/>
      <c r="CE11" s="489"/>
      <c r="CF11" s="489"/>
      <c r="CG11" s="489"/>
      <c r="CH11" s="490"/>
      <c r="CI11" s="491"/>
      <c r="CJ11" s="489"/>
      <c r="CK11" s="489"/>
      <c r="CL11" s="489"/>
      <c r="CM11" s="490"/>
      <c r="CN11" s="491"/>
      <c r="CO11" s="489"/>
      <c r="CP11" s="489"/>
      <c r="CQ11" s="489"/>
      <c r="CR11" s="490"/>
      <c r="CS11" s="488"/>
      <c r="CT11" s="493"/>
      <c r="CU11" s="489"/>
      <c r="CV11" s="489"/>
      <c r="CW11" s="490"/>
      <c r="CX11" s="491"/>
      <c r="CY11" s="493"/>
      <c r="CZ11" s="489"/>
      <c r="DA11" s="489"/>
      <c r="DB11" s="490"/>
      <c r="DC11" s="491"/>
      <c r="DD11" s="493"/>
      <c r="DE11" s="489"/>
      <c r="DF11" s="489"/>
      <c r="DG11" s="490"/>
      <c r="DH11" s="491"/>
      <c r="DI11" s="493"/>
      <c r="DJ11" s="489"/>
      <c r="DK11" s="489"/>
      <c r="DL11" s="490"/>
      <c r="DM11" s="491"/>
      <c r="DN11" s="493"/>
      <c r="DO11" s="489"/>
      <c r="DP11" s="489"/>
      <c r="DQ11" s="490"/>
      <c r="DR11" s="491"/>
      <c r="DS11" s="493"/>
      <c r="DT11" s="489"/>
      <c r="DU11" s="489"/>
      <c r="DV11" s="490"/>
      <c r="DW11" s="505"/>
      <c r="DX11" s="488"/>
      <c r="DY11" s="493"/>
      <c r="DZ11" s="493"/>
      <c r="EA11" s="489"/>
      <c r="EB11" s="490"/>
      <c r="EC11" s="491"/>
      <c r="ED11" s="493"/>
      <c r="EE11" s="489"/>
      <c r="EF11" s="489"/>
      <c r="EG11" s="490"/>
      <c r="EH11" s="491"/>
      <c r="EI11" s="493"/>
      <c r="EJ11" s="489"/>
      <c r="EK11" s="489"/>
      <c r="EL11" s="490"/>
      <c r="EM11" s="491"/>
      <c r="EN11" s="493"/>
      <c r="EO11" s="489"/>
      <c r="EP11" s="489"/>
      <c r="EQ11" s="490"/>
      <c r="ER11" s="491"/>
      <c r="ES11" s="493"/>
      <c r="ET11" s="489"/>
      <c r="EU11" s="489"/>
      <c r="EV11" s="490"/>
      <c r="EW11" s="491"/>
      <c r="EX11" s="493"/>
      <c r="EY11" s="489"/>
      <c r="EZ11" s="489"/>
      <c r="FA11" s="490"/>
      <c r="FB11" s="506"/>
      <c r="FC11" s="488"/>
      <c r="FD11" s="489"/>
      <c r="FE11" s="489"/>
      <c r="FF11" s="489"/>
      <c r="FG11" s="490"/>
      <c r="FH11" s="491"/>
      <c r="FI11" s="489"/>
      <c r="FJ11" s="489"/>
      <c r="FK11" s="489"/>
      <c r="FL11" s="492"/>
      <c r="FM11" s="493"/>
      <c r="FN11" s="489"/>
      <c r="FO11" s="489"/>
      <c r="FP11" s="489"/>
      <c r="FQ11" s="490"/>
      <c r="FR11" s="491"/>
      <c r="FS11" s="489"/>
      <c r="FT11" s="489"/>
      <c r="FU11" s="489"/>
      <c r="FV11" s="490"/>
      <c r="FW11" s="491"/>
      <c r="FX11" s="489"/>
      <c r="FY11" s="489"/>
      <c r="FZ11" s="489"/>
      <c r="GA11" s="490"/>
      <c r="GB11" s="491"/>
      <c r="GC11" s="489"/>
      <c r="GD11" s="489"/>
      <c r="GE11" s="489"/>
      <c r="GF11" s="490"/>
      <c r="GG11" s="506"/>
      <c r="GH11" s="485"/>
      <c r="GI11" s="485"/>
      <c r="GJ11" s="485"/>
      <c r="GK11" s="485"/>
    </row>
    <row r="12" spans="1:193" ht="12.75" customHeight="1">
      <c r="A12" s="485"/>
      <c r="B12" s="486"/>
      <c r="C12" s="485"/>
      <c r="D12" s="487"/>
      <c r="E12" s="487"/>
      <c r="F12" s="488"/>
      <c r="G12" s="489"/>
      <c r="H12" s="489"/>
      <c r="I12" s="489"/>
      <c r="J12" s="490"/>
      <c r="K12" s="491"/>
      <c r="L12" s="489"/>
      <c r="M12" s="489"/>
      <c r="N12" s="489"/>
      <c r="O12" s="492"/>
      <c r="P12" s="493"/>
      <c r="Q12" s="489"/>
      <c r="R12" s="489"/>
      <c r="S12" s="489"/>
      <c r="T12" s="490"/>
      <c r="U12" s="491"/>
      <c r="V12" s="489"/>
      <c r="W12" s="489"/>
      <c r="X12" s="489"/>
      <c r="Y12" s="490"/>
      <c r="Z12" s="491"/>
      <c r="AA12" s="489"/>
      <c r="AB12" s="489"/>
      <c r="AC12" s="489"/>
      <c r="AD12" s="490"/>
      <c r="AE12" s="491"/>
      <c r="AF12" s="489"/>
      <c r="AG12" s="489"/>
      <c r="AH12" s="489"/>
      <c r="AI12" s="490"/>
      <c r="AJ12" s="488"/>
      <c r="AK12" s="489"/>
      <c r="AL12" s="489"/>
      <c r="AM12" s="489"/>
      <c r="AN12" s="492"/>
      <c r="AO12" s="493"/>
      <c r="AP12" s="489"/>
      <c r="AQ12" s="489"/>
      <c r="AR12" s="489"/>
      <c r="AS12" s="492"/>
      <c r="AT12" s="493"/>
      <c r="AU12" s="489"/>
      <c r="AV12" s="489"/>
      <c r="AW12" s="489"/>
      <c r="AX12" s="492"/>
      <c r="AY12" s="493"/>
      <c r="AZ12" s="489"/>
      <c r="BA12" s="489"/>
      <c r="BB12" s="489"/>
      <c r="BC12" s="492"/>
      <c r="BD12" s="493"/>
      <c r="BE12" s="489"/>
      <c r="BF12" s="489"/>
      <c r="BG12" s="489"/>
      <c r="BH12" s="492"/>
      <c r="BI12" s="493"/>
      <c r="BJ12" s="489"/>
      <c r="BK12" s="489"/>
      <c r="BL12" s="489"/>
      <c r="BM12" s="492"/>
      <c r="BN12" s="504"/>
      <c r="BO12" s="488"/>
      <c r="BP12" s="489"/>
      <c r="BQ12" s="489"/>
      <c r="BR12" s="489"/>
      <c r="BS12" s="490"/>
      <c r="BT12" s="491"/>
      <c r="BU12" s="489"/>
      <c r="BV12" s="489"/>
      <c r="BW12" s="489"/>
      <c r="BX12" s="492"/>
      <c r="BY12" s="493"/>
      <c r="BZ12" s="489"/>
      <c r="CA12" s="489"/>
      <c r="CB12" s="489"/>
      <c r="CC12" s="490"/>
      <c r="CD12" s="491"/>
      <c r="CE12" s="489"/>
      <c r="CF12" s="489"/>
      <c r="CG12" s="489"/>
      <c r="CH12" s="490"/>
      <c r="CI12" s="491"/>
      <c r="CJ12" s="489"/>
      <c r="CK12" s="489"/>
      <c r="CL12" s="489"/>
      <c r="CM12" s="490"/>
      <c r="CN12" s="491"/>
      <c r="CO12" s="489"/>
      <c r="CP12" s="489"/>
      <c r="CQ12" s="489"/>
      <c r="CR12" s="490"/>
      <c r="CS12" s="488"/>
      <c r="CT12" s="493"/>
      <c r="CU12" s="489"/>
      <c r="CV12" s="489"/>
      <c r="CW12" s="490"/>
      <c r="CX12" s="491"/>
      <c r="CY12" s="493"/>
      <c r="CZ12" s="489"/>
      <c r="DA12" s="489"/>
      <c r="DB12" s="490"/>
      <c r="DC12" s="491"/>
      <c r="DD12" s="493"/>
      <c r="DE12" s="489"/>
      <c r="DF12" s="489"/>
      <c r="DG12" s="490"/>
      <c r="DH12" s="491"/>
      <c r="DI12" s="493"/>
      <c r="DJ12" s="489"/>
      <c r="DK12" s="489"/>
      <c r="DL12" s="490"/>
      <c r="DM12" s="491"/>
      <c r="DN12" s="493"/>
      <c r="DO12" s="489"/>
      <c r="DP12" s="489"/>
      <c r="DQ12" s="490"/>
      <c r="DR12" s="491"/>
      <c r="DS12" s="493"/>
      <c r="DT12" s="489"/>
      <c r="DU12" s="489"/>
      <c r="DV12" s="490"/>
      <c r="DW12" s="505"/>
      <c r="DX12" s="488"/>
      <c r="DY12" s="493"/>
      <c r="DZ12" s="493"/>
      <c r="EA12" s="489"/>
      <c r="EB12" s="490"/>
      <c r="EC12" s="491"/>
      <c r="ED12" s="493"/>
      <c r="EE12" s="489"/>
      <c r="EF12" s="489"/>
      <c r="EG12" s="490"/>
      <c r="EH12" s="491"/>
      <c r="EI12" s="493"/>
      <c r="EJ12" s="489"/>
      <c r="EK12" s="489"/>
      <c r="EL12" s="490"/>
      <c r="EM12" s="491"/>
      <c r="EN12" s="493"/>
      <c r="EO12" s="489"/>
      <c r="EP12" s="489"/>
      <c r="EQ12" s="490"/>
      <c r="ER12" s="491"/>
      <c r="ES12" s="493"/>
      <c r="ET12" s="489"/>
      <c r="EU12" s="489"/>
      <c r="EV12" s="490"/>
      <c r="EW12" s="491"/>
      <c r="EX12" s="493"/>
      <c r="EY12" s="489"/>
      <c r="EZ12" s="489"/>
      <c r="FA12" s="490"/>
      <c r="FB12" s="506"/>
      <c r="FC12" s="488"/>
      <c r="FD12" s="489"/>
      <c r="FE12" s="489"/>
      <c r="FF12" s="489"/>
      <c r="FG12" s="490"/>
      <c r="FH12" s="491"/>
      <c r="FI12" s="489"/>
      <c r="FJ12" s="489"/>
      <c r="FK12" s="489"/>
      <c r="FL12" s="492"/>
      <c r="FM12" s="493"/>
      <c r="FN12" s="489"/>
      <c r="FO12" s="489"/>
      <c r="FP12" s="489"/>
      <c r="FQ12" s="490"/>
      <c r="FR12" s="491"/>
      <c r="FS12" s="489"/>
      <c r="FT12" s="489"/>
      <c r="FU12" s="489"/>
      <c r="FV12" s="490"/>
      <c r="FW12" s="491"/>
      <c r="FX12" s="489"/>
      <c r="FY12" s="489"/>
      <c r="FZ12" s="489"/>
      <c r="GA12" s="490"/>
      <c r="GB12" s="491"/>
      <c r="GC12" s="489"/>
      <c r="GD12" s="489"/>
      <c r="GE12" s="489"/>
      <c r="GF12" s="490"/>
      <c r="GG12" s="506"/>
      <c r="GH12" s="485"/>
      <c r="GI12" s="485"/>
      <c r="GJ12" s="485"/>
      <c r="GK12" s="485"/>
    </row>
    <row r="13" spans="1:193" ht="12.75" customHeight="1">
      <c r="A13" s="485"/>
      <c r="B13" s="486"/>
      <c r="C13" s="485"/>
      <c r="D13" s="487"/>
      <c r="E13" s="487"/>
      <c r="F13" s="488"/>
      <c r="G13" s="489"/>
      <c r="H13" s="489"/>
      <c r="I13" s="489"/>
      <c r="J13" s="490"/>
      <c r="K13" s="491"/>
      <c r="L13" s="489"/>
      <c r="M13" s="489"/>
      <c r="N13" s="489"/>
      <c r="O13" s="492"/>
      <c r="P13" s="493"/>
      <c r="Q13" s="489"/>
      <c r="R13" s="489"/>
      <c r="S13" s="489"/>
      <c r="T13" s="490"/>
      <c r="U13" s="491"/>
      <c r="V13" s="489"/>
      <c r="W13" s="489"/>
      <c r="X13" s="489"/>
      <c r="Y13" s="490"/>
      <c r="Z13" s="491"/>
      <c r="AA13" s="489"/>
      <c r="AB13" s="489"/>
      <c r="AC13" s="489"/>
      <c r="AD13" s="490"/>
      <c r="AE13" s="491"/>
      <c r="AF13" s="489"/>
      <c r="AG13" s="489"/>
      <c r="AH13" s="489"/>
      <c r="AI13" s="490"/>
      <c r="AJ13" s="488"/>
      <c r="AK13" s="489"/>
      <c r="AL13" s="489"/>
      <c r="AM13" s="489"/>
      <c r="AN13" s="492"/>
      <c r="AO13" s="493"/>
      <c r="AP13" s="489"/>
      <c r="AQ13" s="489"/>
      <c r="AR13" s="489"/>
      <c r="AS13" s="492"/>
      <c r="AT13" s="493"/>
      <c r="AU13" s="489"/>
      <c r="AV13" s="489"/>
      <c r="AW13" s="489"/>
      <c r="AX13" s="492"/>
      <c r="AY13" s="493"/>
      <c r="AZ13" s="489"/>
      <c r="BA13" s="489"/>
      <c r="BB13" s="489"/>
      <c r="BC13" s="492"/>
      <c r="BD13" s="493"/>
      <c r="BE13" s="489"/>
      <c r="BF13" s="489"/>
      <c r="BG13" s="489"/>
      <c r="BH13" s="492"/>
      <c r="BI13" s="493"/>
      <c r="BJ13" s="489"/>
      <c r="BK13" s="489"/>
      <c r="BL13" s="489"/>
      <c r="BM13" s="492"/>
      <c r="BN13" s="504"/>
      <c r="BO13" s="488"/>
      <c r="BP13" s="489"/>
      <c r="BQ13" s="489"/>
      <c r="BR13" s="489"/>
      <c r="BS13" s="490"/>
      <c r="BT13" s="491"/>
      <c r="BU13" s="489"/>
      <c r="BV13" s="489"/>
      <c r="BW13" s="489"/>
      <c r="BX13" s="492"/>
      <c r="BY13" s="493"/>
      <c r="BZ13" s="489"/>
      <c r="CA13" s="489"/>
      <c r="CB13" s="489"/>
      <c r="CC13" s="490"/>
      <c r="CD13" s="491"/>
      <c r="CE13" s="489"/>
      <c r="CF13" s="489"/>
      <c r="CG13" s="489"/>
      <c r="CH13" s="490"/>
      <c r="CI13" s="491"/>
      <c r="CJ13" s="489"/>
      <c r="CK13" s="489"/>
      <c r="CL13" s="489"/>
      <c r="CM13" s="490"/>
      <c r="CN13" s="491"/>
      <c r="CO13" s="489"/>
      <c r="CP13" s="489"/>
      <c r="CQ13" s="489"/>
      <c r="CR13" s="490"/>
      <c r="CS13" s="488"/>
      <c r="CT13" s="493"/>
      <c r="CU13" s="489"/>
      <c r="CV13" s="489"/>
      <c r="CW13" s="490"/>
      <c r="CX13" s="491"/>
      <c r="CY13" s="493"/>
      <c r="CZ13" s="489"/>
      <c r="DA13" s="489"/>
      <c r="DB13" s="490"/>
      <c r="DC13" s="491"/>
      <c r="DD13" s="493"/>
      <c r="DE13" s="489"/>
      <c r="DF13" s="489"/>
      <c r="DG13" s="490"/>
      <c r="DH13" s="491"/>
      <c r="DI13" s="493"/>
      <c r="DJ13" s="489"/>
      <c r="DK13" s="489"/>
      <c r="DL13" s="490"/>
      <c r="DM13" s="491"/>
      <c r="DN13" s="493"/>
      <c r="DO13" s="489"/>
      <c r="DP13" s="489"/>
      <c r="DQ13" s="490"/>
      <c r="DR13" s="491"/>
      <c r="DS13" s="493"/>
      <c r="DT13" s="489"/>
      <c r="DU13" s="489"/>
      <c r="DV13" s="490"/>
      <c r="DW13" s="505"/>
      <c r="DX13" s="488"/>
      <c r="DY13" s="493"/>
      <c r="DZ13" s="493"/>
      <c r="EA13" s="489"/>
      <c r="EB13" s="490"/>
      <c r="EC13" s="491"/>
      <c r="ED13" s="493"/>
      <c r="EE13" s="489"/>
      <c r="EF13" s="489"/>
      <c r="EG13" s="490"/>
      <c r="EH13" s="491"/>
      <c r="EI13" s="493"/>
      <c r="EJ13" s="489"/>
      <c r="EK13" s="489"/>
      <c r="EL13" s="490"/>
      <c r="EM13" s="491"/>
      <c r="EN13" s="493"/>
      <c r="EO13" s="489"/>
      <c r="EP13" s="489"/>
      <c r="EQ13" s="490"/>
      <c r="ER13" s="491"/>
      <c r="ES13" s="493"/>
      <c r="ET13" s="489"/>
      <c r="EU13" s="489"/>
      <c r="EV13" s="490"/>
      <c r="EW13" s="491"/>
      <c r="EX13" s="493"/>
      <c r="EY13" s="489"/>
      <c r="EZ13" s="489"/>
      <c r="FA13" s="490"/>
      <c r="FB13" s="506"/>
      <c r="FC13" s="488"/>
      <c r="FD13" s="489"/>
      <c r="FE13" s="489"/>
      <c r="FF13" s="489"/>
      <c r="FG13" s="490"/>
      <c r="FH13" s="491"/>
      <c r="FI13" s="489"/>
      <c r="FJ13" s="489"/>
      <c r="FK13" s="489"/>
      <c r="FL13" s="492"/>
      <c r="FM13" s="493"/>
      <c r="FN13" s="489"/>
      <c r="FO13" s="489"/>
      <c r="FP13" s="489"/>
      <c r="FQ13" s="490"/>
      <c r="FR13" s="491"/>
      <c r="FS13" s="489"/>
      <c r="FT13" s="489"/>
      <c r="FU13" s="489"/>
      <c r="FV13" s="490"/>
      <c r="FW13" s="491"/>
      <c r="FX13" s="489"/>
      <c r="FY13" s="489"/>
      <c r="FZ13" s="489"/>
      <c r="GA13" s="490"/>
      <c r="GB13" s="491"/>
      <c r="GC13" s="489"/>
      <c r="GD13" s="489"/>
      <c r="GE13" s="489"/>
      <c r="GF13" s="490"/>
      <c r="GG13" s="506"/>
      <c r="GH13" s="485"/>
      <c r="GI13" s="485"/>
      <c r="GJ13" s="485"/>
      <c r="GK13" s="485"/>
    </row>
    <row r="14" spans="1:193" s="519" customFormat="1" ht="12.75" customHeight="1">
      <c r="A14" s="507"/>
      <c r="B14" s="508"/>
      <c r="C14" s="507"/>
      <c r="D14" s="509"/>
      <c r="E14" s="509"/>
      <c r="F14" s="510"/>
      <c r="G14" s="511"/>
      <c r="H14" s="511"/>
      <c r="I14" s="511"/>
      <c r="J14" s="512"/>
      <c r="K14" s="513"/>
      <c r="L14" s="511"/>
      <c r="M14" s="511"/>
      <c r="N14" s="511"/>
      <c r="O14" s="514"/>
      <c r="P14" s="515"/>
      <c r="Q14" s="511"/>
      <c r="R14" s="511"/>
      <c r="S14" s="511"/>
      <c r="T14" s="512"/>
      <c r="U14" s="513"/>
      <c r="V14" s="511"/>
      <c r="W14" s="511"/>
      <c r="X14" s="511"/>
      <c r="Y14" s="512"/>
      <c r="Z14" s="513"/>
      <c r="AA14" s="511"/>
      <c r="AB14" s="511"/>
      <c r="AC14" s="511"/>
      <c r="AD14" s="512"/>
      <c r="AE14" s="513"/>
      <c r="AF14" s="511"/>
      <c r="AG14" s="511"/>
      <c r="AH14" s="511"/>
      <c r="AI14" s="512"/>
      <c r="AJ14" s="510"/>
      <c r="AK14" s="511"/>
      <c r="AL14" s="511"/>
      <c r="AM14" s="511"/>
      <c r="AN14" s="514"/>
      <c r="AO14" s="515"/>
      <c r="AP14" s="511"/>
      <c r="AQ14" s="511"/>
      <c r="AR14" s="511"/>
      <c r="AS14" s="514"/>
      <c r="AT14" s="515"/>
      <c r="AU14" s="511"/>
      <c r="AV14" s="511"/>
      <c r="AW14" s="511"/>
      <c r="AX14" s="514"/>
      <c r="AY14" s="515"/>
      <c r="AZ14" s="511"/>
      <c r="BA14" s="511"/>
      <c r="BB14" s="511"/>
      <c r="BC14" s="514"/>
      <c r="BD14" s="515"/>
      <c r="BE14" s="511"/>
      <c r="BF14" s="511"/>
      <c r="BG14" s="511"/>
      <c r="BH14" s="514"/>
      <c r="BI14" s="515"/>
      <c r="BJ14" s="511"/>
      <c r="BK14" s="511"/>
      <c r="BL14" s="511"/>
      <c r="BM14" s="514"/>
      <c r="BN14" s="516"/>
      <c r="BO14" s="510"/>
      <c r="BP14" s="511"/>
      <c r="BQ14" s="511"/>
      <c r="BR14" s="511"/>
      <c r="BS14" s="512"/>
      <c r="BT14" s="513"/>
      <c r="BU14" s="511"/>
      <c r="BV14" s="511"/>
      <c r="BW14" s="511"/>
      <c r="BX14" s="514"/>
      <c r="BY14" s="515"/>
      <c r="BZ14" s="511"/>
      <c r="CA14" s="511"/>
      <c r="CB14" s="511"/>
      <c r="CC14" s="512"/>
      <c r="CD14" s="513"/>
      <c r="CE14" s="511"/>
      <c r="CF14" s="511"/>
      <c r="CG14" s="511"/>
      <c r="CH14" s="512"/>
      <c r="CI14" s="513"/>
      <c r="CJ14" s="511"/>
      <c r="CK14" s="511"/>
      <c r="CL14" s="511"/>
      <c r="CM14" s="512"/>
      <c r="CN14" s="513"/>
      <c r="CO14" s="511"/>
      <c r="CP14" s="511"/>
      <c r="CQ14" s="511"/>
      <c r="CR14" s="512"/>
      <c r="CS14" s="510"/>
      <c r="CT14" s="515"/>
      <c r="CU14" s="511"/>
      <c r="CV14" s="511"/>
      <c r="CW14" s="512"/>
      <c r="CX14" s="513"/>
      <c r="CY14" s="515"/>
      <c r="CZ14" s="511"/>
      <c r="DA14" s="511"/>
      <c r="DB14" s="512"/>
      <c r="DC14" s="513"/>
      <c r="DD14" s="515"/>
      <c r="DE14" s="511"/>
      <c r="DF14" s="511"/>
      <c r="DG14" s="512"/>
      <c r="DH14" s="513"/>
      <c r="DI14" s="515"/>
      <c r="DJ14" s="511"/>
      <c r="DK14" s="511"/>
      <c r="DL14" s="512"/>
      <c r="DM14" s="513"/>
      <c r="DN14" s="515"/>
      <c r="DO14" s="511"/>
      <c r="DP14" s="511"/>
      <c r="DQ14" s="512"/>
      <c r="DR14" s="513"/>
      <c r="DS14" s="515"/>
      <c r="DT14" s="511"/>
      <c r="DU14" s="511"/>
      <c r="DV14" s="512"/>
      <c r="DW14" s="517"/>
      <c r="DX14" s="510"/>
      <c r="DY14" s="515"/>
      <c r="DZ14" s="515"/>
      <c r="EA14" s="511"/>
      <c r="EB14" s="512"/>
      <c r="EC14" s="513"/>
      <c r="ED14" s="515"/>
      <c r="EE14" s="511"/>
      <c r="EF14" s="511"/>
      <c r="EG14" s="512"/>
      <c r="EH14" s="513"/>
      <c r="EI14" s="515"/>
      <c r="EJ14" s="511"/>
      <c r="EK14" s="511"/>
      <c r="EL14" s="512"/>
      <c r="EM14" s="513"/>
      <c r="EN14" s="515"/>
      <c r="EO14" s="511"/>
      <c r="EP14" s="511"/>
      <c r="EQ14" s="512"/>
      <c r="ER14" s="513"/>
      <c r="ES14" s="515"/>
      <c r="ET14" s="511"/>
      <c r="EU14" s="511"/>
      <c r="EV14" s="512"/>
      <c r="EW14" s="513"/>
      <c r="EX14" s="515"/>
      <c r="EY14" s="511"/>
      <c r="EZ14" s="511"/>
      <c r="FA14" s="512"/>
      <c r="FB14" s="518"/>
      <c r="FC14" s="510"/>
      <c r="FD14" s="511"/>
      <c r="FE14" s="511"/>
      <c r="FF14" s="511"/>
      <c r="FG14" s="512"/>
      <c r="FH14" s="513"/>
      <c r="FI14" s="511"/>
      <c r="FJ14" s="511"/>
      <c r="FK14" s="511"/>
      <c r="FL14" s="514"/>
      <c r="FM14" s="515"/>
      <c r="FN14" s="511"/>
      <c r="FO14" s="511"/>
      <c r="FP14" s="511"/>
      <c r="FQ14" s="512"/>
      <c r="FR14" s="513"/>
      <c r="FS14" s="511"/>
      <c r="FT14" s="511"/>
      <c r="FU14" s="511"/>
      <c r="FV14" s="512"/>
      <c r="FW14" s="513"/>
      <c r="FX14" s="511"/>
      <c r="FY14" s="511"/>
      <c r="FZ14" s="511"/>
      <c r="GA14" s="512"/>
      <c r="GB14" s="513"/>
      <c r="GC14" s="511"/>
      <c r="GD14" s="511"/>
      <c r="GE14" s="511"/>
      <c r="GF14" s="512"/>
      <c r="GG14" s="518"/>
      <c r="GH14" s="507"/>
      <c r="GI14" s="507"/>
      <c r="GJ14" s="507"/>
      <c r="GK14" s="507"/>
    </row>
    <row r="15" spans="1:193" ht="12.75" customHeight="1">
      <c r="A15" s="520"/>
      <c r="B15" s="521"/>
      <c r="C15" s="520"/>
      <c r="D15" s="522"/>
      <c r="E15" s="522"/>
      <c r="F15" s="523"/>
      <c r="G15" s="524"/>
      <c r="H15" s="524"/>
      <c r="I15" s="524"/>
      <c r="J15" s="525"/>
      <c r="K15" s="526"/>
      <c r="L15" s="524"/>
      <c r="M15" s="524"/>
      <c r="N15" s="524"/>
      <c r="O15" s="527"/>
      <c r="P15" s="528"/>
      <c r="Q15" s="524"/>
      <c r="R15" s="524"/>
      <c r="S15" s="524"/>
      <c r="T15" s="525"/>
      <c r="U15" s="526"/>
      <c r="V15" s="524"/>
      <c r="W15" s="524"/>
      <c r="X15" s="524"/>
      <c r="Y15" s="525"/>
      <c r="Z15" s="526"/>
      <c r="AA15" s="524"/>
      <c r="AB15" s="524"/>
      <c r="AC15" s="524"/>
      <c r="AD15" s="525"/>
      <c r="AE15" s="526"/>
      <c r="AF15" s="524"/>
      <c r="AG15" s="524"/>
      <c r="AH15" s="524"/>
      <c r="AI15" s="525"/>
      <c r="AJ15" s="523"/>
      <c r="AK15" s="524"/>
      <c r="AL15" s="524"/>
      <c r="AM15" s="524"/>
      <c r="AN15" s="527"/>
      <c r="AO15" s="528"/>
      <c r="AP15" s="524"/>
      <c r="AQ15" s="524"/>
      <c r="AR15" s="524"/>
      <c r="AS15" s="527"/>
      <c r="AT15" s="528"/>
      <c r="AU15" s="524"/>
      <c r="AV15" s="524"/>
      <c r="AW15" s="524"/>
      <c r="AX15" s="527"/>
      <c r="AY15" s="528"/>
      <c r="AZ15" s="524"/>
      <c r="BA15" s="524"/>
      <c r="BB15" s="524"/>
      <c r="BC15" s="527"/>
      <c r="BD15" s="528"/>
      <c r="BE15" s="524"/>
      <c r="BF15" s="524"/>
      <c r="BG15" s="524"/>
      <c r="BH15" s="527"/>
      <c r="BI15" s="528"/>
      <c r="BJ15" s="524"/>
      <c r="BK15" s="524"/>
      <c r="BL15" s="524"/>
      <c r="BM15" s="527"/>
      <c r="BN15" s="529"/>
      <c r="BO15" s="523"/>
      <c r="BP15" s="524"/>
      <c r="BQ15" s="524"/>
      <c r="BR15" s="524"/>
      <c r="BS15" s="525"/>
      <c r="BT15" s="526"/>
      <c r="BU15" s="524"/>
      <c r="BV15" s="524"/>
      <c r="BW15" s="524"/>
      <c r="BX15" s="527"/>
      <c r="BY15" s="528"/>
      <c r="BZ15" s="524"/>
      <c r="CA15" s="524"/>
      <c r="CB15" s="524"/>
      <c r="CC15" s="525"/>
      <c r="CD15" s="526"/>
      <c r="CE15" s="524"/>
      <c r="CF15" s="524"/>
      <c r="CG15" s="524"/>
      <c r="CH15" s="525"/>
      <c r="CI15" s="526"/>
      <c r="CJ15" s="524"/>
      <c r="CK15" s="524"/>
      <c r="CL15" s="524"/>
      <c r="CM15" s="525"/>
      <c r="CN15" s="526"/>
      <c r="CO15" s="524"/>
      <c r="CP15" s="524"/>
      <c r="CQ15" s="524"/>
      <c r="CR15" s="525"/>
      <c r="CS15" s="523"/>
      <c r="CT15" s="528"/>
      <c r="CU15" s="524"/>
      <c r="CV15" s="524"/>
      <c r="CW15" s="525"/>
      <c r="CX15" s="526"/>
      <c r="CY15" s="528"/>
      <c r="CZ15" s="524"/>
      <c r="DA15" s="524"/>
      <c r="DB15" s="525"/>
      <c r="DC15" s="526"/>
      <c r="DD15" s="528"/>
      <c r="DE15" s="524"/>
      <c r="DF15" s="524"/>
      <c r="DG15" s="525"/>
      <c r="DH15" s="526"/>
      <c r="DI15" s="528"/>
      <c r="DJ15" s="524"/>
      <c r="DK15" s="524"/>
      <c r="DL15" s="525"/>
      <c r="DM15" s="526"/>
      <c r="DN15" s="528"/>
      <c r="DO15" s="524"/>
      <c r="DP15" s="524"/>
      <c r="DQ15" s="525"/>
      <c r="DR15" s="526"/>
      <c r="DS15" s="528"/>
      <c r="DT15" s="524"/>
      <c r="DU15" s="524"/>
      <c r="DV15" s="525"/>
      <c r="DW15" s="530"/>
      <c r="DX15" s="523"/>
      <c r="DY15" s="528"/>
      <c r="DZ15" s="528"/>
      <c r="EA15" s="524"/>
      <c r="EB15" s="525"/>
      <c r="EC15" s="526"/>
      <c r="ED15" s="528"/>
      <c r="EE15" s="524"/>
      <c r="EF15" s="524"/>
      <c r="EG15" s="525"/>
      <c r="EH15" s="526"/>
      <c r="EI15" s="528"/>
      <c r="EJ15" s="524"/>
      <c r="EK15" s="524"/>
      <c r="EL15" s="525"/>
      <c r="EM15" s="526"/>
      <c r="EN15" s="528"/>
      <c r="EO15" s="524"/>
      <c r="EP15" s="524"/>
      <c r="EQ15" s="525"/>
      <c r="ER15" s="526"/>
      <c r="ES15" s="528"/>
      <c r="ET15" s="524"/>
      <c r="EU15" s="524"/>
      <c r="EV15" s="525"/>
      <c r="EW15" s="526"/>
      <c r="EX15" s="528"/>
      <c r="EY15" s="524"/>
      <c r="EZ15" s="524"/>
      <c r="FA15" s="525"/>
      <c r="FB15" s="531"/>
      <c r="FC15" s="523"/>
      <c r="FD15" s="524"/>
      <c r="FE15" s="524"/>
      <c r="FF15" s="524"/>
      <c r="FG15" s="525"/>
      <c r="FH15" s="526"/>
      <c r="FI15" s="524"/>
      <c r="FJ15" s="524"/>
      <c r="FK15" s="524"/>
      <c r="FL15" s="527"/>
      <c r="FM15" s="528"/>
      <c r="FN15" s="524"/>
      <c r="FO15" s="524"/>
      <c r="FP15" s="524"/>
      <c r="FQ15" s="525"/>
      <c r="FR15" s="526"/>
      <c r="FS15" s="524"/>
      <c r="FT15" s="524"/>
      <c r="FU15" s="524"/>
      <c r="FV15" s="525"/>
      <c r="FW15" s="526"/>
      <c r="FX15" s="524"/>
      <c r="FY15" s="524"/>
      <c r="FZ15" s="524"/>
      <c r="GA15" s="525"/>
      <c r="GB15" s="526"/>
      <c r="GC15" s="524"/>
      <c r="GD15" s="524"/>
      <c r="GE15" s="524"/>
      <c r="GF15" s="525"/>
      <c r="GG15" s="531"/>
      <c r="GH15" s="520"/>
      <c r="GI15" s="520"/>
      <c r="GJ15" s="520"/>
      <c r="GK15" s="520"/>
    </row>
    <row r="16" spans="1:193" ht="12.75" customHeight="1">
      <c r="A16" s="485"/>
      <c r="B16" s="486"/>
      <c r="C16" s="485"/>
      <c r="D16" s="487"/>
      <c r="E16" s="487"/>
      <c r="F16" s="488"/>
      <c r="G16" s="489"/>
      <c r="H16" s="489"/>
      <c r="I16" s="489"/>
      <c r="J16" s="490"/>
      <c r="K16" s="491"/>
      <c r="L16" s="489"/>
      <c r="M16" s="489"/>
      <c r="N16" s="489"/>
      <c r="O16" s="492"/>
      <c r="P16" s="493"/>
      <c r="Q16" s="489"/>
      <c r="R16" s="489"/>
      <c r="S16" s="489"/>
      <c r="T16" s="490"/>
      <c r="U16" s="491"/>
      <c r="V16" s="489"/>
      <c r="W16" s="489"/>
      <c r="X16" s="489"/>
      <c r="Y16" s="490"/>
      <c r="Z16" s="491"/>
      <c r="AA16" s="489"/>
      <c r="AB16" s="489"/>
      <c r="AC16" s="489"/>
      <c r="AD16" s="490"/>
      <c r="AE16" s="491"/>
      <c r="AF16" s="489"/>
      <c r="AG16" s="489"/>
      <c r="AH16" s="489"/>
      <c r="AI16" s="490"/>
      <c r="AJ16" s="488"/>
      <c r="AK16" s="489"/>
      <c r="AL16" s="489"/>
      <c r="AM16" s="489"/>
      <c r="AN16" s="492"/>
      <c r="AO16" s="493"/>
      <c r="AP16" s="489"/>
      <c r="AQ16" s="489"/>
      <c r="AR16" s="489"/>
      <c r="AS16" s="492"/>
      <c r="AT16" s="493"/>
      <c r="AU16" s="489"/>
      <c r="AV16" s="489"/>
      <c r="AW16" s="489"/>
      <c r="AX16" s="492"/>
      <c r="AY16" s="493"/>
      <c r="AZ16" s="489"/>
      <c r="BA16" s="489"/>
      <c r="BB16" s="489"/>
      <c r="BC16" s="492"/>
      <c r="BD16" s="493"/>
      <c r="BE16" s="489"/>
      <c r="BF16" s="489"/>
      <c r="BG16" s="489"/>
      <c r="BH16" s="492"/>
      <c r="BI16" s="493"/>
      <c r="BJ16" s="489"/>
      <c r="BK16" s="489"/>
      <c r="BL16" s="489"/>
      <c r="BM16" s="492"/>
      <c r="BN16" s="504"/>
      <c r="BO16" s="488"/>
      <c r="BP16" s="489"/>
      <c r="BQ16" s="489"/>
      <c r="BR16" s="489"/>
      <c r="BS16" s="490"/>
      <c r="BT16" s="491"/>
      <c r="BU16" s="489"/>
      <c r="BV16" s="489"/>
      <c r="BW16" s="489"/>
      <c r="BX16" s="492"/>
      <c r="BY16" s="493"/>
      <c r="BZ16" s="489"/>
      <c r="CA16" s="489"/>
      <c r="CB16" s="489"/>
      <c r="CC16" s="490"/>
      <c r="CD16" s="491"/>
      <c r="CE16" s="489"/>
      <c r="CF16" s="489"/>
      <c r="CG16" s="489"/>
      <c r="CH16" s="490"/>
      <c r="CI16" s="491"/>
      <c r="CJ16" s="489"/>
      <c r="CK16" s="489"/>
      <c r="CL16" s="489"/>
      <c r="CM16" s="490"/>
      <c r="CN16" s="491"/>
      <c r="CO16" s="489"/>
      <c r="CP16" s="489"/>
      <c r="CQ16" s="489"/>
      <c r="CR16" s="490"/>
      <c r="CS16" s="488"/>
      <c r="CT16" s="493"/>
      <c r="CU16" s="489"/>
      <c r="CV16" s="489"/>
      <c r="CW16" s="490"/>
      <c r="CX16" s="491"/>
      <c r="CY16" s="493"/>
      <c r="CZ16" s="489"/>
      <c r="DA16" s="489"/>
      <c r="DB16" s="490"/>
      <c r="DC16" s="491"/>
      <c r="DD16" s="493"/>
      <c r="DE16" s="489"/>
      <c r="DF16" s="489"/>
      <c r="DG16" s="490"/>
      <c r="DH16" s="491"/>
      <c r="DI16" s="493"/>
      <c r="DJ16" s="489"/>
      <c r="DK16" s="489"/>
      <c r="DL16" s="490"/>
      <c r="DM16" s="491"/>
      <c r="DN16" s="493"/>
      <c r="DO16" s="489"/>
      <c r="DP16" s="489"/>
      <c r="DQ16" s="490"/>
      <c r="DR16" s="491"/>
      <c r="DS16" s="493"/>
      <c r="DT16" s="489"/>
      <c r="DU16" s="489"/>
      <c r="DV16" s="490"/>
      <c r="DW16" s="505"/>
      <c r="DX16" s="488"/>
      <c r="DY16" s="493"/>
      <c r="DZ16" s="493"/>
      <c r="EA16" s="489"/>
      <c r="EB16" s="490"/>
      <c r="EC16" s="491"/>
      <c r="ED16" s="493"/>
      <c r="EE16" s="489"/>
      <c r="EF16" s="489"/>
      <c r="EG16" s="490"/>
      <c r="EH16" s="491"/>
      <c r="EI16" s="493"/>
      <c r="EJ16" s="489"/>
      <c r="EK16" s="489"/>
      <c r="EL16" s="490"/>
      <c r="EM16" s="491"/>
      <c r="EN16" s="493"/>
      <c r="EO16" s="489"/>
      <c r="EP16" s="489"/>
      <c r="EQ16" s="490"/>
      <c r="ER16" s="491"/>
      <c r="ES16" s="493"/>
      <c r="ET16" s="489"/>
      <c r="EU16" s="489"/>
      <c r="EV16" s="490"/>
      <c r="EW16" s="491"/>
      <c r="EX16" s="493"/>
      <c r="EY16" s="489"/>
      <c r="EZ16" s="489"/>
      <c r="FA16" s="490"/>
      <c r="FB16" s="506"/>
      <c r="FC16" s="488"/>
      <c r="FD16" s="489"/>
      <c r="FE16" s="489"/>
      <c r="FF16" s="489"/>
      <c r="FG16" s="490"/>
      <c r="FH16" s="491"/>
      <c r="FI16" s="489"/>
      <c r="FJ16" s="489"/>
      <c r="FK16" s="489"/>
      <c r="FL16" s="492"/>
      <c r="FM16" s="493"/>
      <c r="FN16" s="489"/>
      <c r="FO16" s="489"/>
      <c r="FP16" s="489"/>
      <c r="FQ16" s="490"/>
      <c r="FR16" s="491"/>
      <c r="FS16" s="489"/>
      <c r="FT16" s="489"/>
      <c r="FU16" s="489"/>
      <c r="FV16" s="490"/>
      <c r="FW16" s="491"/>
      <c r="FX16" s="489"/>
      <c r="FY16" s="489"/>
      <c r="FZ16" s="489"/>
      <c r="GA16" s="490"/>
      <c r="GB16" s="491"/>
      <c r="GC16" s="489"/>
      <c r="GD16" s="489"/>
      <c r="GE16" s="489"/>
      <c r="GF16" s="490"/>
      <c r="GG16" s="506"/>
      <c r="GH16" s="485"/>
      <c r="GI16" s="485"/>
      <c r="GJ16" s="485"/>
      <c r="GK16" s="485"/>
    </row>
    <row r="17" spans="1:193" ht="12.75" customHeight="1">
      <c r="A17" s="532"/>
      <c r="B17" s="533"/>
      <c r="C17" s="532"/>
      <c r="D17" s="534"/>
      <c r="E17" s="534"/>
      <c r="F17" s="535"/>
      <c r="G17" s="536"/>
      <c r="H17" s="536"/>
      <c r="I17" s="536"/>
      <c r="J17" s="537"/>
      <c r="K17" s="538"/>
      <c r="L17" s="536"/>
      <c r="M17" s="536"/>
      <c r="N17" s="536"/>
      <c r="O17" s="539"/>
      <c r="P17" s="540"/>
      <c r="Q17" s="536"/>
      <c r="R17" s="536"/>
      <c r="S17" s="536"/>
      <c r="T17" s="537"/>
      <c r="U17" s="538"/>
      <c r="V17" s="536"/>
      <c r="W17" s="536"/>
      <c r="X17" s="536"/>
      <c r="Y17" s="537"/>
      <c r="Z17" s="538"/>
      <c r="AA17" s="536"/>
      <c r="AB17" s="536"/>
      <c r="AC17" s="536"/>
      <c r="AD17" s="537"/>
      <c r="AE17" s="538"/>
      <c r="AF17" s="536"/>
      <c r="AG17" s="536"/>
      <c r="AH17" s="536"/>
      <c r="AI17" s="537"/>
      <c r="AJ17" s="535"/>
      <c r="AK17" s="536"/>
      <c r="AL17" s="536"/>
      <c r="AM17" s="536"/>
      <c r="AN17" s="539"/>
      <c r="AO17" s="540"/>
      <c r="AP17" s="536"/>
      <c r="AQ17" s="536"/>
      <c r="AR17" s="536"/>
      <c r="AS17" s="539"/>
      <c r="AT17" s="540"/>
      <c r="AU17" s="536"/>
      <c r="AV17" s="536"/>
      <c r="AW17" s="536"/>
      <c r="AX17" s="539"/>
      <c r="AY17" s="540"/>
      <c r="AZ17" s="536"/>
      <c r="BA17" s="536"/>
      <c r="BB17" s="536"/>
      <c r="BC17" s="539"/>
      <c r="BD17" s="540"/>
      <c r="BE17" s="536"/>
      <c r="BF17" s="536"/>
      <c r="BG17" s="536"/>
      <c r="BH17" s="539"/>
      <c r="BI17" s="540"/>
      <c r="BJ17" s="536"/>
      <c r="BK17" s="536"/>
      <c r="BL17" s="536"/>
      <c r="BM17" s="539"/>
      <c r="BN17" s="541"/>
      <c r="BO17" s="535"/>
      <c r="BP17" s="536"/>
      <c r="BQ17" s="536"/>
      <c r="BR17" s="536"/>
      <c r="BS17" s="537"/>
      <c r="BT17" s="538"/>
      <c r="BU17" s="536"/>
      <c r="BV17" s="536"/>
      <c r="BW17" s="536"/>
      <c r="BX17" s="539"/>
      <c r="BY17" s="540"/>
      <c r="BZ17" s="536"/>
      <c r="CA17" s="536"/>
      <c r="CB17" s="536"/>
      <c r="CC17" s="537"/>
      <c r="CD17" s="538"/>
      <c r="CE17" s="536"/>
      <c r="CF17" s="536"/>
      <c r="CG17" s="536"/>
      <c r="CH17" s="537"/>
      <c r="CI17" s="538"/>
      <c r="CJ17" s="536"/>
      <c r="CK17" s="536"/>
      <c r="CL17" s="536"/>
      <c r="CM17" s="537"/>
      <c r="CN17" s="538"/>
      <c r="CO17" s="536"/>
      <c r="CP17" s="536"/>
      <c r="CQ17" s="536"/>
      <c r="CR17" s="537"/>
      <c r="CS17" s="535"/>
      <c r="CT17" s="540"/>
      <c r="CU17" s="536"/>
      <c r="CV17" s="536"/>
      <c r="CW17" s="537"/>
      <c r="CX17" s="538"/>
      <c r="CY17" s="540"/>
      <c r="CZ17" s="536"/>
      <c r="DA17" s="536"/>
      <c r="DB17" s="537"/>
      <c r="DC17" s="538"/>
      <c r="DD17" s="540"/>
      <c r="DE17" s="536"/>
      <c r="DF17" s="536"/>
      <c r="DG17" s="537"/>
      <c r="DH17" s="538"/>
      <c r="DI17" s="540"/>
      <c r="DJ17" s="536"/>
      <c r="DK17" s="536"/>
      <c r="DL17" s="537"/>
      <c r="DM17" s="538"/>
      <c r="DN17" s="540"/>
      <c r="DO17" s="536"/>
      <c r="DP17" s="536"/>
      <c r="DQ17" s="537"/>
      <c r="DR17" s="538"/>
      <c r="DS17" s="540"/>
      <c r="DT17" s="536"/>
      <c r="DU17" s="536"/>
      <c r="DV17" s="537"/>
      <c r="DW17" s="542"/>
      <c r="DX17" s="535"/>
      <c r="DY17" s="540"/>
      <c r="DZ17" s="540"/>
      <c r="EA17" s="536"/>
      <c r="EB17" s="537"/>
      <c r="EC17" s="538"/>
      <c r="ED17" s="540"/>
      <c r="EE17" s="536"/>
      <c r="EF17" s="536"/>
      <c r="EG17" s="537"/>
      <c r="EH17" s="538"/>
      <c r="EI17" s="540"/>
      <c r="EJ17" s="536"/>
      <c r="EK17" s="536"/>
      <c r="EL17" s="537"/>
      <c r="EM17" s="538"/>
      <c r="EN17" s="540"/>
      <c r="EO17" s="536"/>
      <c r="EP17" s="536"/>
      <c r="EQ17" s="537"/>
      <c r="ER17" s="538"/>
      <c r="ES17" s="540"/>
      <c r="ET17" s="536"/>
      <c r="EU17" s="536"/>
      <c r="EV17" s="537"/>
      <c r="EW17" s="538"/>
      <c r="EX17" s="540"/>
      <c r="EY17" s="536"/>
      <c r="EZ17" s="536"/>
      <c r="FA17" s="537"/>
      <c r="FB17" s="543"/>
      <c r="FC17" s="535"/>
      <c r="FD17" s="536"/>
      <c r="FE17" s="536"/>
      <c r="FF17" s="536"/>
      <c r="FG17" s="537"/>
      <c r="FH17" s="538"/>
      <c r="FI17" s="536"/>
      <c r="FJ17" s="536"/>
      <c r="FK17" s="536"/>
      <c r="FL17" s="539"/>
      <c r="FM17" s="540"/>
      <c r="FN17" s="536"/>
      <c r="FO17" s="536"/>
      <c r="FP17" s="536"/>
      <c r="FQ17" s="537"/>
      <c r="FR17" s="538"/>
      <c r="FS17" s="536"/>
      <c r="FT17" s="536"/>
      <c r="FU17" s="536"/>
      <c r="FV17" s="537"/>
      <c r="FW17" s="538"/>
      <c r="FX17" s="536"/>
      <c r="FY17" s="536"/>
      <c r="FZ17" s="536"/>
      <c r="GA17" s="537"/>
      <c r="GB17" s="538"/>
      <c r="GC17" s="536"/>
      <c r="GD17" s="536"/>
      <c r="GE17" s="536"/>
      <c r="GF17" s="537"/>
      <c r="GG17" s="543"/>
      <c r="GH17" s="532"/>
      <c r="GI17" s="532"/>
      <c r="GJ17" s="532"/>
      <c r="GK17" s="532"/>
    </row>
    <row r="18" spans="1:193" s="544" customFormat="1" ht="12.75" customHeight="1">
      <c r="A18" s="485"/>
      <c r="B18" s="486"/>
      <c r="C18" s="485"/>
      <c r="D18" s="487"/>
      <c r="E18" s="487"/>
      <c r="F18" s="488"/>
      <c r="G18" s="489"/>
      <c r="H18" s="489"/>
      <c r="I18" s="489"/>
      <c r="J18" s="490"/>
      <c r="K18" s="491"/>
      <c r="L18" s="489"/>
      <c r="M18" s="489"/>
      <c r="N18" s="489"/>
      <c r="O18" s="492"/>
      <c r="P18" s="493"/>
      <c r="Q18" s="489"/>
      <c r="R18" s="489"/>
      <c r="S18" s="489"/>
      <c r="T18" s="490"/>
      <c r="U18" s="491"/>
      <c r="V18" s="489"/>
      <c r="W18" s="489"/>
      <c r="X18" s="489"/>
      <c r="Y18" s="490"/>
      <c r="Z18" s="491"/>
      <c r="AA18" s="489"/>
      <c r="AB18" s="489"/>
      <c r="AC18" s="489"/>
      <c r="AD18" s="490"/>
      <c r="AE18" s="491"/>
      <c r="AF18" s="489"/>
      <c r="AG18" s="489"/>
      <c r="AH18" s="489"/>
      <c r="AI18" s="490"/>
      <c r="AJ18" s="488"/>
      <c r="AK18" s="489"/>
      <c r="AL18" s="489"/>
      <c r="AM18" s="489"/>
      <c r="AN18" s="492"/>
      <c r="AO18" s="493"/>
      <c r="AP18" s="489"/>
      <c r="AQ18" s="489"/>
      <c r="AR18" s="489"/>
      <c r="AS18" s="492"/>
      <c r="AT18" s="493"/>
      <c r="AU18" s="489"/>
      <c r="AV18" s="489"/>
      <c r="AW18" s="489"/>
      <c r="AX18" s="492"/>
      <c r="AY18" s="493"/>
      <c r="AZ18" s="489"/>
      <c r="BA18" s="489"/>
      <c r="BB18" s="489"/>
      <c r="BC18" s="492"/>
      <c r="BD18" s="493"/>
      <c r="BE18" s="489"/>
      <c r="BF18" s="489"/>
      <c r="BG18" s="489"/>
      <c r="BH18" s="492"/>
      <c r="BI18" s="493"/>
      <c r="BJ18" s="489"/>
      <c r="BK18" s="489"/>
      <c r="BL18" s="489"/>
      <c r="BM18" s="492"/>
      <c r="BN18" s="504"/>
      <c r="BO18" s="488"/>
      <c r="BP18" s="489"/>
      <c r="BQ18" s="489"/>
      <c r="BR18" s="489"/>
      <c r="BS18" s="490"/>
      <c r="BT18" s="491"/>
      <c r="BU18" s="489"/>
      <c r="BV18" s="489"/>
      <c r="BW18" s="489"/>
      <c r="BX18" s="492"/>
      <c r="BY18" s="493"/>
      <c r="BZ18" s="489"/>
      <c r="CA18" s="489"/>
      <c r="CB18" s="489"/>
      <c r="CC18" s="490"/>
      <c r="CD18" s="491"/>
      <c r="CE18" s="489"/>
      <c r="CF18" s="489"/>
      <c r="CG18" s="489"/>
      <c r="CH18" s="490"/>
      <c r="CI18" s="491"/>
      <c r="CJ18" s="489"/>
      <c r="CK18" s="489"/>
      <c r="CL18" s="489"/>
      <c r="CM18" s="490"/>
      <c r="CN18" s="491"/>
      <c r="CO18" s="489"/>
      <c r="CP18" s="489"/>
      <c r="CQ18" s="489"/>
      <c r="CR18" s="490"/>
      <c r="CS18" s="488"/>
      <c r="CT18" s="493"/>
      <c r="CU18" s="489"/>
      <c r="CV18" s="489"/>
      <c r="CW18" s="490"/>
      <c r="CX18" s="491"/>
      <c r="CY18" s="493"/>
      <c r="CZ18" s="489"/>
      <c r="DA18" s="489"/>
      <c r="DB18" s="490"/>
      <c r="DC18" s="491"/>
      <c r="DD18" s="493"/>
      <c r="DE18" s="489"/>
      <c r="DF18" s="489"/>
      <c r="DG18" s="490"/>
      <c r="DH18" s="491"/>
      <c r="DI18" s="493"/>
      <c r="DJ18" s="489"/>
      <c r="DK18" s="489"/>
      <c r="DL18" s="490"/>
      <c r="DM18" s="491"/>
      <c r="DN18" s="493"/>
      <c r="DO18" s="489"/>
      <c r="DP18" s="489"/>
      <c r="DQ18" s="490"/>
      <c r="DR18" s="491"/>
      <c r="DS18" s="493"/>
      <c r="DT18" s="489"/>
      <c r="DU18" s="489"/>
      <c r="DV18" s="490"/>
      <c r="DW18" s="505"/>
      <c r="DX18" s="488"/>
      <c r="DY18" s="493"/>
      <c r="DZ18" s="493"/>
      <c r="EA18" s="489"/>
      <c r="EB18" s="490"/>
      <c r="EC18" s="491"/>
      <c r="ED18" s="493"/>
      <c r="EE18" s="489"/>
      <c r="EF18" s="489"/>
      <c r="EG18" s="490"/>
      <c r="EH18" s="491"/>
      <c r="EI18" s="493"/>
      <c r="EJ18" s="489"/>
      <c r="EK18" s="489"/>
      <c r="EL18" s="490"/>
      <c r="EM18" s="491"/>
      <c r="EN18" s="493"/>
      <c r="EO18" s="489"/>
      <c r="EP18" s="489"/>
      <c r="EQ18" s="490"/>
      <c r="ER18" s="491"/>
      <c r="ES18" s="493"/>
      <c r="ET18" s="489"/>
      <c r="EU18" s="489"/>
      <c r="EV18" s="490"/>
      <c r="EW18" s="491"/>
      <c r="EX18" s="493"/>
      <c r="EY18" s="489"/>
      <c r="EZ18" s="489"/>
      <c r="FA18" s="490"/>
      <c r="FB18" s="506"/>
      <c r="FC18" s="488"/>
      <c r="FD18" s="489"/>
      <c r="FE18" s="489"/>
      <c r="FF18" s="489"/>
      <c r="FG18" s="490"/>
      <c r="FH18" s="491"/>
      <c r="FI18" s="489"/>
      <c r="FJ18" s="489"/>
      <c r="FK18" s="489"/>
      <c r="FL18" s="492"/>
      <c r="FM18" s="493"/>
      <c r="FN18" s="489"/>
      <c r="FO18" s="489"/>
      <c r="FP18" s="489"/>
      <c r="FQ18" s="490"/>
      <c r="FR18" s="491"/>
      <c r="FS18" s="489"/>
      <c r="FT18" s="489"/>
      <c r="FU18" s="489"/>
      <c r="FV18" s="490"/>
      <c r="FW18" s="491"/>
      <c r="FX18" s="489"/>
      <c r="FY18" s="489"/>
      <c r="FZ18" s="489"/>
      <c r="GA18" s="490"/>
      <c r="GB18" s="491"/>
      <c r="GC18" s="489"/>
      <c r="GD18" s="489"/>
      <c r="GE18" s="489"/>
      <c r="GF18" s="490"/>
      <c r="GG18" s="506"/>
      <c r="GH18" s="485"/>
      <c r="GI18" s="485"/>
      <c r="GJ18" s="485"/>
      <c r="GK18" s="485"/>
    </row>
    <row r="19" spans="1:193" s="545" customFormat="1" ht="12.75" customHeight="1">
      <c r="A19" s="507"/>
      <c r="B19" s="508"/>
      <c r="C19" s="507"/>
      <c r="D19" s="509"/>
      <c r="E19" s="509"/>
      <c r="F19" s="510"/>
      <c r="G19" s="511"/>
      <c r="H19" s="511"/>
      <c r="I19" s="511"/>
      <c r="J19" s="512"/>
      <c r="K19" s="513"/>
      <c r="L19" s="511"/>
      <c r="M19" s="511"/>
      <c r="N19" s="511"/>
      <c r="O19" s="514"/>
      <c r="P19" s="515"/>
      <c r="Q19" s="511"/>
      <c r="R19" s="511"/>
      <c r="S19" s="511"/>
      <c r="T19" s="512"/>
      <c r="U19" s="513"/>
      <c r="V19" s="511"/>
      <c r="W19" s="511"/>
      <c r="X19" s="511"/>
      <c r="Y19" s="512"/>
      <c r="Z19" s="513"/>
      <c r="AA19" s="511"/>
      <c r="AB19" s="511"/>
      <c r="AC19" s="511"/>
      <c r="AD19" s="512"/>
      <c r="AE19" s="513"/>
      <c r="AF19" s="511"/>
      <c r="AG19" s="511"/>
      <c r="AH19" s="511"/>
      <c r="AI19" s="512"/>
      <c r="AJ19" s="510"/>
      <c r="AK19" s="511"/>
      <c r="AL19" s="511"/>
      <c r="AM19" s="511"/>
      <c r="AN19" s="514"/>
      <c r="AO19" s="515"/>
      <c r="AP19" s="511"/>
      <c r="AQ19" s="511"/>
      <c r="AR19" s="511"/>
      <c r="AS19" s="514"/>
      <c r="AT19" s="515"/>
      <c r="AU19" s="511"/>
      <c r="AV19" s="511"/>
      <c r="AW19" s="511"/>
      <c r="AX19" s="514"/>
      <c r="AY19" s="515"/>
      <c r="AZ19" s="511"/>
      <c r="BA19" s="511"/>
      <c r="BB19" s="511"/>
      <c r="BC19" s="514"/>
      <c r="BD19" s="515"/>
      <c r="BE19" s="511"/>
      <c r="BF19" s="511"/>
      <c r="BG19" s="511"/>
      <c r="BH19" s="514"/>
      <c r="BI19" s="515"/>
      <c r="BJ19" s="511"/>
      <c r="BK19" s="511"/>
      <c r="BL19" s="511"/>
      <c r="BM19" s="514"/>
      <c r="BN19" s="516"/>
      <c r="BO19" s="510"/>
      <c r="BP19" s="511"/>
      <c r="BQ19" s="511"/>
      <c r="BR19" s="511"/>
      <c r="BS19" s="512"/>
      <c r="BT19" s="513"/>
      <c r="BU19" s="511"/>
      <c r="BV19" s="511"/>
      <c r="BW19" s="511"/>
      <c r="BX19" s="514"/>
      <c r="BY19" s="515"/>
      <c r="BZ19" s="511"/>
      <c r="CA19" s="511"/>
      <c r="CB19" s="511"/>
      <c r="CC19" s="512"/>
      <c r="CD19" s="513"/>
      <c r="CE19" s="511"/>
      <c r="CF19" s="511"/>
      <c r="CG19" s="511"/>
      <c r="CH19" s="512"/>
      <c r="CI19" s="513"/>
      <c r="CJ19" s="511"/>
      <c r="CK19" s="511"/>
      <c r="CL19" s="511"/>
      <c r="CM19" s="512"/>
      <c r="CN19" s="513"/>
      <c r="CO19" s="511"/>
      <c r="CP19" s="511"/>
      <c r="CQ19" s="511"/>
      <c r="CR19" s="512"/>
      <c r="CS19" s="510"/>
      <c r="CT19" s="515"/>
      <c r="CU19" s="511"/>
      <c r="CV19" s="511"/>
      <c r="CW19" s="512"/>
      <c r="CX19" s="513"/>
      <c r="CY19" s="515"/>
      <c r="CZ19" s="511"/>
      <c r="DA19" s="511"/>
      <c r="DB19" s="512"/>
      <c r="DC19" s="513"/>
      <c r="DD19" s="515"/>
      <c r="DE19" s="511"/>
      <c r="DF19" s="511"/>
      <c r="DG19" s="512"/>
      <c r="DH19" s="513"/>
      <c r="DI19" s="515"/>
      <c r="DJ19" s="511"/>
      <c r="DK19" s="511"/>
      <c r="DL19" s="512"/>
      <c r="DM19" s="513"/>
      <c r="DN19" s="515"/>
      <c r="DO19" s="511"/>
      <c r="DP19" s="511"/>
      <c r="DQ19" s="512"/>
      <c r="DR19" s="513"/>
      <c r="DS19" s="515"/>
      <c r="DT19" s="511"/>
      <c r="DU19" s="511"/>
      <c r="DV19" s="512"/>
      <c r="DW19" s="517"/>
      <c r="DX19" s="510"/>
      <c r="DY19" s="515"/>
      <c r="DZ19" s="515"/>
      <c r="EA19" s="511"/>
      <c r="EB19" s="512"/>
      <c r="EC19" s="513"/>
      <c r="ED19" s="515"/>
      <c r="EE19" s="511"/>
      <c r="EF19" s="511"/>
      <c r="EG19" s="512"/>
      <c r="EH19" s="513"/>
      <c r="EI19" s="515"/>
      <c r="EJ19" s="511"/>
      <c r="EK19" s="511"/>
      <c r="EL19" s="512"/>
      <c r="EM19" s="513"/>
      <c r="EN19" s="515"/>
      <c r="EO19" s="511"/>
      <c r="EP19" s="511"/>
      <c r="EQ19" s="512"/>
      <c r="ER19" s="513"/>
      <c r="ES19" s="515"/>
      <c r="ET19" s="511"/>
      <c r="EU19" s="511"/>
      <c r="EV19" s="512"/>
      <c r="EW19" s="513"/>
      <c r="EX19" s="515"/>
      <c r="EY19" s="511"/>
      <c r="EZ19" s="511"/>
      <c r="FA19" s="512"/>
      <c r="FB19" s="518"/>
      <c r="FC19" s="510"/>
      <c r="FD19" s="511"/>
      <c r="FE19" s="511"/>
      <c r="FF19" s="511"/>
      <c r="FG19" s="512"/>
      <c r="FH19" s="513"/>
      <c r="FI19" s="511"/>
      <c r="FJ19" s="511"/>
      <c r="FK19" s="511"/>
      <c r="FL19" s="514"/>
      <c r="FM19" s="515"/>
      <c r="FN19" s="511"/>
      <c r="FO19" s="511"/>
      <c r="FP19" s="511"/>
      <c r="FQ19" s="512"/>
      <c r="FR19" s="513"/>
      <c r="FS19" s="511"/>
      <c r="FT19" s="511"/>
      <c r="FU19" s="511"/>
      <c r="FV19" s="512"/>
      <c r="FW19" s="513"/>
      <c r="FX19" s="511"/>
      <c r="FY19" s="511"/>
      <c r="FZ19" s="511"/>
      <c r="GA19" s="512"/>
      <c r="GB19" s="513"/>
      <c r="GC19" s="511"/>
      <c r="GD19" s="511"/>
      <c r="GE19" s="511"/>
      <c r="GF19" s="512"/>
      <c r="GG19" s="518"/>
      <c r="GH19" s="507"/>
      <c r="GI19" s="507"/>
      <c r="GJ19" s="507"/>
      <c r="GK19" s="507"/>
    </row>
    <row r="20" spans="1:193" ht="12.75" customHeight="1">
      <c r="A20" s="520"/>
      <c r="B20" s="521"/>
      <c r="C20" s="520"/>
      <c r="D20" s="522"/>
      <c r="E20" s="522"/>
      <c r="F20" s="523"/>
      <c r="G20" s="524"/>
      <c r="H20" s="524"/>
      <c r="I20" s="524"/>
      <c r="J20" s="525"/>
      <c r="K20" s="526"/>
      <c r="L20" s="524"/>
      <c r="M20" s="524"/>
      <c r="N20" s="524"/>
      <c r="O20" s="527"/>
      <c r="P20" s="528"/>
      <c r="Q20" s="524"/>
      <c r="R20" s="524"/>
      <c r="S20" s="524"/>
      <c r="T20" s="525"/>
      <c r="U20" s="526"/>
      <c r="V20" s="524"/>
      <c r="W20" s="524"/>
      <c r="X20" s="524"/>
      <c r="Y20" s="525"/>
      <c r="Z20" s="526"/>
      <c r="AA20" s="524"/>
      <c r="AB20" s="524"/>
      <c r="AC20" s="524"/>
      <c r="AD20" s="525"/>
      <c r="AE20" s="526"/>
      <c r="AF20" s="524"/>
      <c r="AG20" s="524"/>
      <c r="AH20" s="524"/>
      <c r="AI20" s="525"/>
      <c r="AJ20" s="523"/>
      <c r="AK20" s="524"/>
      <c r="AL20" s="524"/>
      <c r="AM20" s="524"/>
      <c r="AN20" s="527"/>
      <c r="AO20" s="528"/>
      <c r="AP20" s="524"/>
      <c r="AQ20" s="524"/>
      <c r="AR20" s="524"/>
      <c r="AS20" s="527"/>
      <c r="AT20" s="528"/>
      <c r="AU20" s="524"/>
      <c r="AV20" s="524"/>
      <c r="AW20" s="524"/>
      <c r="AX20" s="527"/>
      <c r="AY20" s="528"/>
      <c r="AZ20" s="524"/>
      <c r="BA20" s="524"/>
      <c r="BB20" s="524"/>
      <c r="BC20" s="527"/>
      <c r="BD20" s="528"/>
      <c r="BE20" s="524"/>
      <c r="BF20" s="524"/>
      <c r="BG20" s="524"/>
      <c r="BH20" s="527"/>
      <c r="BI20" s="528"/>
      <c r="BJ20" s="524"/>
      <c r="BK20" s="524"/>
      <c r="BL20" s="524"/>
      <c r="BM20" s="527"/>
      <c r="BN20" s="529"/>
      <c r="BO20" s="523"/>
      <c r="BP20" s="524"/>
      <c r="BQ20" s="524"/>
      <c r="BR20" s="524"/>
      <c r="BS20" s="525"/>
      <c r="BT20" s="526"/>
      <c r="BU20" s="524"/>
      <c r="BV20" s="524"/>
      <c r="BW20" s="524"/>
      <c r="BX20" s="527"/>
      <c r="BY20" s="528"/>
      <c r="BZ20" s="524"/>
      <c r="CA20" s="524"/>
      <c r="CB20" s="524"/>
      <c r="CC20" s="525"/>
      <c r="CD20" s="526"/>
      <c r="CE20" s="524"/>
      <c r="CF20" s="524"/>
      <c r="CG20" s="524"/>
      <c r="CH20" s="525"/>
      <c r="CI20" s="526"/>
      <c r="CJ20" s="524"/>
      <c r="CK20" s="524"/>
      <c r="CL20" s="524"/>
      <c r="CM20" s="525"/>
      <c r="CN20" s="526"/>
      <c r="CO20" s="524"/>
      <c r="CP20" s="524"/>
      <c r="CQ20" s="524"/>
      <c r="CR20" s="525"/>
      <c r="CS20" s="523"/>
      <c r="CT20" s="528"/>
      <c r="CU20" s="524"/>
      <c r="CV20" s="524"/>
      <c r="CW20" s="525"/>
      <c r="CX20" s="526"/>
      <c r="CY20" s="528"/>
      <c r="CZ20" s="524"/>
      <c r="DA20" s="524"/>
      <c r="DB20" s="525"/>
      <c r="DC20" s="526"/>
      <c r="DD20" s="528"/>
      <c r="DE20" s="524"/>
      <c r="DF20" s="524"/>
      <c r="DG20" s="525"/>
      <c r="DH20" s="526"/>
      <c r="DI20" s="528"/>
      <c r="DJ20" s="524"/>
      <c r="DK20" s="524"/>
      <c r="DL20" s="525"/>
      <c r="DM20" s="526"/>
      <c r="DN20" s="528"/>
      <c r="DO20" s="524"/>
      <c r="DP20" s="524"/>
      <c r="DQ20" s="525"/>
      <c r="DR20" s="526"/>
      <c r="DS20" s="528"/>
      <c r="DT20" s="524"/>
      <c r="DU20" s="524"/>
      <c r="DV20" s="525"/>
      <c r="DW20" s="530"/>
      <c r="DX20" s="523"/>
      <c r="DY20" s="528"/>
      <c r="DZ20" s="528"/>
      <c r="EA20" s="524"/>
      <c r="EB20" s="525"/>
      <c r="EC20" s="526"/>
      <c r="ED20" s="528"/>
      <c r="EE20" s="524"/>
      <c r="EF20" s="524"/>
      <c r="EG20" s="525"/>
      <c r="EH20" s="526"/>
      <c r="EI20" s="528"/>
      <c r="EJ20" s="524"/>
      <c r="EK20" s="524"/>
      <c r="EL20" s="525"/>
      <c r="EM20" s="526"/>
      <c r="EN20" s="528"/>
      <c r="EO20" s="524"/>
      <c r="EP20" s="524"/>
      <c r="EQ20" s="525"/>
      <c r="ER20" s="526"/>
      <c r="ES20" s="528"/>
      <c r="ET20" s="524"/>
      <c r="EU20" s="524"/>
      <c r="EV20" s="525"/>
      <c r="EW20" s="526"/>
      <c r="EX20" s="528"/>
      <c r="EY20" s="524"/>
      <c r="EZ20" s="524"/>
      <c r="FA20" s="525"/>
      <c r="FB20" s="531"/>
      <c r="FC20" s="523"/>
      <c r="FD20" s="524"/>
      <c r="FE20" s="524"/>
      <c r="FF20" s="524"/>
      <c r="FG20" s="525"/>
      <c r="FH20" s="526"/>
      <c r="FI20" s="524"/>
      <c r="FJ20" s="524"/>
      <c r="FK20" s="524"/>
      <c r="FL20" s="527"/>
      <c r="FM20" s="528"/>
      <c r="FN20" s="524"/>
      <c r="FO20" s="524"/>
      <c r="FP20" s="524"/>
      <c r="FQ20" s="525"/>
      <c r="FR20" s="526"/>
      <c r="FS20" s="524"/>
      <c r="FT20" s="524"/>
      <c r="FU20" s="524"/>
      <c r="FV20" s="525"/>
      <c r="FW20" s="526"/>
      <c r="FX20" s="524"/>
      <c r="FY20" s="524"/>
      <c r="FZ20" s="524"/>
      <c r="GA20" s="525"/>
      <c r="GB20" s="526"/>
      <c r="GC20" s="524"/>
      <c r="GD20" s="524"/>
      <c r="GE20" s="524"/>
      <c r="GF20" s="525"/>
      <c r="GG20" s="531"/>
      <c r="GH20" s="520"/>
      <c r="GI20" s="520"/>
      <c r="GJ20" s="520"/>
      <c r="GK20" s="520"/>
    </row>
    <row r="21" spans="1:193" ht="12.75" customHeight="1">
      <c r="A21" s="485"/>
      <c r="B21" s="486"/>
      <c r="C21" s="485"/>
      <c r="D21" s="487"/>
      <c r="E21" s="487"/>
      <c r="F21" s="488"/>
      <c r="G21" s="489"/>
      <c r="H21" s="489"/>
      <c r="I21" s="489"/>
      <c r="J21" s="490"/>
      <c r="K21" s="491"/>
      <c r="L21" s="489"/>
      <c r="M21" s="489"/>
      <c r="N21" s="489"/>
      <c r="O21" s="492"/>
      <c r="P21" s="493"/>
      <c r="Q21" s="489"/>
      <c r="R21" s="489"/>
      <c r="S21" s="489"/>
      <c r="T21" s="490"/>
      <c r="U21" s="491"/>
      <c r="V21" s="489"/>
      <c r="W21" s="489"/>
      <c r="X21" s="489"/>
      <c r="Y21" s="490"/>
      <c r="Z21" s="491"/>
      <c r="AA21" s="489"/>
      <c r="AB21" s="489"/>
      <c r="AC21" s="489"/>
      <c r="AD21" s="490"/>
      <c r="AE21" s="491"/>
      <c r="AF21" s="489"/>
      <c r="AG21" s="489"/>
      <c r="AH21" s="489"/>
      <c r="AI21" s="490"/>
      <c r="AJ21" s="488"/>
      <c r="AK21" s="489"/>
      <c r="AL21" s="489"/>
      <c r="AM21" s="489"/>
      <c r="AN21" s="492"/>
      <c r="AO21" s="493"/>
      <c r="AP21" s="489"/>
      <c r="AQ21" s="489"/>
      <c r="AR21" s="489"/>
      <c r="AS21" s="492"/>
      <c r="AT21" s="493"/>
      <c r="AU21" s="489"/>
      <c r="AV21" s="489"/>
      <c r="AW21" s="489"/>
      <c r="AX21" s="492"/>
      <c r="AY21" s="493"/>
      <c r="AZ21" s="489"/>
      <c r="BA21" s="489"/>
      <c r="BB21" s="489"/>
      <c r="BC21" s="492"/>
      <c r="BD21" s="493"/>
      <c r="BE21" s="489"/>
      <c r="BF21" s="489"/>
      <c r="BG21" s="489"/>
      <c r="BH21" s="492"/>
      <c r="BI21" s="493"/>
      <c r="BJ21" s="489"/>
      <c r="BK21" s="489"/>
      <c r="BL21" s="489"/>
      <c r="BM21" s="492"/>
      <c r="BN21" s="504"/>
      <c r="BO21" s="488"/>
      <c r="BP21" s="489"/>
      <c r="BQ21" s="489"/>
      <c r="BR21" s="489"/>
      <c r="BS21" s="490"/>
      <c r="BT21" s="491"/>
      <c r="BU21" s="489"/>
      <c r="BV21" s="489"/>
      <c r="BW21" s="489"/>
      <c r="BX21" s="492"/>
      <c r="BY21" s="493"/>
      <c r="BZ21" s="489"/>
      <c r="CA21" s="489"/>
      <c r="CB21" s="489"/>
      <c r="CC21" s="490"/>
      <c r="CD21" s="491"/>
      <c r="CE21" s="489"/>
      <c r="CF21" s="489"/>
      <c r="CG21" s="489"/>
      <c r="CH21" s="490"/>
      <c r="CI21" s="491"/>
      <c r="CJ21" s="489"/>
      <c r="CK21" s="489"/>
      <c r="CL21" s="489"/>
      <c r="CM21" s="490"/>
      <c r="CN21" s="491"/>
      <c r="CO21" s="489"/>
      <c r="CP21" s="489"/>
      <c r="CQ21" s="489"/>
      <c r="CR21" s="490"/>
      <c r="CS21" s="488"/>
      <c r="CT21" s="493"/>
      <c r="CU21" s="489"/>
      <c r="CV21" s="489"/>
      <c r="CW21" s="490"/>
      <c r="CX21" s="491"/>
      <c r="CY21" s="493"/>
      <c r="CZ21" s="489"/>
      <c r="DA21" s="489"/>
      <c r="DB21" s="490"/>
      <c r="DC21" s="491"/>
      <c r="DD21" s="493"/>
      <c r="DE21" s="489"/>
      <c r="DF21" s="489"/>
      <c r="DG21" s="490"/>
      <c r="DH21" s="491"/>
      <c r="DI21" s="493"/>
      <c r="DJ21" s="489"/>
      <c r="DK21" s="489"/>
      <c r="DL21" s="490"/>
      <c r="DM21" s="491"/>
      <c r="DN21" s="493"/>
      <c r="DO21" s="489"/>
      <c r="DP21" s="489"/>
      <c r="DQ21" s="490"/>
      <c r="DR21" s="491"/>
      <c r="DS21" s="493"/>
      <c r="DT21" s="489"/>
      <c r="DU21" s="489"/>
      <c r="DV21" s="490"/>
      <c r="DW21" s="505"/>
      <c r="DX21" s="488"/>
      <c r="DY21" s="493"/>
      <c r="DZ21" s="493"/>
      <c r="EA21" s="489"/>
      <c r="EB21" s="490"/>
      <c r="EC21" s="491"/>
      <c r="ED21" s="493"/>
      <c r="EE21" s="489"/>
      <c r="EF21" s="489"/>
      <c r="EG21" s="490"/>
      <c r="EH21" s="491"/>
      <c r="EI21" s="493"/>
      <c r="EJ21" s="489"/>
      <c r="EK21" s="489"/>
      <c r="EL21" s="490"/>
      <c r="EM21" s="491"/>
      <c r="EN21" s="493"/>
      <c r="EO21" s="489"/>
      <c r="EP21" s="489"/>
      <c r="EQ21" s="490"/>
      <c r="ER21" s="491"/>
      <c r="ES21" s="493"/>
      <c r="ET21" s="489"/>
      <c r="EU21" s="489"/>
      <c r="EV21" s="490"/>
      <c r="EW21" s="491"/>
      <c r="EX21" s="493"/>
      <c r="EY21" s="489"/>
      <c r="EZ21" s="489"/>
      <c r="FA21" s="490"/>
      <c r="FB21" s="506"/>
      <c r="FC21" s="488"/>
      <c r="FD21" s="489"/>
      <c r="FE21" s="489"/>
      <c r="FF21" s="489"/>
      <c r="FG21" s="490"/>
      <c r="FH21" s="491"/>
      <c r="FI21" s="489"/>
      <c r="FJ21" s="489"/>
      <c r="FK21" s="489"/>
      <c r="FL21" s="492"/>
      <c r="FM21" s="493"/>
      <c r="FN21" s="489"/>
      <c r="FO21" s="489"/>
      <c r="FP21" s="489"/>
      <c r="FQ21" s="490"/>
      <c r="FR21" s="491"/>
      <c r="FS21" s="489"/>
      <c r="FT21" s="489"/>
      <c r="FU21" s="489"/>
      <c r="FV21" s="490"/>
      <c r="FW21" s="491"/>
      <c r="FX21" s="489"/>
      <c r="FY21" s="489"/>
      <c r="FZ21" s="489"/>
      <c r="GA21" s="490"/>
      <c r="GB21" s="491"/>
      <c r="GC21" s="489"/>
      <c r="GD21" s="489"/>
      <c r="GE21" s="489"/>
      <c r="GF21" s="490"/>
      <c r="GG21" s="506"/>
      <c r="GH21" s="485"/>
      <c r="GI21" s="485"/>
      <c r="GJ21" s="485"/>
      <c r="GK21" s="485"/>
    </row>
    <row r="22" spans="1:193" ht="12.75" customHeight="1">
      <c r="A22" s="485"/>
      <c r="B22" s="486"/>
      <c r="C22" s="485"/>
      <c r="D22" s="487"/>
      <c r="E22" s="487"/>
      <c r="F22" s="488"/>
      <c r="G22" s="489"/>
      <c r="H22" s="489"/>
      <c r="I22" s="489"/>
      <c r="J22" s="490"/>
      <c r="K22" s="491"/>
      <c r="L22" s="489"/>
      <c r="M22" s="489"/>
      <c r="N22" s="489"/>
      <c r="O22" s="492"/>
      <c r="P22" s="493"/>
      <c r="Q22" s="489"/>
      <c r="R22" s="489"/>
      <c r="S22" s="489"/>
      <c r="T22" s="490"/>
      <c r="U22" s="491"/>
      <c r="V22" s="489"/>
      <c r="W22" s="489"/>
      <c r="X22" s="489"/>
      <c r="Y22" s="490"/>
      <c r="Z22" s="491"/>
      <c r="AA22" s="489"/>
      <c r="AB22" s="489"/>
      <c r="AC22" s="489"/>
      <c r="AD22" s="490"/>
      <c r="AE22" s="491"/>
      <c r="AF22" s="489"/>
      <c r="AG22" s="489"/>
      <c r="AH22" s="489"/>
      <c r="AI22" s="490"/>
      <c r="AJ22" s="488"/>
      <c r="AK22" s="489"/>
      <c r="AL22" s="489"/>
      <c r="AM22" s="489"/>
      <c r="AN22" s="492"/>
      <c r="AO22" s="493"/>
      <c r="AP22" s="489"/>
      <c r="AQ22" s="489"/>
      <c r="AR22" s="489"/>
      <c r="AS22" s="492"/>
      <c r="AT22" s="493"/>
      <c r="AU22" s="489"/>
      <c r="AV22" s="489"/>
      <c r="AW22" s="489"/>
      <c r="AX22" s="492"/>
      <c r="AY22" s="493"/>
      <c r="AZ22" s="489"/>
      <c r="BA22" s="489"/>
      <c r="BB22" s="489"/>
      <c r="BC22" s="492"/>
      <c r="BD22" s="493"/>
      <c r="BE22" s="489"/>
      <c r="BF22" s="489"/>
      <c r="BG22" s="489"/>
      <c r="BH22" s="492"/>
      <c r="BI22" s="493"/>
      <c r="BJ22" s="489"/>
      <c r="BK22" s="489"/>
      <c r="BL22" s="489"/>
      <c r="BM22" s="492"/>
      <c r="BN22" s="504"/>
      <c r="BO22" s="488"/>
      <c r="BP22" s="489"/>
      <c r="BQ22" s="489"/>
      <c r="BR22" s="489"/>
      <c r="BS22" s="490"/>
      <c r="BT22" s="491"/>
      <c r="BU22" s="489"/>
      <c r="BV22" s="489"/>
      <c r="BW22" s="489"/>
      <c r="BX22" s="492"/>
      <c r="BY22" s="493"/>
      <c r="BZ22" s="489"/>
      <c r="CA22" s="489"/>
      <c r="CB22" s="489"/>
      <c r="CC22" s="490"/>
      <c r="CD22" s="491"/>
      <c r="CE22" s="489"/>
      <c r="CF22" s="489"/>
      <c r="CG22" s="489"/>
      <c r="CH22" s="490"/>
      <c r="CI22" s="491"/>
      <c r="CJ22" s="489"/>
      <c r="CK22" s="489"/>
      <c r="CL22" s="489"/>
      <c r="CM22" s="490"/>
      <c r="CN22" s="491"/>
      <c r="CO22" s="489"/>
      <c r="CP22" s="489"/>
      <c r="CQ22" s="489"/>
      <c r="CR22" s="490"/>
      <c r="CS22" s="488"/>
      <c r="CT22" s="493"/>
      <c r="CU22" s="489"/>
      <c r="CV22" s="489"/>
      <c r="CW22" s="490"/>
      <c r="CX22" s="491"/>
      <c r="CY22" s="493"/>
      <c r="CZ22" s="489"/>
      <c r="DA22" s="489"/>
      <c r="DB22" s="490"/>
      <c r="DC22" s="491"/>
      <c r="DD22" s="493"/>
      <c r="DE22" s="489"/>
      <c r="DF22" s="489"/>
      <c r="DG22" s="490"/>
      <c r="DH22" s="491"/>
      <c r="DI22" s="493"/>
      <c r="DJ22" s="489"/>
      <c r="DK22" s="489"/>
      <c r="DL22" s="490"/>
      <c r="DM22" s="491"/>
      <c r="DN22" s="493"/>
      <c r="DO22" s="489"/>
      <c r="DP22" s="489"/>
      <c r="DQ22" s="490"/>
      <c r="DR22" s="491"/>
      <c r="DS22" s="493"/>
      <c r="DT22" s="489"/>
      <c r="DU22" s="489"/>
      <c r="DV22" s="490"/>
      <c r="DW22" s="505"/>
      <c r="DX22" s="488"/>
      <c r="DY22" s="493"/>
      <c r="DZ22" s="493"/>
      <c r="EA22" s="489"/>
      <c r="EB22" s="490"/>
      <c r="EC22" s="491"/>
      <c r="ED22" s="493"/>
      <c r="EE22" s="489"/>
      <c r="EF22" s="489"/>
      <c r="EG22" s="490"/>
      <c r="EH22" s="491"/>
      <c r="EI22" s="493"/>
      <c r="EJ22" s="489"/>
      <c r="EK22" s="489"/>
      <c r="EL22" s="490"/>
      <c r="EM22" s="491"/>
      <c r="EN22" s="493"/>
      <c r="EO22" s="489"/>
      <c r="EP22" s="489"/>
      <c r="EQ22" s="490"/>
      <c r="ER22" s="491"/>
      <c r="ES22" s="493"/>
      <c r="ET22" s="489"/>
      <c r="EU22" s="489"/>
      <c r="EV22" s="490"/>
      <c r="EW22" s="491"/>
      <c r="EX22" s="493"/>
      <c r="EY22" s="489"/>
      <c r="EZ22" s="489"/>
      <c r="FA22" s="490"/>
      <c r="FB22" s="506"/>
      <c r="FC22" s="488"/>
      <c r="FD22" s="489"/>
      <c r="FE22" s="489"/>
      <c r="FF22" s="489"/>
      <c r="FG22" s="490"/>
      <c r="FH22" s="491"/>
      <c r="FI22" s="489"/>
      <c r="FJ22" s="489"/>
      <c r="FK22" s="489"/>
      <c r="FL22" s="492"/>
      <c r="FM22" s="493"/>
      <c r="FN22" s="489"/>
      <c r="FO22" s="489"/>
      <c r="FP22" s="489"/>
      <c r="FQ22" s="490"/>
      <c r="FR22" s="491"/>
      <c r="FS22" s="489"/>
      <c r="FT22" s="489"/>
      <c r="FU22" s="489"/>
      <c r="FV22" s="490"/>
      <c r="FW22" s="491"/>
      <c r="FX22" s="489"/>
      <c r="FY22" s="489"/>
      <c r="FZ22" s="489"/>
      <c r="GA22" s="490"/>
      <c r="GB22" s="491"/>
      <c r="GC22" s="489"/>
      <c r="GD22" s="489"/>
      <c r="GE22" s="489"/>
      <c r="GF22" s="490"/>
      <c r="GG22" s="506"/>
      <c r="GH22" s="485"/>
      <c r="GI22" s="485"/>
      <c r="GJ22" s="485"/>
      <c r="GK22" s="485"/>
    </row>
    <row r="23" spans="1:193" ht="12.75" customHeight="1">
      <c r="A23" s="485"/>
      <c r="B23" s="486"/>
      <c r="C23" s="485"/>
      <c r="D23" s="487"/>
      <c r="E23" s="487"/>
      <c r="F23" s="488"/>
      <c r="G23" s="489"/>
      <c r="H23" s="489"/>
      <c r="I23" s="489"/>
      <c r="J23" s="490"/>
      <c r="K23" s="491"/>
      <c r="L23" s="489"/>
      <c r="M23" s="489"/>
      <c r="N23" s="489"/>
      <c r="O23" s="492"/>
      <c r="P23" s="493"/>
      <c r="Q23" s="489"/>
      <c r="R23" s="489"/>
      <c r="S23" s="489"/>
      <c r="T23" s="490"/>
      <c r="U23" s="491"/>
      <c r="V23" s="489"/>
      <c r="W23" s="489"/>
      <c r="X23" s="489"/>
      <c r="Y23" s="490"/>
      <c r="Z23" s="491"/>
      <c r="AA23" s="489"/>
      <c r="AB23" s="489"/>
      <c r="AC23" s="489"/>
      <c r="AD23" s="490"/>
      <c r="AE23" s="491"/>
      <c r="AF23" s="489"/>
      <c r="AG23" s="489"/>
      <c r="AH23" s="489"/>
      <c r="AI23" s="490"/>
      <c r="AJ23" s="488"/>
      <c r="AK23" s="489"/>
      <c r="AL23" s="489"/>
      <c r="AM23" s="489"/>
      <c r="AN23" s="492"/>
      <c r="AO23" s="493"/>
      <c r="AP23" s="489"/>
      <c r="AQ23" s="489"/>
      <c r="AR23" s="489"/>
      <c r="AS23" s="492"/>
      <c r="AT23" s="493"/>
      <c r="AU23" s="489"/>
      <c r="AV23" s="489"/>
      <c r="AW23" s="489"/>
      <c r="AX23" s="492"/>
      <c r="AY23" s="493"/>
      <c r="AZ23" s="489"/>
      <c r="BA23" s="489"/>
      <c r="BB23" s="489"/>
      <c r="BC23" s="492"/>
      <c r="BD23" s="493"/>
      <c r="BE23" s="489"/>
      <c r="BF23" s="489"/>
      <c r="BG23" s="489"/>
      <c r="BH23" s="492"/>
      <c r="BI23" s="493"/>
      <c r="BJ23" s="489"/>
      <c r="BK23" s="489"/>
      <c r="BL23" s="489"/>
      <c r="BM23" s="492"/>
      <c r="BN23" s="504"/>
      <c r="BO23" s="488"/>
      <c r="BP23" s="489"/>
      <c r="BQ23" s="489"/>
      <c r="BR23" s="489"/>
      <c r="BS23" s="490"/>
      <c r="BT23" s="491"/>
      <c r="BU23" s="489"/>
      <c r="BV23" s="489"/>
      <c r="BW23" s="489"/>
      <c r="BX23" s="492"/>
      <c r="BY23" s="493"/>
      <c r="BZ23" s="489"/>
      <c r="CA23" s="489"/>
      <c r="CB23" s="489"/>
      <c r="CC23" s="490"/>
      <c r="CD23" s="491"/>
      <c r="CE23" s="489"/>
      <c r="CF23" s="489"/>
      <c r="CG23" s="489"/>
      <c r="CH23" s="490"/>
      <c r="CI23" s="491"/>
      <c r="CJ23" s="489"/>
      <c r="CK23" s="489"/>
      <c r="CL23" s="489"/>
      <c r="CM23" s="490"/>
      <c r="CN23" s="491"/>
      <c r="CO23" s="489"/>
      <c r="CP23" s="489"/>
      <c r="CQ23" s="489"/>
      <c r="CR23" s="490"/>
      <c r="CS23" s="488"/>
      <c r="CT23" s="493"/>
      <c r="CU23" s="489"/>
      <c r="CV23" s="489"/>
      <c r="CW23" s="490"/>
      <c r="CX23" s="491"/>
      <c r="CY23" s="493"/>
      <c r="CZ23" s="489"/>
      <c r="DA23" s="489"/>
      <c r="DB23" s="490"/>
      <c r="DC23" s="491"/>
      <c r="DD23" s="493"/>
      <c r="DE23" s="489"/>
      <c r="DF23" s="489"/>
      <c r="DG23" s="490"/>
      <c r="DH23" s="491"/>
      <c r="DI23" s="493"/>
      <c r="DJ23" s="489"/>
      <c r="DK23" s="489"/>
      <c r="DL23" s="490"/>
      <c r="DM23" s="491"/>
      <c r="DN23" s="493"/>
      <c r="DO23" s="489"/>
      <c r="DP23" s="489"/>
      <c r="DQ23" s="490"/>
      <c r="DR23" s="491"/>
      <c r="DS23" s="493"/>
      <c r="DT23" s="489"/>
      <c r="DU23" s="489"/>
      <c r="DV23" s="490"/>
      <c r="DW23" s="505"/>
      <c r="DX23" s="488"/>
      <c r="DY23" s="493"/>
      <c r="DZ23" s="493"/>
      <c r="EA23" s="489"/>
      <c r="EB23" s="490"/>
      <c r="EC23" s="491"/>
      <c r="ED23" s="493"/>
      <c r="EE23" s="489"/>
      <c r="EF23" s="489"/>
      <c r="EG23" s="490"/>
      <c r="EH23" s="491"/>
      <c r="EI23" s="493"/>
      <c r="EJ23" s="489"/>
      <c r="EK23" s="489"/>
      <c r="EL23" s="490"/>
      <c r="EM23" s="491"/>
      <c r="EN23" s="493"/>
      <c r="EO23" s="489"/>
      <c r="EP23" s="489"/>
      <c r="EQ23" s="490"/>
      <c r="ER23" s="491"/>
      <c r="ES23" s="493"/>
      <c r="ET23" s="489"/>
      <c r="EU23" s="489"/>
      <c r="EV23" s="490"/>
      <c r="EW23" s="491"/>
      <c r="EX23" s="493"/>
      <c r="EY23" s="489"/>
      <c r="EZ23" s="489"/>
      <c r="FA23" s="490"/>
      <c r="FB23" s="506"/>
      <c r="FC23" s="488"/>
      <c r="FD23" s="489"/>
      <c r="FE23" s="489"/>
      <c r="FF23" s="489"/>
      <c r="FG23" s="490"/>
      <c r="FH23" s="491"/>
      <c r="FI23" s="489"/>
      <c r="FJ23" s="489"/>
      <c r="FK23" s="489"/>
      <c r="FL23" s="492"/>
      <c r="FM23" s="493"/>
      <c r="FN23" s="489"/>
      <c r="FO23" s="489"/>
      <c r="FP23" s="489"/>
      <c r="FQ23" s="490"/>
      <c r="FR23" s="491"/>
      <c r="FS23" s="489"/>
      <c r="FT23" s="489"/>
      <c r="FU23" s="489"/>
      <c r="FV23" s="490"/>
      <c r="FW23" s="491"/>
      <c r="FX23" s="489"/>
      <c r="FY23" s="489"/>
      <c r="FZ23" s="489"/>
      <c r="GA23" s="490"/>
      <c r="GB23" s="491"/>
      <c r="GC23" s="489"/>
      <c r="GD23" s="489"/>
      <c r="GE23" s="489"/>
      <c r="GF23" s="490"/>
      <c r="GG23" s="506"/>
      <c r="GH23" s="485"/>
      <c r="GI23" s="485"/>
      <c r="GJ23" s="485"/>
      <c r="GK23" s="485"/>
    </row>
    <row r="24" spans="1:193" s="519" customFormat="1" ht="12.75" customHeight="1">
      <c r="A24" s="507"/>
      <c r="B24" s="508"/>
      <c r="C24" s="507"/>
      <c r="D24" s="509"/>
      <c r="E24" s="509"/>
      <c r="F24" s="510"/>
      <c r="G24" s="511"/>
      <c r="H24" s="511"/>
      <c r="I24" s="511"/>
      <c r="J24" s="512"/>
      <c r="K24" s="513"/>
      <c r="L24" s="511"/>
      <c r="M24" s="511"/>
      <c r="N24" s="511"/>
      <c r="O24" s="514"/>
      <c r="P24" s="515"/>
      <c r="Q24" s="511"/>
      <c r="R24" s="511"/>
      <c r="S24" s="511"/>
      <c r="T24" s="512"/>
      <c r="U24" s="513"/>
      <c r="V24" s="511"/>
      <c r="W24" s="511"/>
      <c r="X24" s="511"/>
      <c r="Y24" s="512"/>
      <c r="Z24" s="513"/>
      <c r="AA24" s="511"/>
      <c r="AB24" s="511"/>
      <c r="AC24" s="511"/>
      <c r="AD24" s="512"/>
      <c r="AE24" s="513"/>
      <c r="AF24" s="511"/>
      <c r="AG24" s="511"/>
      <c r="AH24" s="511"/>
      <c r="AI24" s="512"/>
      <c r="AJ24" s="510"/>
      <c r="AK24" s="511"/>
      <c r="AL24" s="511"/>
      <c r="AM24" s="511"/>
      <c r="AN24" s="514"/>
      <c r="AO24" s="515"/>
      <c r="AP24" s="511"/>
      <c r="AQ24" s="511"/>
      <c r="AR24" s="511"/>
      <c r="AS24" s="514"/>
      <c r="AT24" s="515"/>
      <c r="AU24" s="511"/>
      <c r="AV24" s="511"/>
      <c r="AW24" s="511"/>
      <c r="AX24" s="514"/>
      <c r="AY24" s="515"/>
      <c r="AZ24" s="511"/>
      <c r="BA24" s="511"/>
      <c r="BB24" s="511"/>
      <c r="BC24" s="514"/>
      <c r="BD24" s="515"/>
      <c r="BE24" s="511"/>
      <c r="BF24" s="511"/>
      <c r="BG24" s="511"/>
      <c r="BH24" s="514"/>
      <c r="BI24" s="515"/>
      <c r="BJ24" s="511"/>
      <c r="BK24" s="511"/>
      <c r="BL24" s="511"/>
      <c r="BM24" s="514"/>
      <c r="BN24" s="516"/>
      <c r="BO24" s="510"/>
      <c r="BP24" s="511"/>
      <c r="BQ24" s="511"/>
      <c r="BR24" s="511"/>
      <c r="BS24" s="512"/>
      <c r="BT24" s="513"/>
      <c r="BU24" s="511"/>
      <c r="BV24" s="511"/>
      <c r="BW24" s="511"/>
      <c r="BX24" s="514"/>
      <c r="BY24" s="515"/>
      <c r="BZ24" s="511"/>
      <c r="CA24" s="511"/>
      <c r="CB24" s="511"/>
      <c r="CC24" s="512"/>
      <c r="CD24" s="513"/>
      <c r="CE24" s="511"/>
      <c r="CF24" s="511"/>
      <c r="CG24" s="511"/>
      <c r="CH24" s="512"/>
      <c r="CI24" s="513"/>
      <c r="CJ24" s="511"/>
      <c r="CK24" s="511"/>
      <c r="CL24" s="511"/>
      <c r="CM24" s="512"/>
      <c r="CN24" s="513"/>
      <c r="CO24" s="511"/>
      <c r="CP24" s="511"/>
      <c r="CQ24" s="511"/>
      <c r="CR24" s="512"/>
      <c r="CS24" s="510"/>
      <c r="CT24" s="515"/>
      <c r="CU24" s="511"/>
      <c r="CV24" s="511"/>
      <c r="CW24" s="512"/>
      <c r="CX24" s="513"/>
      <c r="CY24" s="515"/>
      <c r="CZ24" s="511"/>
      <c r="DA24" s="511"/>
      <c r="DB24" s="512"/>
      <c r="DC24" s="513"/>
      <c r="DD24" s="515"/>
      <c r="DE24" s="511"/>
      <c r="DF24" s="511"/>
      <c r="DG24" s="512"/>
      <c r="DH24" s="513"/>
      <c r="DI24" s="515"/>
      <c r="DJ24" s="511"/>
      <c r="DK24" s="511"/>
      <c r="DL24" s="512"/>
      <c r="DM24" s="513"/>
      <c r="DN24" s="515"/>
      <c r="DO24" s="511"/>
      <c r="DP24" s="511"/>
      <c r="DQ24" s="512"/>
      <c r="DR24" s="513"/>
      <c r="DS24" s="515"/>
      <c r="DT24" s="511"/>
      <c r="DU24" s="511"/>
      <c r="DV24" s="512"/>
      <c r="DW24" s="517"/>
      <c r="DX24" s="510"/>
      <c r="DY24" s="515"/>
      <c r="DZ24" s="515"/>
      <c r="EA24" s="511"/>
      <c r="EB24" s="512"/>
      <c r="EC24" s="513"/>
      <c r="ED24" s="515"/>
      <c r="EE24" s="511"/>
      <c r="EF24" s="511"/>
      <c r="EG24" s="512"/>
      <c r="EH24" s="513"/>
      <c r="EI24" s="515"/>
      <c r="EJ24" s="511"/>
      <c r="EK24" s="511"/>
      <c r="EL24" s="512"/>
      <c r="EM24" s="513"/>
      <c r="EN24" s="515"/>
      <c r="EO24" s="511"/>
      <c r="EP24" s="511"/>
      <c r="EQ24" s="512"/>
      <c r="ER24" s="513"/>
      <c r="ES24" s="515"/>
      <c r="ET24" s="511"/>
      <c r="EU24" s="511"/>
      <c r="EV24" s="512"/>
      <c r="EW24" s="513"/>
      <c r="EX24" s="515"/>
      <c r="EY24" s="511"/>
      <c r="EZ24" s="511"/>
      <c r="FA24" s="512"/>
      <c r="FB24" s="518"/>
      <c r="FC24" s="510"/>
      <c r="FD24" s="511"/>
      <c r="FE24" s="511"/>
      <c r="FF24" s="511"/>
      <c r="FG24" s="512"/>
      <c r="FH24" s="513"/>
      <c r="FI24" s="511"/>
      <c r="FJ24" s="511"/>
      <c r="FK24" s="511"/>
      <c r="FL24" s="514"/>
      <c r="FM24" s="515"/>
      <c r="FN24" s="511"/>
      <c r="FO24" s="511"/>
      <c r="FP24" s="511"/>
      <c r="FQ24" s="512"/>
      <c r="FR24" s="513"/>
      <c r="FS24" s="511"/>
      <c r="FT24" s="511"/>
      <c r="FU24" s="511"/>
      <c r="FV24" s="512"/>
      <c r="FW24" s="513"/>
      <c r="FX24" s="511"/>
      <c r="FY24" s="511"/>
      <c r="FZ24" s="511"/>
      <c r="GA24" s="512"/>
      <c r="GB24" s="513"/>
      <c r="GC24" s="511"/>
      <c r="GD24" s="511"/>
      <c r="GE24" s="511"/>
      <c r="GF24" s="512"/>
      <c r="GG24" s="518"/>
      <c r="GH24" s="507"/>
      <c r="GI24" s="507"/>
      <c r="GJ24" s="507"/>
      <c r="GK24" s="507"/>
    </row>
    <row r="25" spans="1:193" ht="12.75" customHeight="1">
      <c r="A25" s="520"/>
      <c r="B25" s="521"/>
      <c r="C25" s="520"/>
      <c r="D25" s="522"/>
      <c r="E25" s="522"/>
      <c r="F25" s="523"/>
      <c r="G25" s="524"/>
      <c r="H25" s="524"/>
      <c r="I25" s="524"/>
      <c r="J25" s="525"/>
      <c r="K25" s="526"/>
      <c r="L25" s="524"/>
      <c r="M25" s="524"/>
      <c r="N25" s="524"/>
      <c r="O25" s="527"/>
      <c r="P25" s="528"/>
      <c r="Q25" s="524"/>
      <c r="R25" s="524"/>
      <c r="S25" s="524"/>
      <c r="T25" s="525"/>
      <c r="U25" s="526"/>
      <c r="V25" s="524"/>
      <c r="W25" s="524"/>
      <c r="X25" s="524"/>
      <c r="Y25" s="525"/>
      <c r="Z25" s="526"/>
      <c r="AA25" s="524"/>
      <c r="AB25" s="524"/>
      <c r="AC25" s="524"/>
      <c r="AD25" s="525"/>
      <c r="AE25" s="526"/>
      <c r="AF25" s="524"/>
      <c r="AG25" s="524"/>
      <c r="AH25" s="524"/>
      <c r="AI25" s="525"/>
      <c r="AJ25" s="523"/>
      <c r="AK25" s="524"/>
      <c r="AL25" s="524"/>
      <c r="AM25" s="524"/>
      <c r="AN25" s="527"/>
      <c r="AO25" s="528"/>
      <c r="AP25" s="524"/>
      <c r="AQ25" s="524"/>
      <c r="AR25" s="524"/>
      <c r="AS25" s="527"/>
      <c r="AT25" s="528"/>
      <c r="AU25" s="524"/>
      <c r="AV25" s="524"/>
      <c r="AW25" s="524"/>
      <c r="AX25" s="527"/>
      <c r="AY25" s="528"/>
      <c r="AZ25" s="524"/>
      <c r="BA25" s="524"/>
      <c r="BB25" s="524"/>
      <c r="BC25" s="527"/>
      <c r="BD25" s="528"/>
      <c r="BE25" s="524"/>
      <c r="BF25" s="524"/>
      <c r="BG25" s="524"/>
      <c r="BH25" s="527"/>
      <c r="BI25" s="528"/>
      <c r="BJ25" s="524"/>
      <c r="BK25" s="524"/>
      <c r="BL25" s="524"/>
      <c r="BM25" s="527"/>
      <c r="BN25" s="529"/>
      <c r="BO25" s="523"/>
      <c r="BP25" s="524"/>
      <c r="BQ25" s="524"/>
      <c r="BR25" s="524"/>
      <c r="BS25" s="525"/>
      <c r="BT25" s="526"/>
      <c r="BU25" s="524"/>
      <c r="BV25" s="524"/>
      <c r="BW25" s="524"/>
      <c r="BX25" s="527"/>
      <c r="BY25" s="528"/>
      <c r="BZ25" s="524"/>
      <c r="CA25" s="524"/>
      <c r="CB25" s="524"/>
      <c r="CC25" s="525"/>
      <c r="CD25" s="526"/>
      <c r="CE25" s="524"/>
      <c r="CF25" s="524"/>
      <c r="CG25" s="524"/>
      <c r="CH25" s="525"/>
      <c r="CI25" s="526"/>
      <c r="CJ25" s="524"/>
      <c r="CK25" s="524"/>
      <c r="CL25" s="524"/>
      <c r="CM25" s="525"/>
      <c r="CN25" s="526"/>
      <c r="CO25" s="524"/>
      <c r="CP25" s="524"/>
      <c r="CQ25" s="524"/>
      <c r="CR25" s="525"/>
      <c r="CS25" s="523"/>
      <c r="CT25" s="528"/>
      <c r="CU25" s="524"/>
      <c r="CV25" s="524"/>
      <c r="CW25" s="525"/>
      <c r="CX25" s="526"/>
      <c r="CY25" s="528"/>
      <c r="CZ25" s="524"/>
      <c r="DA25" s="524"/>
      <c r="DB25" s="525"/>
      <c r="DC25" s="526"/>
      <c r="DD25" s="528"/>
      <c r="DE25" s="524"/>
      <c r="DF25" s="524"/>
      <c r="DG25" s="525"/>
      <c r="DH25" s="526"/>
      <c r="DI25" s="528"/>
      <c r="DJ25" s="524"/>
      <c r="DK25" s="524"/>
      <c r="DL25" s="525"/>
      <c r="DM25" s="526"/>
      <c r="DN25" s="528"/>
      <c r="DO25" s="524"/>
      <c r="DP25" s="524"/>
      <c r="DQ25" s="525"/>
      <c r="DR25" s="526"/>
      <c r="DS25" s="528"/>
      <c r="DT25" s="524"/>
      <c r="DU25" s="524"/>
      <c r="DV25" s="525"/>
      <c r="DW25" s="530"/>
      <c r="DX25" s="523"/>
      <c r="DY25" s="528"/>
      <c r="DZ25" s="528"/>
      <c r="EA25" s="524"/>
      <c r="EB25" s="525"/>
      <c r="EC25" s="526"/>
      <c r="ED25" s="528"/>
      <c r="EE25" s="524"/>
      <c r="EF25" s="524"/>
      <c r="EG25" s="525"/>
      <c r="EH25" s="526"/>
      <c r="EI25" s="528"/>
      <c r="EJ25" s="524"/>
      <c r="EK25" s="524"/>
      <c r="EL25" s="525"/>
      <c r="EM25" s="526"/>
      <c r="EN25" s="528"/>
      <c r="EO25" s="524"/>
      <c r="EP25" s="524"/>
      <c r="EQ25" s="525"/>
      <c r="ER25" s="526"/>
      <c r="ES25" s="528"/>
      <c r="ET25" s="524"/>
      <c r="EU25" s="524"/>
      <c r="EV25" s="525"/>
      <c r="EW25" s="526"/>
      <c r="EX25" s="528"/>
      <c r="EY25" s="524"/>
      <c r="EZ25" s="524"/>
      <c r="FA25" s="525"/>
      <c r="FB25" s="531"/>
      <c r="FC25" s="523"/>
      <c r="FD25" s="524"/>
      <c r="FE25" s="524"/>
      <c r="FF25" s="524"/>
      <c r="FG25" s="525"/>
      <c r="FH25" s="526"/>
      <c r="FI25" s="524"/>
      <c r="FJ25" s="524"/>
      <c r="FK25" s="524"/>
      <c r="FL25" s="527"/>
      <c r="FM25" s="528"/>
      <c r="FN25" s="524"/>
      <c r="FO25" s="524"/>
      <c r="FP25" s="524"/>
      <c r="FQ25" s="525"/>
      <c r="FR25" s="526"/>
      <c r="FS25" s="524"/>
      <c r="FT25" s="524"/>
      <c r="FU25" s="524"/>
      <c r="FV25" s="525"/>
      <c r="FW25" s="526"/>
      <c r="FX25" s="524"/>
      <c r="FY25" s="524"/>
      <c r="FZ25" s="524"/>
      <c r="GA25" s="525"/>
      <c r="GB25" s="526"/>
      <c r="GC25" s="524"/>
      <c r="GD25" s="524"/>
      <c r="GE25" s="524"/>
      <c r="GF25" s="525"/>
      <c r="GG25" s="531"/>
      <c r="GH25" s="520"/>
      <c r="GI25" s="520"/>
      <c r="GJ25" s="520"/>
      <c r="GK25" s="520"/>
    </row>
    <row r="26" spans="1:193" ht="12.75" customHeight="1">
      <c r="A26" s="520"/>
      <c r="B26" s="521"/>
      <c r="C26" s="520"/>
      <c r="D26" s="522"/>
      <c r="E26" s="522"/>
      <c r="F26" s="523"/>
      <c r="G26" s="524"/>
      <c r="H26" s="524"/>
      <c r="I26" s="524"/>
      <c r="J26" s="525"/>
      <c r="K26" s="526"/>
      <c r="L26" s="524"/>
      <c r="M26" s="524"/>
      <c r="N26" s="524"/>
      <c r="O26" s="527"/>
      <c r="P26" s="528"/>
      <c r="Q26" s="524"/>
      <c r="R26" s="524"/>
      <c r="S26" s="524"/>
      <c r="T26" s="525"/>
      <c r="U26" s="526"/>
      <c r="V26" s="524"/>
      <c r="W26" s="524"/>
      <c r="X26" s="524"/>
      <c r="Y26" s="525"/>
      <c r="Z26" s="526"/>
      <c r="AA26" s="524"/>
      <c r="AB26" s="524"/>
      <c r="AC26" s="524"/>
      <c r="AD26" s="525"/>
      <c r="AE26" s="526"/>
      <c r="AF26" s="524"/>
      <c r="AG26" s="524"/>
      <c r="AH26" s="524"/>
      <c r="AI26" s="525"/>
      <c r="AJ26" s="523"/>
      <c r="AK26" s="524"/>
      <c r="AL26" s="524"/>
      <c r="AM26" s="524"/>
      <c r="AN26" s="527"/>
      <c r="AO26" s="528"/>
      <c r="AP26" s="524"/>
      <c r="AQ26" s="524"/>
      <c r="AR26" s="524"/>
      <c r="AS26" s="527"/>
      <c r="AT26" s="528"/>
      <c r="AU26" s="524"/>
      <c r="AV26" s="524"/>
      <c r="AW26" s="524"/>
      <c r="AX26" s="527"/>
      <c r="AY26" s="528"/>
      <c r="AZ26" s="524"/>
      <c r="BA26" s="524"/>
      <c r="BB26" s="524"/>
      <c r="BC26" s="527"/>
      <c r="BD26" s="528"/>
      <c r="BE26" s="524"/>
      <c r="BF26" s="524"/>
      <c r="BG26" s="524"/>
      <c r="BH26" s="527"/>
      <c r="BI26" s="528"/>
      <c r="BJ26" s="524"/>
      <c r="BK26" s="524"/>
      <c r="BL26" s="524"/>
      <c r="BM26" s="527"/>
      <c r="BN26" s="529"/>
      <c r="BO26" s="523"/>
      <c r="BP26" s="524"/>
      <c r="BQ26" s="524"/>
      <c r="BR26" s="524"/>
      <c r="BS26" s="525"/>
      <c r="BT26" s="526"/>
      <c r="BU26" s="524"/>
      <c r="BV26" s="524"/>
      <c r="BW26" s="524"/>
      <c r="BX26" s="527"/>
      <c r="BY26" s="528"/>
      <c r="BZ26" s="524"/>
      <c r="CA26" s="524"/>
      <c r="CB26" s="524"/>
      <c r="CC26" s="525"/>
      <c r="CD26" s="526"/>
      <c r="CE26" s="524"/>
      <c r="CF26" s="524"/>
      <c r="CG26" s="524"/>
      <c r="CH26" s="525"/>
      <c r="CI26" s="526"/>
      <c r="CJ26" s="524"/>
      <c r="CK26" s="524"/>
      <c r="CL26" s="524"/>
      <c r="CM26" s="525"/>
      <c r="CN26" s="526"/>
      <c r="CO26" s="524"/>
      <c r="CP26" s="524"/>
      <c r="CQ26" s="524"/>
      <c r="CR26" s="525"/>
      <c r="CS26" s="523"/>
      <c r="CT26" s="528"/>
      <c r="CU26" s="524"/>
      <c r="CV26" s="524"/>
      <c r="CW26" s="525"/>
      <c r="CX26" s="526"/>
      <c r="CY26" s="528"/>
      <c r="CZ26" s="524"/>
      <c r="DA26" s="524"/>
      <c r="DB26" s="525"/>
      <c r="DC26" s="526"/>
      <c r="DD26" s="528"/>
      <c r="DE26" s="524"/>
      <c r="DF26" s="524"/>
      <c r="DG26" s="525"/>
      <c r="DH26" s="526"/>
      <c r="DI26" s="528"/>
      <c r="DJ26" s="524"/>
      <c r="DK26" s="524"/>
      <c r="DL26" s="525"/>
      <c r="DM26" s="526"/>
      <c r="DN26" s="528"/>
      <c r="DO26" s="524"/>
      <c r="DP26" s="524"/>
      <c r="DQ26" s="525"/>
      <c r="DR26" s="526"/>
      <c r="DS26" s="528"/>
      <c r="DT26" s="524"/>
      <c r="DU26" s="524"/>
      <c r="DV26" s="525"/>
      <c r="DW26" s="530"/>
      <c r="DX26" s="523"/>
      <c r="DY26" s="528"/>
      <c r="DZ26" s="528"/>
      <c r="EA26" s="524"/>
      <c r="EB26" s="525"/>
      <c r="EC26" s="526"/>
      <c r="ED26" s="528"/>
      <c r="EE26" s="524"/>
      <c r="EF26" s="524"/>
      <c r="EG26" s="525"/>
      <c r="EH26" s="526"/>
      <c r="EI26" s="528"/>
      <c r="EJ26" s="524"/>
      <c r="EK26" s="524"/>
      <c r="EL26" s="525"/>
      <c r="EM26" s="526"/>
      <c r="EN26" s="528"/>
      <c r="EO26" s="524"/>
      <c r="EP26" s="524"/>
      <c r="EQ26" s="525"/>
      <c r="ER26" s="526"/>
      <c r="ES26" s="528"/>
      <c r="ET26" s="524"/>
      <c r="EU26" s="524"/>
      <c r="EV26" s="525"/>
      <c r="EW26" s="526"/>
      <c r="EX26" s="528"/>
      <c r="EY26" s="524"/>
      <c r="EZ26" s="524"/>
      <c r="FA26" s="525"/>
      <c r="FB26" s="531"/>
      <c r="FC26" s="523"/>
      <c r="FD26" s="524"/>
      <c r="FE26" s="524"/>
      <c r="FF26" s="524"/>
      <c r="FG26" s="525"/>
      <c r="FH26" s="526"/>
      <c r="FI26" s="524"/>
      <c r="FJ26" s="524"/>
      <c r="FK26" s="524"/>
      <c r="FL26" s="527"/>
      <c r="FM26" s="528"/>
      <c r="FN26" s="524"/>
      <c r="FO26" s="524"/>
      <c r="FP26" s="524"/>
      <c r="FQ26" s="525"/>
      <c r="FR26" s="526"/>
      <c r="FS26" s="524"/>
      <c r="FT26" s="524"/>
      <c r="FU26" s="524"/>
      <c r="FV26" s="525"/>
      <c r="FW26" s="526"/>
      <c r="FX26" s="524"/>
      <c r="FY26" s="524"/>
      <c r="FZ26" s="524"/>
      <c r="GA26" s="525"/>
      <c r="GB26" s="526"/>
      <c r="GC26" s="524"/>
      <c r="GD26" s="524"/>
      <c r="GE26" s="524"/>
      <c r="GF26" s="525"/>
      <c r="GG26" s="531"/>
      <c r="GH26" s="485"/>
      <c r="GI26" s="485"/>
      <c r="GJ26" s="485"/>
      <c r="GK26" s="485"/>
    </row>
    <row r="27" spans="1:193" ht="12.75" customHeight="1">
      <c r="A27" s="520"/>
      <c r="B27" s="521"/>
      <c r="C27" s="520"/>
      <c r="D27" s="522"/>
      <c r="E27" s="522"/>
      <c r="F27" s="523"/>
      <c r="G27" s="524"/>
      <c r="H27" s="524"/>
      <c r="I27" s="524"/>
      <c r="J27" s="525"/>
      <c r="K27" s="526"/>
      <c r="L27" s="524"/>
      <c r="M27" s="524"/>
      <c r="N27" s="524"/>
      <c r="O27" s="527"/>
      <c r="P27" s="528"/>
      <c r="Q27" s="524"/>
      <c r="R27" s="524"/>
      <c r="S27" s="524"/>
      <c r="T27" s="525"/>
      <c r="U27" s="526"/>
      <c r="V27" s="524"/>
      <c r="W27" s="524"/>
      <c r="X27" s="524"/>
      <c r="Y27" s="525"/>
      <c r="Z27" s="526"/>
      <c r="AA27" s="524"/>
      <c r="AB27" s="524"/>
      <c r="AC27" s="524"/>
      <c r="AD27" s="525"/>
      <c r="AE27" s="526"/>
      <c r="AF27" s="524"/>
      <c r="AG27" s="524"/>
      <c r="AH27" s="524"/>
      <c r="AI27" s="525"/>
      <c r="AJ27" s="523"/>
      <c r="AK27" s="524"/>
      <c r="AL27" s="524"/>
      <c r="AM27" s="524"/>
      <c r="AN27" s="527"/>
      <c r="AO27" s="528"/>
      <c r="AP27" s="524"/>
      <c r="AQ27" s="524"/>
      <c r="AR27" s="524"/>
      <c r="AS27" s="527"/>
      <c r="AT27" s="528"/>
      <c r="AU27" s="524"/>
      <c r="AV27" s="524"/>
      <c r="AW27" s="524"/>
      <c r="AX27" s="527"/>
      <c r="AY27" s="528"/>
      <c r="AZ27" s="524"/>
      <c r="BA27" s="524"/>
      <c r="BB27" s="524"/>
      <c r="BC27" s="527"/>
      <c r="BD27" s="528"/>
      <c r="BE27" s="524"/>
      <c r="BF27" s="524"/>
      <c r="BG27" s="524"/>
      <c r="BH27" s="527"/>
      <c r="BI27" s="528"/>
      <c r="BJ27" s="524"/>
      <c r="BK27" s="524"/>
      <c r="BL27" s="524"/>
      <c r="BM27" s="527"/>
      <c r="BN27" s="529"/>
      <c r="BO27" s="523"/>
      <c r="BP27" s="524"/>
      <c r="BQ27" s="524"/>
      <c r="BR27" s="524"/>
      <c r="BS27" s="525"/>
      <c r="BT27" s="526"/>
      <c r="BU27" s="524"/>
      <c r="BV27" s="524"/>
      <c r="BW27" s="524"/>
      <c r="BX27" s="527"/>
      <c r="BY27" s="528"/>
      <c r="BZ27" s="524"/>
      <c r="CA27" s="524"/>
      <c r="CB27" s="524"/>
      <c r="CC27" s="525"/>
      <c r="CD27" s="526"/>
      <c r="CE27" s="524"/>
      <c r="CF27" s="524"/>
      <c r="CG27" s="524"/>
      <c r="CH27" s="525"/>
      <c r="CI27" s="526"/>
      <c r="CJ27" s="524"/>
      <c r="CK27" s="524"/>
      <c r="CL27" s="524"/>
      <c r="CM27" s="525"/>
      <c r="CN27" s="526"/>
      <c r="CO27" s="524"/>
      <c r="CP27" s="524"/>
      <c r="CQ27" s="524"/>
      <c r="CR27" s="525"/>
      <c r="CS27" s="523"/>
      <c r="CT27" s="528"/>
      <c r="CU27" s="524"/>
      <c r="CV27" s="524"/>
      <c r="CW27" s="525"/>
      <c r="CX27" s="526"/>
      <c r="CY27" s="528"/>
      <c r="CZ27" s="524"/>
      <c r="DA27" s="524"/>
      <c r="DB27" s="525"/>
      <c r="DC27" s="526"/>
      <c r="DD27" s="528"/>
      <c r="DE27" s="524"/>
      <c r="DF27" s="524"/>
      <c r="DG27" s="525"/>
      <c r="DH27" s="526"/>
      <c r="DI27" s="528"/>
      <c r="DJ27" s="524"/>
      <c r="DK27" s="524"/>
      <c r="DL27" s="525"/>
      <c r="DM27" s="526"/>
      <c r="DN27" s="528"/>
      <c r="DO27" s="524"/>
      <c r="DP27" s="524"/>
      <c r="DQ27" s="525"/>
      <c r="DR27" s="526"/>
      <c r="DS27" s="528"/>
      <c r="DT27" s="524"/>
      <c r="DU27" s="524"/>
      <c r="DV27" s="525"/>
      <c r="DW27" s="530"/>
      <c r="DX27" s="523"/>
      <c r="DY27" s="528"/>
      <c r="DZ27" s="528"/>
      <c r="EA27" s="524"/>
      <c r="EB27" s="525"/>
      <c r="EC27" s="526"/>
      <c r="ED27" s="528"/>
      <c r="EE27" s="524"/>
      <c r="EF27" s="524"/>
      <c r="EG27" s="525"/>
      <c r="EH27" s="526"/>
      <c r="EI27" s="528"/>
      <c r="EJ27" s="524"/>
      <c r="EK27" s="524"/>
      <c r="EL27" s="525"/>
      <c r="EM27" s="526"/>
      <c r="EN27" s="528"/>
      <c r="EO27" s="524"/>
      <c r="EP27" s="524"/>
      <c r="EQ27" s="525"/>
      <c r="ER27" s="526"/>
      <c r="ES27" s="528"/>
      <c r="ET27" s="524"/>
      <c r="EU27" s="524"/>
      <c r="EV27" s="525"/>
      <c r="EW27" s="526"/>
      <c r="EX27" s="528"/>
      <c r="EY27" s="524"/>
      <c r="EZ27" s="524"/>
      <c r="FA27" s="525"/>
      <c r="FB27" s="531"/>
      <c r="FC27" s="523"/>
      <c r="FD27" s="524"/>
      <c r="FE27" s="524"/>
      <c r="FF27" s="524"/>
      <c r="FG27" s="525"/>
      <c r="FH27" s="526"/>
      <c r="FI27" s="524"/>
      <c r="FJ27" s="524"/>
      <c r="FK27" s="524"/>
      <c r="FL27" s="527"/>
      <c r="FM27" s="528"/>
      <c r="FN27" s="524"/>
      <c r="FO27" s="524"/>
      <c r="FP27" s="524"/>
      <c r="FQ27" s="525"/>
      <c r="FR27" s="526"/>
      <c r="FS27" s="524"/>
      <c r="FT27" s="524"/>
      <c r="FU27" s="524"/>
      <c r="FV27" s="525"/>
      <c r="FW27" s="526"/>
      <c r="FX27" s="524"/>
      <c r="FY27" s="524"/>
      <c r="FZ27" s="524"/>
      <c r="GA27" s="525"/>
      <c r="GB27" s="526"/>
      <c r="GC27" s="524"/>
      <c r="GD27" s="524"/>
      <c r="GE27" s="524"/>
      <c r="GF27" s="525"/>
      <c r="GG27" s="531"/>
      <c r="GH27" s="485"/>
      <c r="GI27" s="485"/>
      <c r="GJ27" s="485"/>
      <c r="GK27" s="485"/>
    </row>
    <row r="28" spans="1:193" ht="12.75" customHeight="1">
      <c r="A28" s="520"/>
      <c r="B28" s="521"/>
      <c r="C28" s="520"/>
      <c r="D28" s="522"/>
      <c r="E28" s="522"/>
      <c r="F28" s="523"/>
      <c r="G28" s="524"/>
      <c r="H28" s="524"/>
      <c r="I28" s="524"/>
      <c r="J28" s="525"/>
      <c r="K28" s="526"/>
      <c r="L28" s="524"/>
      <c r="M28" s="524"/>
      <c r="N28" s="524"/>
      <c r="O28" s="527"/>
      <c r="P28" s="528"/>
      <c r="Q28" s="524"/>
      <c r="R28" s="524"/>
      <c r="S28" s="524"/>
      <c r="T28" s="525"/>
      <c r="U28" s="526"/>
      <c r="V28" s="524"/>
      <c r="W28" s="524"/>
      <c r="X28" s="524"/>
      <c r="Y28" s="525"/>
      <c r="Z28" s="526"/>
      <c r="AA28" s="524"/>
      <c r="AB28" s="524"/>
      <c r="AC28" s="524"/>
      <c r="AD28" s="525"/>
      <c r="AE28" s="526"/>
      <c r="AF28" s="524"/>
      <c r="AG28" s="524"/>
      <c r="AH28" s="524"/>
      <c r="AI28" s="525"/>
      <c r="AJ28" s="523"/>
      <c r="AK28" s="524"/>
      <c r="AL28" s="524"/>
      <c r="AM28" s="524"/>
      <c r="AN28" s="527"/>
      <c r="AO28" s="528"/>
      <c r="AP28" s="524"/>
      <c r="AQ28" s="524"/>
      <c r="AR28" s="524"/>
      <c r="AS28" s="527"/>
      <c r="AT28" s="528"/>
      <c r="AU28" s="524"/>
      <c r="AV28" s="524"/>
      <c r="AW28" s="524"/>
      <c r="AX28" s="527"/>
      <c r="AY28" s="528"/>
      <c r="AZ28" s="524"/>
      <c r="BA28" s="524"/>
      <c r="BB28" s="524"/>
      <c r="BC28" s="527"/>
      <c r="BD28" s="528"/>
      <c r="BE28" s="524"/>
      <c r="BF28" s="524"/>
      <c r="BG28" s="524"/>
      <c r="BH28" s="527"/>
      <c r="BI28" s="528"/>
      <c r="BJ28" s="524"/>
      <c r="BK28" s="524"/>
      <c r="BL28" s="524"/>
      <c r="BM28" s="527"/>
      <c r="BN28" s="529"/>
      <c r="BO28" s="523"/>
      <c r="BP28" s="524"/>
      <c r="BQ28" s="524"/>
      <c r="BR28" s="524"/>
      <c r="BS28" s="525"/>
      <c r="BT28" s="526"/>
      <c r="BU28" s="524"/>
      <c r="BV28" s="524"/>
      <c r="BW28" s="524"/>
      <c r="BX28" s="527"/>
      <c r="BY28" s="528"/>
      <c r="BZ28" s="524"/>
      <c r="CA28" s="524"/>
      <c r="CB28" s="524"/>
      <c r="CC28" s="525"/>
      <c r="CD28" s="526"/>
      <c r="CE28" s="524"/>
      <c r="CF28" s="524"/>
      <c r="CG28" s="524"/>
      <c r="CH28" s="525"/>
      <c r="CI28" s="526"/>
      <c r="CJ28" s="524"/>
      <c r="CK28" s="524"/>
      <c r="CL28" s="524"/>
      <c r="CM28" s="525"/>
      <c r="CN28" s="526"/>
      <c r="CO28" s="524"/>
      <c r="CP28" s="524"/>
      <c r="CQ28" s="524"/>
      <c r="CR28" s="525"/>
      <c r="CS28" s="523"/>
      <c r="CT28" s="528"/>
      <c r="CU28" s="524"/>
      <c r="CV28" s="524"/>
      <c r="CW28" s="525"/>
      <c r="CX28" s="526"/>
      <c r="CY28" s="528"/>
      <c r="CZ28" s="524"/>
      <c r="DA28" s="524"/>
      <c r="DB28" s="525"/>
      <c r="DC28" s="526"/>
      <c r="DD28" s="528"/>
      <c r="DE28" s="524"/>
      <c r="DF28" s="524"/>
      <c r="DG28" s="525"/>
      <c r="DH28" s="526"/>
      <c r="DI28" s="528"/>
      <c r="DJ28" s="524"/>
      <c r="DK28" s="524"/>
      <c r="DL28" s="525"/>
      <c r="DM28" s="526"/>
      <c r="DN28" s="528"/>
      <c r="DO28" s="524"/>
      <c r="DP28" s="524"/>
      <c r="DQ28" s="525"/>
      <c r="DR28" s="526"/>
      <c r="DS28" s="528"/>
      <c r="DT28" s="524"/>
      <c r="DU28" s="524"/>
      <c r="DV28" s="525"/>
      <c r="DW28" s="530"/>
      <c r="DX28" s="523"/>
      <c r="DY28" s="528"/>
      <c r="DZ28" s="528"/>
      <c r="EA28" s="524"/>
      <c r="EB28" s="525"/>
      <c r="EC28" s="526"/>
      <c r="ED28" s="528"/>
      <c r="EE28" s="524"/>
      <c r="EF28" s="524"/>
      <c r="EG28" s="525"/>
      <c r="EH28" s="526"/>
      <c r="EI28" s="528"/>
      <c r="EJ28" s="524"/>
      <c r="EK28" s="524"/>
      <c r="EL28" s="525"/>
      <c r="EM28" s="526"/>
      <c r="EN28" s="528"/>
      <c r="EO28" s="524"/>
      <c r="EP28" s="524"/>
      <c r="EQ28" s="525"/>
      <c r="ER28" s="526"/>
      <c r="ES28" s="528"/>
      <c r="ET28" s="524"/>
      <c r="EU28" s="524"/>
      <c r="EV28" s="525"/>
      <c r="EW28" s="526"/>
      <c r="EX28" s="528"/>
      <c r="EY28" s="524"/>
      <c r="EZ28" s="524"/>
      <c r="FA28" s="525"/>
      <c r="FB28" s="531"/>
      <c r="FC28" s="523"/>
      <c r="FD28" s="524"/>
      <c r="FE28" s="524"/>
      <c r="FF28" s="524"/>
      <c r="FG28" s="525"/>
      <c r="FH28" s="526"/>
      <c r="FI28" s="524"/>
      <c r="FJ28" s="524"/>
      <c r="FK28" s="524"/>
      <c r="FL28" s="527"/>
      <c r="FM28" s="528"/>
      <c r="FN28" s="524"/>
      <c r="FO28" s="524"/>
      <c r="FP28" s="524"/>
      <c r="FQ28" s="525"/>
      <c r="FR28" s="526"/>
      <c r="FS28" s="524"/>
      <c r="FT28" s="524"/>
      <c r="FU28" s="524"/>
      <c r="FV28" s="525"/>
      <c r="FW28" s="526"/>
      <c r="FX28" s="524"/>
      <c r="FY28" s="524"/>
      <c r="FZ28" s="524"/>
      <c r="GA28" s="525"/>
      <c r="GB28" s="526"/>
      <c r="GC28" s="524"/>
      <c r="GD28" s="524"/>
      <c r="GE28" s="524"/>
      <c r="GF28" s="525"/>
      <c r="GG28" s="531"/>
      <c r="GH28" s="485"/>
      <c r="GI28" s="485"/>
      <c r="GJ28" s="485"/>
      <c r="GK28" s="485"/>
    </row>
    <row r="29" spans="1:193" ht="12.75" customHeight="1" thickBot="1">
      <c r="A29" s="485"/>
      <c r="B29" s="486"/>
      <c r="C29" s="485"/>
      <c r="D29" s="487"/>
      <c r="E29" s="487"/>
      <c r="F29" s="488"/>
      <c r="G29" s="489"/>
      <c r="H29" s="489"/>
      <c r="I29" s="489"/>
      <c r="J29" s="490"/>
      <c r="K29" s="491"/>
      <c r="L29" s="489"/>
      <c r="M29" s="489"/>
      <c r="N29" s="489"/>
      <c r="O29" s="492"/>
      <c r="P29" s="493"/>
      <c r="Q29" s="489"/>
      <c r="R29" s="489"/>
      <c r="S29" s="489"/>
      <c r="T29" s="490"/>
      <c r="U29" s="491"/>
      <c r="V29" s="489"/>
      <c r="W29" s="489"/>
      <c r="X29" s="489"/>
      <c r="Y29" s="490"/>
      <c r="Z29" s="491"/>
      <c r="AA29" s="489"/>
      <c r="AB29" s="489"/>
      <c r="AC29" s="489"/>
      <c r="AD29" s="490"/>
      <c r="AE29" s="491"/>
      <c r="AF29" s="489"/>
      <c r="AG29" s="489"/>
      <c r="AH29" s="489"/>
      <c r="AI29" s="490"/>
      <c r="AJ29" s="546"/>
      <c r="AK29" s="547"/>
      <c r="AL29" s="547"/>
      <c r="AM29" s="547"/>
      <c r="AN29" s="548"/>
      <c r="AO29" s="549"/>
      <c r="AP29" s="547"/>
      <c r="AQ29" s="547"/>
      <c r="AR29" s="547"/>
      <c r="AS29" s="548"/>
      <c r="AT29" s="549"/>
      <c r="AU29" s="547"/>
      <c r="AV29" s="547"/>
      <c r="AW29" s="547"/>
      <c r="AX29" s="548"/>
      <c r="AY29" s="549"/>
      <c r="AZ29" s="547"/>
      <c r="BA29" s="547"/>
      <c r="BB29" s="547"/>
      <c r="BC29" s="548"/>
      <c r="BD29" s="549"/>
      <c r="BE29" s="547"/>
      <c r="BF29" s="547"/>
      <c r="BG29" s="547"/>
      <c r="BH29" s="548"/>
      <c r="BI29" s="549"/>
      <c r="BJ29" s="547"/>
      <c r="BK29" s="547"/>
      <c r="BL29" s="547"/>
      <c r="BM29" s="548"/>
      <c r="BN29" s="550"/>
      <c r="BO29" s="488"/>
      <c r="BP29" s="489"/>
      <c r="BQ29" s="489"/>
      <c r="BR29" s="489"/>
      <c r="BS29" s="490"/>
      <c r="BT29" s="491"/>
      <c r="BU29" s="489"/>
      <c r="BV29" s="489"/>
      <c r="BW29" s="489"/>
      <c r="BX29" s="492"/>
      <c r="BY29" s="493"/>
      <c r="BZ29" s="489"/>
      <c r="CA29" s="489"/>
      <c r="CB29" s="489"/>
      <c r="CC29" s="490"/>
      <c r="CD29" s="491"/>
      <c r="CE29" s="489"/>
      <c r="CF29" s="489"/>
      <c r="CG29" s="489"/>
      <c r="CH29" s="490"/>
      <c r="CI29" s="491"/>
      <c r="CJ29" s="489"/>
      <c r="CK29" s="489"/>
      <c r="CL29" s="489"/>
      <c r="CM29" s="490"/>
      <c r="CN29" s="491"/>
      <c r="CO29" s="489"/>
      <c r="CP29" s="489"/>
      <c r="CQ29" s="489"/>
      <c r="CR29" s="490"/>
      <c r="CS29" s="546"/>
      <c r="CT29" s="493"/>
      <c r="CU29" s="489"/>
      <c r="CV29" s="489"/>
      <c r="CW29" s="490"/>
      <c r="CX29" s="551"/>
      <c r="CY29" s="493"/>
      <c r="CZ29" s="489"/>
      <c r="DA29" s="489"/>
      <c r="DB29" s="490"/>
      <c r="DC29" s="551"/>
      <c r="DD29" s="493"/>
      <c r="DE29" s="489"/>
      <c r="DF29" s="489"/>
      <c r="DG29" s="490"/>
      <c r="DH29" s="551"/>
      <c r="DI29" s="493"/>
      <c r="DJ29" s="489"/>
      <c r="DK29" s="489"/>
      <c r="DL29" s="490"/>
      <c r="DM29" s="551"/>
      <c r="DN29" s="493"/>
      <c r="DO29" s="489"/>
      <c r="DP29" s="489"/>
      <c r="DQ29" s="490"/>
      <c r="DR29" s="551"/>
      <c r="DS29" s="493"/>
      <c r="DT29" s="489"/>
      <c r="DU29" s="489"/>
      <c r="DV29" s="490"/>
      <c r="DW29" s="552"/>
      <c r="DX29" s="546"/>
      <c r="DY29" s="549"/>
      <c r="DZ29" s="493"/>
      <c r="EA29" s="489"/>
      <c r="EB29" s="490"/>
      <c r="EC29" s="551"/>
      <c r="ED29" s="493"/>
      <c r="EE29" s="489"/>
      <c r="EF29" s="489"/>
      <c r="EG29" s="490"/>
      <c r="EH29" s="551"/>
      <c r="EI29" s="493"/>
      <c r="EJ29" s="489"/>
      <c r="EK29" s="489"/>
      <c r="EL29" s="490"/>
      <c r="EM29" s="551"/>
      <c r="EN29" s="493"/>
      <c r="EO29" s="489"/>
      <c r="EP29" s="489"/>
      <c r="EQ29" s="490"/>
      <c r="ER29" s="551"/>
      <c r="ES29" s="493"/>
      <c r="ET29" s="489"/>
      <c r="EU29" s="489"/>
      <c r="EV29" s="490"/>
      <c r="EW29" s="551"/>
      <c r="EX29" s="493"/>
      <c r="EY29" s="489"/>
      <c r="EZ29" s="489"/>
      <c r="FA29" s="490"/>
      <c r="FB29" s="553"/>
      <c r="FC29" s="488"/>
      <c r="FD29" s="489"/>
      <c r="FE29" s="489"/>
      <c r="FF29" s="489"/>
      <c r="FG29" s="490"/>
      <c r="FH29" s="491"/>
      <c r="FI29" s="489"/>
      <c r="FJ29" s="489"/>
      <c r="FK29" s="489"/>
      <c r="FL29" s="492"/>
      <c r="FM29" s="493"/>
      <c r="FN29" s="489"/>
      <c r="FO29" s="489"/>
      <c r="FP29" s="489"/>
      <c r="FQ29" s="490"/>
      <c r="FR29" s="491"/>
      <c r="FS29" s="489"/>
      <c r="FT29" s="489"/>
      <c r="FU29" s="489"/>
      <c r="FV29" s="490"/>
      <c r="FW29" s="491"/>
      <c r="FX29" s="489"/>
      <c r="FY29" s="489"/>
      <c r="FZ29" s="489"/>
      <c r="GA29" s="490"/>
      <c r="GB29" s="491"/>
      <c r="GC29" s="489"/>
      <c r="GD29" s="489"/>
      <c r="GE29" s="489"/>
      <c r="GF29" s="490"/>
      <c r="GG29" s="553"/>
      <c r="GH29" s="532"/>
      <c r="GI29" s="532"/>
      <c r="GJ29" s="532"/>
      <c r="GK29" s="532"/>
    </row>
    <row r="30" spans="1:193" ht="12.75" customHeight="1" thickBot="1">
      <c r="A30" s="477" t="s">
        <v>350</v>
      </c>
      <c r="B30" s="478" t="s">
        <v>351</v>
      </c>
      <c r="C30" s="478" t="s">
        <v>3408</v>
      </c>
      <c r="D30" s="478" t="s">
        <v>352</v>
      </c>
      <c r="E30" s="478" t="s">
        <v>353</v>
      </c>
      <c r="F30" s="479" t="s">
        <v>360</v>
      </c>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84"/>
      <c r="AK30" s="480"/>
      <c r="AL30" s="479" t="s">
        <v>361</v>
      </c>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82"/>
      <c r="BP30" s="479"/>
      <c r="BQ30" s="479" t="s">
        <v>362</v>
      </c>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c r="CO30" s="479"/>
      <c r="CP30" s="479"/>
      <c r="CQ30" s="479"/>
      <c r="CR30" s="479"/>
      <c r="CS30" s="484"/>
      <c r="CT30" s="480" t="s">
        <v>363</v>
      </c>
      <c r="CU30" s="479"/>
      <c r="CV30" s="479"/>
      <c r="CW30" s="479"/>
      <c r="CX30" s="479"/>
      <c r="CY30" s="479"/>
      <c r="CZ30" s="479"/>
      <c r="DA30" s="479"/>
      <c r="DB30" s="479"/>
      <c r="DC30" s="479"/>
      <c r="DD30" s="479"/>
      <c r="DE30" s="479"/>
      <c r="DF30" s="479"/>
      <c r="DG30" s="479"/>
      <c r="DH30" s="479"/>
      <c r="DI30" s="479"/>
      <c r="DJ30" s="479"/>
      <c r="DK30" s="479"/>
      <c r="DL30" s="479"/>
      <c r="DM30" s="479"/>
      <c r="DN30" s="479"/>
      <c r="DO30" s="479"/>
      <c r="DP30" s="479"/>
      <c r="DQ30" s="479"/>
      <c r="DR30" s="479"/>
      <c r="DS30" s="479"/>
      <c r="DT30" s="479"/>
      <c r="DU30" s="479"/>
      <c r="DV30" s="479"/>
      <c r="DW30" s="479"/>
      <c r="DX30" s="484"/>
      <c r="DY30" s="479"/>
      <c r="DZ30" s="479"/>
      <c r="EA30" s="479"/>
      <c r="EB30" s="479"/>
      <c r="EC30" s="479"/>
      <c r="ED30" s="554"/>
      <c r="EE30" s="479" t="s">
        <v>364</v>
      </c>
      <c r="EF30" s="479"/>
      <c r="EG30" s="479"/>
      <c r="EH30" s="479"/>
      <c r="EI30" s="479"/>
      <c r="EJ30" s="479"/>
      <c r="EK30" s="479"/>
      <c r="EL30" s="479"/>
      <c r="EM30" s="479"/>
      <c r="EN30" s="479"/>
      <c r="EO30" s="479"/>
      <c r="EP30" s="479"/>
      <c r="EQ30" s="479"/>
      <c r="ER30" s="479"/>
      <c r="ES30" s="479"/>
      <c r="ET30" s="479"/>
      <c r="EU30" s="479"/>
      <c r="EV30" s="479"/>
      <c r="EW30" s="479"/>
      <c r="EX30" s="479"/>
      <c r="EY30" s="479"/>
      <c r="EZ30" s="484"/>
      <c r="FA30" s="479"/>
      <c r="FB30" s="479"/>
      <c r="FC30" s="479" t="s">
        <v>365</v>
      </c>
      <c r="FD30" s="479"/>
      <c r="FE30" s="479"/>
      <c r="FF30" s="479"/>
      <c r="FG30" s="479"/>
      <c r="FH30" s="479"/>
      <c r="FI30" s="479"/>
      <c r="FJ30" s="479"/>
      <c r="FK30" s="479"/>
      <c r="FL30" s="479"/>
      <c r="FM30" s="479"/>
      <c r="FN30" s="479"/>
      <c r="FO30" s="479"/>
      <c r="FP30" s="479"/>
      <c r="FQ30" s="479"/>
      <c r="FR30" s="479"/>
      <c r="FS30" s="479"/>
      <c r="FT30" s="479"/>
      <c r="FU30" s="479"/>
      <c r="FV30" s="479"/>
      <c r="FW30" s="479"/>
      <c r="FX30" s="479"/>
      <c r="FY30" s="479"/>
      <c r="FZ30" s="479"/>
      <c r="GA30" s="479"/>
      <c r="GB30" s="479"/>
      <c r="GC30" s="479"/>
      <c r="GD30" s="479"/>
      <c r="GE30" s="479"/>
      <c r="GF30" s="555"/>
      <c r="GG30" s="556"/>
      <c r="GH30" s="557"/>
      <c r="GI30" s="478"/>
      <c r="GJ30" s="478"/>
      <c r="GK30" s="478"/>
    </row>
    <row r="31" spans="1:193" s="562" customFormat="1" ht="12.75" customHeight="1">
      <c r="A31" s="485"/>
      <c r="B31" s="558"/>
      <c r="C31" s="485"/>
      <c r="D31" s="487"/>
      <c r="E31" s="487"/>
      <c r="F31" s="488"/>
      <c r="G31" s="489"/>
      <c r="H31" s="489"/>
      <c r="I31" s="489"/>
      <c r="J31" s="490"/>
      <c r="K31" s="491"/>
      <c r="L31" s="489"/>
      <c r="M31" s="489"/>
      <c r="N31" s="489"/>
      <c r="O31" s="492"/>
      <c r="P31" s="493"/>
      <c r="Q31" s="489"/>
      <c r="R31" s="489"/>
      <c r="S31" s="489"/>
      <c r="T31" s="490"/>
      <c r="U31" s="491"/>
      <c r="V31" s="489"/>
      <c r="W31" s="489"/>
      <c r="X31" s="489"/>
      <c r="Y31" s="490"/>
      <c r="Z31" s="491"/>
      <c r="AA31" s="489"/>
      <c r="AB31" s="489"/>
      <c r="AC31" s="489"/>
      <c r="AD31" s="490"/>
      <c r="AE31" s="491"/>
      <c r="AF31" s="489"/>
      <c r="AG31" s="489"/>
      <c r="AH31" s="489"/>
      <c r="AI31" s="490"/>
      <c r="AJ31" s="531"/>
      <c r="AK31" s="488"/>
      <c r="AL31" s="489"/>
      <c r="AM31" s="489"/>
      <c r="AN31" s="489"/>
      <c r="AO31" s="490"/>
      <c r="AP31" s="491"/>
      <c r="AQ31" s="489"/>
      <c r="AR31" s="489"/>
      <c r="AS31" s="489"/>
      <c r="AT31" s="492"/>
      <c r="AU31" s="493"/>
      <c r="AV31" s="489"/>
      <c r="AW31" s="489"/>
      <c r="AX31" s="489"/>
      <c r="AY31" s="490"/>
      <c r="AZ31" s="491"/>
      <c r="BA31" s="489"/>
      <c r="BB31" s="489"/>
      <c r="BC31" s="489"/>
      <c r="BD31" s="490"/>
      <c r="BE31" s="491"/>
      <c r="BF31" s="489"/>
      <c r="BG31" s="489"/>
      <c r="BH31" s="489"/>
      <c r="BI31" s="490"/>
      <c r="BJ31" s="491"/>
      <c r="BK31" s="489"/>
      <c r="BL31" s="489"/>
      <c r="BM31" s="489"/>
      <c r="BN31" s="490"/>
      <c r="BO31" s="494"/>
      <c r="BP31" s="493"/>
      <c r="BQ31" s="489"/>
      <c r="BR31" s="489"/>
      <c r="BS31" s="490"/>
      <c r="BT31" s="491"/>
      <c r="BU31" s="489"/>
      <c r="BV31" s="489"/>
      <c r="BW31" s="489"/>
      <c r="BX31" s="492"/>
      <c r="BY31" s="493"/>
      <c r="BZ31" s="489"/>
      <c r="CA31" s="489"/>
      <c r="CB31" s="489"/>
      <c r="CC31" s="490"/>
      <c r="CD31" s="491"/>
      <c r="CE31" s="489"/>
      <c r="CF31" s="489"/>
      <c r="CG31" s="489"/>
      <c r="CH31" s="490"/>
      <c r="CI31" s="491"/>
      <c r="CJ31" s="489"/>
      <c r="CK31" s="489"/>
      <c r="CL31" s="489"/>
      <c r="CM31" s="490"/>
      <c r="CN31" s="491"/>
      <c r="CO31" s="489"/>
      <c r="CP31" s="489"/>
      <c r="CQ31" s="489"/>
      <c r="CR31" s="490"/>
      <c r="CS31" s="502"/>
      <c r="CT31" s="493"/>
      <c r="CU31" s="489"/>
      <c r="CV31" s="489"/>
      <c r="CW31" s="490"/>
      <c r="CX31" s="496"/>
      <c r="CY31" s="493"/>
      <c r="CZ31" s="489"/>
      <c r="DA31" s="489"/>
      <c r="DB31" s="490"/>
      <c r="DC31" s="496"/>
      <c r="DD31" s="493"/>
      <c r="DE31" s="489"/>
      <c r="DF31" s="489"/>
      <c r="DG31" s="490"/>
      <c r="DH31" s="496"/>
      <c r="DI31" s="493"/>
      <c r="DJ31" s="489"/>
      <c r="DK31" s="489"/>
      <c r="DL31" s="490"/>
      <c r="DM31" s="496"/>
      <c r="DN31" s="493"/>
      <c r="DO31" s="489"/>
      <c r="DP31" s="489"/>
      <c r="DQ31" s="490"/>
      <c r="DR31" s="496"/>
      <c r="DS31" s="499"/>
      <c r="DT31" s="495"/>
      <c r="DU31" s="495"/>
      <c r="DV31" s="495"/>
      <c r="DW31" s="496"/>
      <c r="DX31" s="502"/>
      <c r="DY31" s="559"/>
      <c r="DZ31" s="544"/>
      <c r="EA31" s="489"/>
      <c r="EB31" s="493"/>
      <c r="EC31" s="496"/>
      <c r="ED31" s="499"/>
      <c r="EE31" s="495"/>
      <c r="EF31" s="495"/>
      <c r="EG31" s="495"/>
      <c r="EH31" s="496"/>
      <c r="EI31" s="499"/>
      <c r="EJ31" s="495"/>
      <c r="EK31" s="495"/>
      <c r="EL31" s="495"/>
      <c r="EM31" s="496"/>
      <c r="EN31" s="499"/>
      <c r="EO31" s="495"/>
      <c r="EP31" s="495"/>
      <c r="EQ31" s="495"/>
      <c r="ER31" s="496"/>
      <c r="ES31" s="499"/>
      <c r="ET31" s="495"/>
      <c r="EU31" s="495"/>
      <c r="EV31" s="495"/>
      <c r="EW31" s="496"/>
      <c r="EX31" s="499"/>
      <c r="EY31" s="495"/>
      <c r="EZ31" s="560"/>
      <c r="FA31" s="494"/>
      <c r="FB31" s="493"/>
      <c r="FC31" s="489"/>
      <c r="FD31" s="489"/>
      <c r="FE31" s="490"/>
      <c r="FF31" s="491"/>
      <c r="FG31" s="489"/>
      <c r="FH31" s="489"/>
      <c r="FI31" s="489"/>
      <c r="FJ31" s="492"/>
      <c r="FK31" s="493"/>
      <c r="FL31" s="489"/>
      <c r="FM31" s="489"/>
      <c r="FN31" s="489"/>
      <c r="FO31" s="490"/>
      <c r="FP31" s="491"/>
      <c r="FQ31" s="489"/>
      <c r="FR31" s="489"/>
      <c r="FS31" s="489"/>
      <c r="FT31" s="490"/>
      <c r="FU31" s="491"/>
      <c r="FV31" s="489"/>
      <c r="FW31" s="489"/>
      <c r="FX31" s="489"/>
      <c r="FY31" s="490"/>
      <c r="FZ31" s="491"/>
      <c r="GA31" s="489"/>
      <c r="GB31" s="489"/>
      <c r="GC31" s="489"/>
      <c r="GD31" s="490"/>
      <c r="GE31" s="501"/>
      <c r="GF31" s="1297"/>
      <c r="GG31" s="1298"/>
      <c r="GH31" s="1299"/>
      <c r="GI31" s="561"/>
      <c r="GJ31" s="503"/>
      <c r="GK31" s="503"/>
    </row>
    <row r="32" spans="1:193" ht="12.75" customHeight="1">
      <c r="A32" s="520"/>
      <c r="B32" s="521"/>
      <c r="C32" s="520"/>
      <c r="D32" s="522"/>
      <c r="E32" s="522"/>
      <c r="F32" s="523"/>
      <c r="G32" s="524"/>
      <c r="H32" s="524"/>
      <c r="I32" s="524"/>
      <c r="J32" s="525"/>
      <c r="K32" s="526"/>
      <c r="L32" s="524"/>
      <c r="M32" s="524"/>
      <c r="N32" s="524"/>
      <c r="O32" s="527"/>
      <c r="P32" s="528"/>
      <c r="Q32" s="524"/>
      <c r="R32" s="524"/>
      <c r="S32" s="524"/>
      <c r="T32" s="525"/>
      <c r="U32" s="526"/>
      <c r="V32" s="524"/>
      <c r="W32" s="524"/>
      <c r="X32" s="524"/>
      <c r="Y32" s="525"/>
      <c r="Z32" s="526"/>
      <c r="AA32" s="524"/>
      <c r="AB32" s="524"/>
      <c r="AC32" s="524"/>
      <c r="AD32" s="525"/>
      <c r="AE32" s="526"/>
      <c r="AF32" s="524"/>
      <c r="AG32" s="524"/>
      <c r="AH32" s="524"/>
      <c r="AI32" s="525"/>
      <c r="AJ32" s="531"/>
      <c r="AK32" s="523"/>
      <c r="AL32" s="524"/>
      <c r="AM32" s="524"/>
      <c r="AN32" s="524"/>
      <c r="AO32" s="525"/>
      <c r="AP32" s="526"/>
      <c r="AQ32" s="524"/>
      <c r="AR32" s="524"/>
      <c r="AS32" s="524"/>
      <c r="AT32" s="527"/>
      <c r="AU32" s="528"/>
      <c r="AV32" s="524"/>
      <c r="AW32" s="524"/>
      <c r="AX32" s="524"/>
      <c r="AY32" s="525"/>
      <c r="AZ32" s="526"/>
      <c r="BA32" s="524"/>
      <c r="BB32" s="524"/>
      <c r="BC32" s="524"/>
      <c r="BD32" s="525"/>
      <c r="BE32" s="526"/>
      <c r="BF32" s="524"/>
      <c r="BG32" s="524"/>
      <c r="BH32" s="524"/>
      <c r="BI32" s="525"/>
      <c r="BJ32" s="526"/>
      <c r="BK32" s="524"/>
      <c r="BL32" s="524"/>
      <c r="BM32" s="524"/>
      <c r="BN32" s="525"/>
      <c r="BO32" s="523"/>
      <c r="BP32" s="528"/>
      <c r="BQ32" s="524"/>
      <c r="BR32" s="524"/>
      <c r="BS32" s="525"/>
      <c r="BT32" s="526"/>
      <c r="BU32" s="524"/>
      <c r="BV32" s="524"/>
      <c r="BW32" s="524"/>
      <c r="BX32" s="527"/>
      <c r="BY32" s="528"/>
      <c r="BZ32" s="524"/>
      <c r="CA32" s="524"/>
      <c r="CB32" s="524"/>
      <c r="CC32" s="525"/>
      <c r="CD32" s="526"/>
      <c r="CE32" s="524"/>
      <c r="CF32" s="524"/>
      <c r="CG32" s="524"/>
      <c r="CH32" s="525"/>
      <c r="CI32" s="526"/>
      <c r="CJ32" s="524"/>
      <c r="CK32" s="524"/>
      <c r="CL32" s="524"/>
      <c r="CM32" s="525"/>
      <c r="CN32" s="526"/>
      <c r="CO32" s="524"/>
      <c r="CP32" s="524"/>
      <c r="CQ32" s="524"/>
      <c r="CR32" s="525"/>
      <c r="CS32" s="531"/>
      <c r="CT32" s="528"/>
      <c r="CU32" s="524"/>
      <c r="CV32" s="524"/>
      <c r="CW32" s="525"/>
      <c r="CX32" s="527"/>
      <c r="CY32" s="528"/>
      <c r="CZ32" s="524"/>
      <c r="DA32" s="524"/>
      <c r="DB32" s="525"/>
      <c r="DC32" s="527"/>
      <c r="DD32" s="528"/>
      <c r="DE32" s="524"/>
      <c r="DF32" s="524"/>
      <c r="DG32" s="525"/>
      <c r="DH32" s="527"/>
      <c r="DI32" s="528"/>
      <c r="DJ32" s="524"/>
      <c r="DK32" s="524"/>
      <c r="DL32" s="525"/>
      <c r="DM32" s="527"/>
      <c r="DN32" s="528"/>
      <c r="DO32" s="524"/>
      <c r="DP32" s="524"/>
      <c r="DQ32" s="525"/>
      <c r="DR32" s="527"/>
      <c r="DS32" s="526"/>
      <c r="DT32" s="524"/>
      <c r="DU32" s="563"/>
      <c r="DV32" s="563"/>
      <c r="DW32" s="564"/>
      <c r="DX32" s="565"/>
      <c r="DY32" s="566"/>
      <c r="DZ32" s="562"/>
      <c r="EA32" s="524"/>
      <c r="EB32" s="528"/>
      <c r="EC32" s="527"/>
      <c r="ED32" s="526"/>
      <c r="EE32" s="524"/>
      <c r="EF32" s="524"/>
      <c r="EG32" s="524"/>
      <c r="EH32" s="527"/>
      <c r="EI32" s="526"/>
      <c r="EJ32" s="524"/>
      <c r="EK32" s="524"/>
      <c r="EL32" s="524"/>
      <c r="EM32" s="527"/>
      <c r="EN32" s="526"/>
      <c r="EO32" s="524"/>
      <c r="EP32" s="524"/>
      <c r="EQ32" s="524"/>
      <c r="ER32" s="527"/>
      <c r="ES32" s="526"/>
      <c r="ET32" s="524"/>
      <c r="EU32" s="524"/>
      <c r="EV32" s="524"/>
      <c r="EW32" s="527"/>
      <c r="EX32" s="526"/>
      <c r="EY32" s="524"/>
      <c r="EZ32" s="567"/>
      <c r="FA32" s="523"/>
      <c r="FB32" s="528"/>
      <c r="FC32" s="524"/>
      <c r="FD32" s="524"/>
      <c r="FE32" s="525"/>
      <c r="FF32" s="526"/>
      <c r="FG32" s="524"/>
      <c r="FH32" s="524"/>
      <c r="FI32" s="524"/>
      <c r="FJ32" s="527"/>
      <c r="FK32" s="528"/>
      <c r="FL32" s="524"/>
      <c r="FM32" s="524"/>
      <c r="FN32" s="524"/>
      <c r="FO32" s="525"/>
      <c r="FP32" s="526"/>
      <c r="FQ32" s="524"/>
      <c r="FR32" s="524"/>
      <c r="FS32" s="524"/>
      <c r="FT32" s="525"/>
      <c r="FU32" s="526"/>
      <c r="FV32" s="524"/>
      <c r="FW32" s="524"/>
      <c r="FX32" s="524"/>
      <c r="FY32" s="525"/>
      <c r="FZ32" s="526"/>
      <c r="GA32" s="524"/>
      <c r="GB32" s="524"/>
      <c r="GC32" s="524"/>
      <c r="GD32" s="525"/>
      <c r="GE32" s="530"/>
      <c r="GF32" s="1288"/>
      <c r="GG32" s="1289"/>
      <c r="GH32" s="1290"/>
      <c r="GI32" s="569"/>
      <c r="GJ32" s="485"/>
      <c r="GK32" s="485"/>
    </row>
    <row r="33" spans="1:193" ht="12.75" customHeight="1">
      <c r="A33" s="520"/>
      <c r="B33" s="521"/>
      <c r="C33" s="520"/>
      <c r="D33" s="522"/>
      <c r="E33" s="522"/>
      <c r="F33" s="523"/>
      <c r="G33" s="524"/>
      <c r="H33" s="524"/>
      <c r="I33" s="524"/>
      <c r="J33" s="525"/>
      <c r="K33" s="526"/>
      <c r="L33" s="524"/>
      <c r="M33" s="524"/>
      <c r="N33" s="524"/>
      <c r="O33" s="527"/>
      <c r="P33" s="528"/>
      <c r="Q33" s="524"/>
      <c r="R33" s="524"/>
      <c r="S33" s="524"/>
      <c r="T33" s="525"/>
      <c r="U33" s="526"/>
      <c r="V33" s="524"/>
      <c r="W33" s="524"/>
      <c r="X33" s="524"/>
      <c r="Y33" s="525"/>
      <c r="Z33" s="526"/>
      <c r="AA33" s="524"/>
      <c r="AB33" s="524"/>
      <c r="AC33" s="524"/>
      <c r="AD33" s="525"/>
      <c r="AE33" s="526"/>
      <c r="AF33" s="524"/>
      <c r="AG33" s="524"/>
      <c r="AH33" s="524"/>
      <c r="AI33" s="525"/>
      <c r="AJ33" s="531"/>
      <c r="AK33" s="523"/>
      <c r="AL33" s="524"/>
      <c r="AM33" s="524"/>
      <c r="AN33" s="524"/>
      <c r="AO33" s="525"/>
      <c r="AP33" s="526"/>
      <c r="AQ33" s="524"/>
      <c r="AR33" s="524"/>
      <c r="AS33" s="524"/>
      <c r="AT33" s="527"/>
      <c r="AU33" s="528"/>
      <c r="AV33" s="524"/>
      <c r="AW33" s="524"/>
      <c r="AX33" s="524"/>
      <c r="AY33" s="525"/>
      <c r="AZ33" s="526"/>
      <c r="BA33" s="524"/>
      <c r="BB33" s="524"/>
      <c r="BC33" s="524"/>
      <c r="BD33" s="525"/>
      <c r="BE33" s="526"/>
      <c r="BF33" s="524"/>
      <c r="BG33" s="524"/>
      <c r="BH33" s="524"/>
      <c r="BI33" s="525"/>
      <c r="BJ33" s="526"/>
      <c r="BK33" s="524"/>
      <c r="BL33" s="524"/>
      <c r="BM33" s="524"/>
      <c r="BN33" s="525"/>
      <c r="BO33" s="523"/>
      <c r="BP33" s="528"/>
      <c r="BQ33" s="524"/>
      <c r="BR33" s="524"/>
      <c r="BS33" s="525"/>
      <c r="BT33" s="526"/>
      <c r="BU33" s="524"/>
      <c r="BV33" s="524"/>
      <c r="BW33" s="524"/>
      <c r="BX33" s="527"/>
      <c r="BY33" s="528"/>
      <c r="BZ33" s="524"/>
      <c r="CA33" s="524"/>
      <c r="CB33" s="524"/>
      <c r="CC33" s="525"/>
      <c r="CD33" s="526"/>
      <c r="CE33" s="524"/>
      <c r="CF33" s="524"/>
      <c r="CG33" s="524"/>
      <c r="CH33" s="525"/>
      <c r="CI33" s="526"/>
      <c r="CJ33" s="524"/>
      <c r="CK33" s="524"/>
      <c r="CL33" s="524"/>
      <c r="CM33" s="525"/>
      <c r="CN33" s="526"/>
      <c r="CO33" s="524"/>
      <c r="CP33" s="524"/>
      <c r="CQ33" s="524"/>
      <c r="CR33" s="525"/>
      <c r="CS33" s="531"/>
      <c r="CT33" s="528"/>
      <c r="CU33" s="524"/>
      <c r="CV33" s="524"/>
      <c r="CW33" s="525"/>
      <c r="CX33" s="527"/>
      <c r="CY33" s="528"/>
      <c r="CZ33" s="524"/>
      <c r="DA33" s="524"/>
      <c r="DB33" s="525"/>
      <c r="DC33" s="527"/>
      <c r="DD33" s="528"/>
      <c r="DE33" s="524"/>
      <c r="DF33" s="524"/>
      <c r="DG33" s="525"/>
      <c r="DH33" s="527"/>
      <c r="DI33" s="528"/>
      <c r="DJ33" s="524"/>
      <c r="DK33" s="524"/>
      <c r="DL33" s="525"/>
      <c r="DM33" s="527"/>
      <c r="DN33" s="528"/>
      <c r="DO33" s="524"/>
      <c r="DP33" s="524"/>
      <c r="DQ33" s="525"/>
      <c r="DR33" s="527"/>
      <c r="DS33" s="526"/>
      <c r="DT33" s="524"/>
      <c r="DU33" s="563"/>
      <c r="DV33" s="563"/>
      <c r="DW33" s="564"/>
      <c r="DX33" s="565"/>
      <c r="DY33" s="566"/>
      <c r="DZ33" s="562"/>
      <c r="EA33" s="524"/>
      <c r="EB33" s="528"/>
      <c r="EC33" s="527"/>
      <c r="ED33" s="526"/>
      <c r="EE33" s="524"/>
      <c r="EF33" s="524"/>
      <c r="EG33" s="524"/>
      <c r="EH33" s="527"/>
      <c r="EI33" s="526"/>
      <c r="EJ33" s="524"/>
      <c r="EK33" s="524"/>
      <c r="EL33" s="524"/>
      <c r="EM33" s="527"/>
      <c r="EN33" s="526"/>
      <c r="EO33" s="524"/>
      <c r="EP33" s="524"/>
      <c r="EQ33" s="524"/>
      <c r="ER33" s="527"/>
      <c r="ES33" s="526"/>
      <c r="ET33" s="524"/>
      <c r="EU33" s="524"/>
      <c r="EV33" s="524"/>
      <c r="EW33" s="527"/>
      <c r="EX33" s="526"/>
      <c r="EY33" s="524"/>
      <c r="EZ33" s="567"/>
      <c r="FA33" s="523"/>
      <c r="FB33" s="528"/>
      <c r="FC33" s="524"/>
      <c r="FD33" s="524"/>
      <c r="FE33" s="525"/>
      <c r="FF33" s="526"/>
      <c r="FG33" s="524"/>
      <c r="FH33" s="524"/>
      <c r="FI33" s="524"/>
      <c r="FJ33" s="527"/>
      <c r="FK33" s="528"/>
      <c r="FL33" s="524"/>
      <c r="FM33" s="524"/>
      <c r="FN33" s="524"/>
      <c r="FO33" s="525"/>
      <c r="FP33" s="526"/>
      <c r="FQ33" s="524"/>
      <c r="FR33" s="524"/>
      <c r="FS33" s="524"/>
      <c r="FT33" s="525"/>
      <c r="FU33" s="526"/>
      <c r="FV33" s="524"/>
      <c r="FW33" s="524"/>
      <c r="FX33" s="524"/>
      <c r="FY33" s="525"/>
      <c r="FZ33" s="526"/>
      <c r="GA33" s="524"/>
      <c r="GB33" s="524"/>
      <c r="GC33" s="524"/>
      <c r="GD33" s="525"/>
      <c r="GE33" s="530"/>
      <c r="GF33" s="1288"/>
      <c r="GG33" s="1289"/>
      <c r="GH33" s="1290"/>
      <c r="GI33" s="569"/>
      <c r="GJ33" s="485"/>
      <c r="GK33" s="485"/>
    </row>
    <row r="34" spans="1:193" ht="12.75" customHeight="1">
      <c r="A34" s="485"/>
      <c r="B34" s="486"/>
      <c r="C34" s="485"/>
      <c r="D34" s="487"/>
      <c r="E34" s="487"/>
      <c r="F34" s="488"/>
      <c r="G34" s="489"/>
      <c r="H34" s="489"/>
      <c r="I34" s="489"/>
      <c r="J34" s="490"/>
      <c r="K34" s="491"/>
      <c r="L34" s="489"/>
      <c r="M34" s="489"/>
      <c r="N34" s="489"/>
      <c r="O34" s="492"/>
      <c r="P34" s="493"/>
      <c r="Q34" s="489"/>
      <c r="R34" s="489"/>
      <c r="S34" s="489"/>
      <c r="T34" s="490"/>
      <c r="U34" s="491"/>
      <c r="V34" s="489"/>
      <c r="W34" s="489"/>
      <c r="X34" s="489"/>
      <c r="Y34" s="490"/>
      <c r="Z34" s="491"/>
      <c r="AA34" s="489"/>
      <c r="AB34" s="489"/>
      <c r="AC34" s="489"/>
      <c r="AD34" s="490"/>
      <c r="AE34" s="491"/>
      <c r="AF34" s="489"/>
      <c r="AG34" s="489"/>
      <c r="AH34" s="489"/>
      <c r="AI34" s="490"/>
      <c r="AJ34" s="506"/>
      <c r="AK34" s="488"/>
      <c r="AL34" s="489"/>
      <c r="AM34" s="489"/>
      <c r="AN34" s="489"/>
      <c r="AO34" s="490"/>
      <c r="AP34" s="491"/>
      <c r="AQ34" s="489"/>
      <c r="AR34" s="489"/>
      <c r="AS34" s="489"/>
      <c r="AT34" s="492"/>
      <c r="AU34" s="493"/>
      <c r="AV34" s="489"/>
      <c r="AW34" s="489"/>
      <c r="AX34" s="489"/>
      <c r="AY34" s="490"/>
      <c r="AZ34" s="491"/>
      <c r="BA34" s="489"/>
      <c r="BB34" s="489"/>
      <c r="BC34" s="489"/>
      <c r="BD34" s="490"/>
      <c r="BE34" s="491"/>
      <c r="BF34" s="489"/>
      <c r="BG34" s="489"/>
      <c r="BH34" s="489"/>
      <c r="BI34" s="490"/>
      <c r="BJ34" s="491"/>
      <c r="BK34" s="489"/>
      <c r="BL34" s="489"/>
      <c r="BM34" s="489"/>
      <c r="BN34" s="490"/>
      <c r="BO34" s="488"/>
      <c r="BP34" s="493"/>
      <c r="BQ34" s="489"/>
      <c r="BR34" s="489"/>
      <c r="BS34" s="490"/>
      <c r="BT34" s="491"/>
      <c r="BU34" s="489"/>
      <c r="BV34" s="489"/>
      <c r="BW34" s="489"/>
      <c r="BX34" s="492"/>
      <c r="BY34" s="493"/>
      <c r="BZ34" s="489"/>
      <c r="CA34" s="489"/>
      <c r="CB34" s="489"/>
      <c r="CC34" s="490"/>
      <c r="CD34" s="491"/>
      <c r="CE34" s="489"/>
      <c r="CF34" s="489"/>
      <c r="CG34" s="489"/>
      <c r="CH34" s="490"/>
      <c r="CI34" s="491"/>
      <c r="CJ34" s="489"/>
      <c r="CK34" s="489"/>
      <c r="CL34" s="489"/>
      <c r="CM34" s="490"/>
      <c r="CN34" s="491"/>
      <c r="CO34" s="489"/>
      <c r="CP34" s="489"/>
      <c r="CQ34" s="489"/>
      <c r="CR34" s="490"/>
      <c r="CS34" s="506"/>
      <c r="CT34" s="493"/>
      <c r="CU34" s="489"/>
      <c r="CV34" s="489"/>
      <c r="CW34" s="490"/>
      <c r="CX34" s="492"/>
      <c r="CY34" s="493"/>
      <c r="CZ34" s="489"/>
      <c r="DA34" s="489"/>
      <c r="DB34" s="490"/>
      <c r="DC34" s="492"/>
      <c r="DD34" s="493"/>
      <c r="DE34" s="489"/>
      <c r="DF34" s="489"/>
      <c r="DG34" s="490"/>
      <c r="DH34" s="492"/>
      <c r="DI34" s="493"/>
      <c r="DJ34" s="489"/>
      <c r="DK34" s="489"/>
      <c r="DL34" s="490"/>
      <c r="DM34" s="492"/>
      <c r="DN34" s="493"/>
      <c r="DO34" s="489"/>
      <c r="DP34" s="489"/>
      <c r="DQ34" s="490"/>
      <c r="DR34" s="492"/>
      <c r="DS34" s="491"/>
      <c r="DT34" s="489"/>
      <c r="DU34" s="563"/>
      <c r="DV34" s="563"/>
      <c r="DW34" s="564"/>
      <c r="DX34" s="565"/>
      <c r="DY34" s="559"/>
      <c r="DZ34" s="544"/>
      <c r="EA34" s="489"/>
      <c r="EB34" s="493"/>
      <c r="EC34" s="492"/>
      <c r="ED34" s="491"/>
      <c r="EE34" s="489"/>
      <c r="EF34" s="489"/>
      <c r="EG34" s="489"/>
      <c r="EH34" s="492"/>
      <c r="EI34" s="491"/>
      <c r="EJ34" s="489"/>
      <c r="EK34" s="489"/>
      <c r="EL34" s="489"/>
      <c r="EM34" s="492"/>
      <c r="EN34" s="491"/>
      <c r="EO34" s="489"/>
      <c r="EP34" s="489"/>
      <c r="EQ34" s="489"/>
      <c r="ER34" s="492"/>
      <c r="ES34" s="491"/>
      <c r="ET34" s="489"/>
      <c r="EU34" s="489"/>
      <c r="EV34" s="489"/>
      <c r="EW34" s="492"/>
      <c r="EX34" s="491"/>
      <c r="EY34" s="489"/>
      <c r="EZ34" s="570"/>
      <c r="FA34" s="488"/>
      <c r="FB34" s="493"/>
      <c r="FC34" s="489"/>
      <c r="FD34" s="489"/>
      <c r="FE34" s="490"/>
      <c r="FF34" s="491"/>
      <c r="FG34" s="489"/>
      <c r="FH34" s="489"/>
      <c r="FI34" s="489"/>
      <c r="FJ34" s="492"/>
      <c r="FK34" s="493"/>
      <c r="FL34" s="489"/>
      <c r="FM34" s="489"/>
      <c r="FN34" s="489"/>
      <c r="FO34" s="490"/>
      <c r="FP34" s="491"/>
      <c r="FQ34" s="489"/>
      <c r="FR34" s="489"/>
      <c r="FS34" s="489"/>
      <c r="FT34" s="490"/>
      <c r="FU34" s="491"/>
      <c r="FV34" s="489"/>
      <c r="FW34" s="489"/>
      <c r="FX34" s="489"/>
      <c r="FY34" s="490"/>
      <c r="FZ34" s="491"/>
      <c r="GA34" s="489"/>
      <c r="GB34" s="489"/>
      <c r="GC34" s="489"/>
      <c r="GD34" s="490"/>
      <c r="GE34" s="505"/>
      <c r="GF34" s="1288"/>
      <c r="GG34" s="1289"/>
      <c r="GH34" s="1290"/>
      <c r="GI34" s="569"/>
      <c r="GJ34" s="485"/>
      <c r="GK34" s="485"/>
    </row>
    <row r="35" spans="1:193" s="519" customFormat="1" ht="12.75" customHeight="1">
      <c r="A35" s="507"/>
      <c r="B35" s="508"/>
      <c r="C35" s="507"/>
      <c r="D35" s="509"/>
      <c r="E35" s="509"/>
      <c r="F35" s="510"/>
      <c r="G35" s="511"/>
      <c r="H35" s="511"/>
      <c r="I35" s="511"/>
      <c r="J35" s="512"/>
      <c r="K35" s="513"/>
      <c r="L35" s="511"/>
      <c r="M35" s="511"/>
      <c r="N35" s="511"/>
      <c r="O35" s="514"/>
      <c r="P35" s="515"/>
      <c r="Q35" s="511"/>
      <c r="R35" s="511"/>
      <c r="S35" s="511"/>
      <c r="T35" s="512"/>
      <c r="U35" s="513"/>
      <c r="V35" s="511"/>
      <c r="W35" s="511"/>
      <c r="X35" s="511"/>
      <c r="Y35" s="512"/>
      <c r="Z35" s="513"/>
      <c r="AA35" s="511"/>
      <c r="AB35" s="511"/>
      <c r="AC35" s="511"/>
      <c r="AD35" s="512"/>
      <c r="AE35" s="513"/>
      <c r="AF35" s="511"/>
      <c r="AG35" s="511"/>
      <c r="AH35" s="511"/>
      <c r="AI35" s="512"/>
      <c r="AJ35" s="518"/>
      <c r="AK35" s="510"/>
      <c r="AL35" s="511"/>
      <c r="AM35" s="511"/>
      <c r="AN35" s="511"/>
      <c r="AO35" s="512"/>
      <c r="AP35" s="513"/>
      <c r="AQ35" s="511"/>
      <c r="AR35" s="511"/>
      <c r="AS35" s="511"/>
      <c r="AT35" s="514"/>
      <c r="AU35" s="515"/>
      <c r="AV35" s="511"/>
      <c r="AW35" s="511"/>
      <c r="AX35" s="511"/>
      <c r="AY35" s="512"/>
      <c r="AZ35" s="513"/>
      <c r="BA35" s="511"/>
      <c r="BB35" s="511"/>
      <c r="BC35" s="511"/>
      <c r="BD35" s="512"/>
      <c r="BE35" s="513"/>
      <c r="BF35" s="511"/>
      <c r="BG35" s="511"/>
      <c r="BH35" s="511"/>
      <c r="BI35" s="512"/>
      <c r="BJ35" s="513"/>
      <c r="BK35" s="511"/>
      <c r="BL35" s="511"/>
      <c r="BM35" s="511"/>
      <c r="BN35" s="512"/>
      <c r="BO35" s="510"/>
      <c r="BP35" s="515"/>
      <c r="BQ35" s="511"/>
      <c r="BR35" s="511"/>
      <c r="BS35" s="512"/>
      <c r="BT35" s="513"/>
      <c r="BU35" s="511"/>
      <c r="BV35" s="511"/>
      <c r="BW35" s="511"/>
      <c r="BX35" s="514"/>
      <c r="BY35" s="515"/>
      <c r="BZ35" s="511"/>
      <c r="CA35" s="511"/>
      <c r="CB35" s="511"/>
      <c r="CC35" s="512"/>
      <c r="CD35" s="513"/>
      <c r="CE35" s="511"/>
      <c r="CF35" s="511"/>
      <c r="CG35" s="511"/>
      <c r="CH35" s="512"/>
      <c r="CI35" s="513"/>
      <c r="CJ35" s="511"/>
      <c r="CK35" s="511"/>
      <c r="CL35" s="511"/>
      <c r="CM35" s="512"/>
      <c r="CN35" s="513"/>
      <c r="CO35" s="511"/>
      <c r="CP35" s="511"/>
      <c r="CQ35" s="511"/>
      <c r="CR35" s="512"/>
      <c r="CS35" s="518"/>
      <c r="CT35" s="515"/>
      <c r="CU35" s="511"/>
      <c r="CV35" s="511"/>
      <c r="CW35" s="512"/>
      <c r="CX35" s="514"/>
      <c r="CY35" s="515"/>
      <c r="CZ35" s="511"/>
      <c r="DA35" s="511"/>
      <c r="DB35" s="512"/>
      <c r="DC35" s="514"/>
      <c r="DD35" s="515"/>
      <c r="DE35" s="511"/>
      <c r="DF35" s="511"/>
      <c r="DG35" s="512"/>
      <c r="DH35" s="514"/>
      <c r="DI35" s="515"/>
      <c r="DJ35" s="511"/>
      <c r="DK35" s="511"/>
      <c r="DL35" s="512"/>
      <c r="DM35" s="514"/>
      <c r="DN35" s="515"/>
      <c r="DO35" s="511"/>
      <c r="DP35" s="511"/>
      <c r="DQ35" s="512"/>
      <c r="DR35" s="514"/>
      <c r="DS35" s="513"/>
      <c r="DT35" s="511"/>
      <c r="DU35" s="571"/>
      <c r="DV35" s="571"/>
      <c r="DW35" s="572"/>
      <c r="DX35" s="573"/>
      <c r="DY35" s="574"/>
      <c r="DZ35" s="545"/>
      <c r="EA35" s="511"/>
      <c r="EB35" s="515"/>
      <c r="EC35" s="514"/>
      <c r="ED35" s="513"/>
      <c r="EE35" s="511"/>
      <c r="EF35" s="511"/>
      <c r="EG35" s="511"/>
      <c r="EH35" s="514"/>
      <c r="EI35" s="513"/>
      <c r="EJ35" s="511"/>
      <c r="EK35" s="511"/>
      <c r="EL35" s="511"/>
      <c r="EM35" s="514"/>
      <c r="EN35" s="513"/>
      <c r="EO35" s="511"/>
      <c r="EP35" s="511"/>
      <c r="EQ35" s="511"/>
      <c r="ER35" s="514"/>
      <c r="ES35" s="513"/>
      <c r="ET35" s="511"/>
      <c r="EU35" s="511"/>
      <c r="EV35" s="511"/>
      <c r="EW35" s="514"/>
      <c r="EX35" s="513"/>
      <c r="EY35" s="511"/>
      <c r="EZ35" s="575"/>
      <c r="FA35" s="510"/>
      <c r="FB35" s="515"/>
      <c r="FC35" s="511"/>
      <c r="FD35" s="511"/>
      <c r="FE35" s="512"/>
      <c r="FF35" s="513"/>
      <c r="FG35" s="511"/>
      <c r="FH35" s="511"/>
      <c r="FI35" s="511"/>
      <c r="FJ35" s="514"/>
      <c r="FK35" s="515"/>
      <c r="FL35" s="511"/>
      <c r="FM35" s="511"/>
      <c r="FN35" s="511"/>
      <c r="FO35" s="512"/>
      <c r="FP35" s="513"/>
      <c r="FQ35" s="511"/>
      <c r="FR35" s="511"/>
      <c r="FS35" s="511"/>
      <c r="FT35" s="512"/>
      <c r="FU35" s="513"/>
      <c r="FV35" s="511"/>
      <c r="FW35" s="511"/>
      <c r="FX35" s="511"/>
      <c r="FY35" s="512"/>
      <c r="FZ35" s="513"/>
      <c r="GA35" s="511"/>
      <c r="GB35" s="511"/>
      <c r="GC35" s="511"/>
      <c r="GD35" s="512"/>
      <c r="GE35" s="517"/>
      <c r="GF35" s="1288"/>
      <c r="GG35" s="1289"/>
      <c r="GH35" s="1290"/>
      <c r="GI35" s="569"/>
      <c r="GJ35" s="485"/>
      <c r="GK35" s="485"/>
    </row>
    <row r="36" spans="1:193" ht="12.75" customHeight="1">
      <c r="A36" s="520"/>
      <c r="B36" s="521"/>
      <c r="C36" s="520"/>
      <c r="D36" s="522"/>
      <c r="E36" s="522"/>
      <c r="F36" s="523"/>
      <c r="G36" s="524"/>
      <c r="H36" s="524"/>
      <c r="I36" s="524"/>
      <c r="J36" s="525"/>
      <c r="K36" s="526"/>
      <c r="L36" s="524"/>
      <c r="M36" s="524"/>
      <c r="N36" s="524"/>
      <c r="O36" s="527"/>
      <c r="P36" s="528"/>
      <c r="Q36" s="524"/>
      <c r="R36" s="524"/>
      <c r="S36" s="524"/>
      <c r="T36" s="525"/>
      <c r="U36" s="526"/>
      <c r="V36" s="524"/>
      <c r="W36" s="524"/>
      <c r="X36" s="524"/>
      <c r="Y36" s="525"/>
      <c r="Z36" s="526"/>
      <c r="AA36" s="524"/>
      <c r="AB36" s="524"/>
      <c r="AC36" s="524"/>
      <c r="AD36" s="525"/>
      <c r="AE36" s="526"/>
      <c r="AF36" s="524"/>
      <c r="AG36" s="524"/>
      <c r="AH36" s="524"/>
      <c r="AI36" s="525"/>
      <c r="AJ36" s="531"/>
      <c r="AK36" s="523"/>
      <c r="AL36" s="524"/>
      <c r="AM36" s="524"/>
      <c r="AN36" s="524"/>
      <c r="AO36" s="525"/>
      <c r="AP36" s="526"/>
      <c r="AQ36" s="524"/>
      <c r="AR36" s="524"/>
      <c r="AS36" s="524"/>
      <c r="AT36" s="527"/>
      <c r="AU36" s="528"/>
      <c r="AV36" s="524"/>
      <c r="AW36" s="524"/>
      <c r="AX36" s="524"/>
      <c r="AY36" s="525"/>
      <c r="AZ36" s="526"/>
      <c r="BA36" s="524"/>
      <c r="BB36" s="524"/>
      <c r="BC36" s="524"/>
      <c r="BD36" s="525"/>
      <c r="BE36" s="526"/>
      <c r="BF36" s="524"/>
      <c r="BG36" s="524"/>
      <c r="BH36" s="524"/>
      <c r="BI36" s="525"/>
      <c r="BJ36" s="526"/>
      <c r="BK36" s="524"/>
      <c r="BL36" s="524"/>
      <c r="BM36" s="524"/>
      <c r="BN36" s="525"/>
      <c r="BO36" s="523"/>
      <c r="BP36" s="528"/>
      <c r="BQ36" s="524"/>
      <c r="BR36" s="524"/>
      <c r="BS36" s="525"/>
      <c r="BT36" s="526"/>
      <c r="BU36" s="524"/>
      <c r="BV36" s="524"/>
      <c r="BW36" s="524"/>
      <c r="BX36" s="527"/>
      <c r="BY36" s="528"/>
      <c r="BZ36" s="524"/>
      <c r="CA36" s="524"/>
      <c r="CB36" s="524"/>
      <c r="CC36" s="525"/>
      <c r="CD36" s="526"/>
      <c r="CE36" s="524"/>
      <c r="CF36" s="524"/>
      <c r="CG36" s="524"/>
      <c r="CH36" s="525"/>
      <c r="CI36" s="526"/>
      <c r="CJ36" s="524"/>
      <c r="CK36" s="524"/>
      <c r="CL36" s="524"/>
      <c r="CM36" s="525"/>
      <c r="CN36" s="526"/>
      <c r="CO36" s="524"/>
      <c r="CP36" s="524"/>
      <c r="CQ36" s="524"/>
      <c r="CR36" s="525"/>
      <c r="CS36" s="531"/>
      <c r="CT36" s="528"/>
      <c r="CU36" s="524"/>
      <c r="CV36" s="524"/>
      <c r="CW36" s="525"/>
      <c r="CX36" s="527"/>
      <c r="CY36" s="528"/>
      <c r="CZ36" s="524"/>
      <c r="DA36" s="524"/>
      <c r="DB36" s="525"/>
      <c r="DC36" s="527"/>
      <c r="DD36" s="528"/>
      <c r="DE36" s="524"/>
      <c r="DF36" s="524"/>
      <c r="DG36" s="525"/>
      <c r="DH36" s="527"/>
      <c r="DI36" s="528"/>
      <c r="DJ36" s="524"/>
      <c r="DK36" s="524"/>
      <c r="DL36" s="525"/>
      <c r="DM36" s="527"/>
      <c r="DN36" s="528"/>
      <c r="DO36" s="524"/>
      <c r="DP36" s="524"/>
      <c r="DQ36" s="525"/>
      <c r="DR36" s="527"/>
      <c r="DS36" s="526"/>
      <c r="DT36" s="524"/>
      <c r="DU36" s="563"/>
      <c r="DV36" s="563"/>
      <c r="DW36" s="564"/>
      <c r="DX36" s="565"/>
      <c r="DY36" s="566"/>
      <c r="DZ36" s="562"/>
      <c r="EA36" s="524"/>
      <c r="EB36" s="528"/>
      <c r="EC36" s="527"/>
      <c r="ED36" s="526"/>
      <c r="EE36" s="524"/>
      <c r="EF36" s="524"/>
      <c r="EG36" s="524"/>
      <c r="EH36" s="527"/>
      <c r="EI36" s="526"/>
      <c r="EJ36" s="524"/>
      <c r="EK36" s="524"/>
      <c r="EL36" s="524"/>
      <c r="EM36" s="527"/>
      <c r="EN36" s="526"/>
      <c r="EO36" s="524"/>
      <c r="EP36" s="524"/>
      <c r="EQ36" s="524"/>
      <c r="ER36" s="527"/>
      <c r="ES36" s="526"/>
      <c r="ET36" s="524"/>
      <c r="EU36" s="524"/>
      <c r="EV36" s="524"/>
      <c r="EW36" s="527"/>
      <c r="EX36" s="526"/>
      <c r="EY36" s="524"/>
      <c r="EZ36" s="567"/>
      <c r="FA36" s="523"/>
      <c r="FB36" s="528"/>
      <c r="FC36" s="524"/>
      <c r="FD36" s="524"/>
      <c r="FE36" s="525"/>
      <c r="FF36" s="526"/>
      <c r="FG36" s="524"/>
      <c r="FH36" s="524"/>
      <c r="FI36" s="524"/>
      <c r="FJ36" s="527"/>
      <c r="FK36" s="528"/>
      <c r="FL36" s="524"/>
      <c r="FM36" s="524"/>
      <c r="FN36" s="524"/>
      <c r="FO36" s="525"/>
      <c r="FP36" s="526"/>
      <c r="FQ36" s="524"/>
      <c r="FR36" s="524"/>
      <c r="FS36" s="524"/>
      <c r="FT36" s="525"/>
      <c r="FU36" s="526"/>
      <c r="FV36" s="524"/>
      <c r="FW36" s="524"/>
      <c r="FX36" s="524"/>
      <c r="FY36" s="525"/>
      <c r="FZ36" s="526"/>
      <c r="GA36" s="524"/>
      <c r="GB36" s="524"/>
      <c r="GC36" s="524"/>
      <c r="GD36" s="525"/>
      <c r="GE36" s="530"/>
      <c r="GF36" s="1288"/>
      <c r="GG36" s="1289"/>
      <c r="GH36" s="1290"/>
      <c r="GI36" s="569"/>
      <c r="GJ36" s="485"/>
      <c r="GK36" s="485"/>
    </row>
    <row r="37" spans="1:193" ht="12.75" customHeight="1">
      <c r="A37" s="485"/>
      <c r="B37" s="486"/>
      <c r="C37" s="485"/>
      <c r="D37" s="487"/>
      <c r="E37" s="487"/>
      <c r="F37" s="488"/>
      <c r="G37" s="489"/>
      <c r="H37" s="489"/>
      <c r="I37" s="489"/>
      <c r="J37" s="490"/>
      <c r="K37" s="491"/>
      <c r="L37" s="489"/>
      <c r="M37" s="489"/>
      <c r="N37" s="489"/>
      <c r="O37" s="492"/>
      <c r="P37" s="493"/>
      <c r="Q37" s="489"/>
      <c r="R37" s="489"/>
      <c r="S37" s="489"/>
      <c r="T37" s="490"/>
      <c r="U37" s="491"/>
      <c r="V37" s="489"/>
      <c r="W37" s="489"/>
      <c r="X37" s="489"/>
      <c r="Y37" s="490"/>
      <c r="Z37" s="491"/>
      <c r="AA37" s="489"/>
      <c r="AB37" s="489"/>
      <c r="AC37" s="489"/>
      <c r="AD37" s="490"/>
      <c r="AE37" s="491"/>
      <c r="AF37" s="489"/>
      <c r="AG37" s="489"/>
      <c r="AH37" s="489"/>
      <c r="AI37" s="490"/>
      <c r="AJ37" s="506"/>
      <c r="AK37" s="488"/>
      <c r="AL37" s="489"/>
      <c r="AM37" s="489"/>
      <c r="AN37" s="489"/>
      <c r="AO37" s="490"/>
      <c r="AP37" s="491"/>
      <c r="AQ37" s="489"/>
      <c r="AR37" s="489"/>
      <c r="AS37" s="489"/>
      <c r="AT37" s="492"/>
      <c r="AU37" s="493"/>
      <c r="AV37" s="489"/>
      <c r="AW37" s="489"/>
      <c r="AX37" s="489"/>
      <c r="AY37" s="490"/>
      <c r="AZ37" s="491"/>
      <c r="BA37" s="489"/>
      <c r="BB37" s="489"/>
      <c r="BC37" s="489"/>
      <c r="BD37" s="490"/>
      <c r="BE37" s="491"/>
      <c r="BF37" s="489"/>
      <c r="BG37" s="489"/>
      <c r="BH37" s="489"/>
      <c r="BI37" s="490"/>
      <c r="BJ37" s="491"/>
      <c r="BK37" s="489"/>
      <c r="BL37" s="489"/>
      <c r="BM37" s="489"/>
      <c r="BN37" s="490"/>
      <c r="BO37" s="488"/>
      <c r="BP37" s="493"/>
      <c r="BQ37" s="489"/>
      <c r="BR37" s="489"/>
      <c r="BS37" s="490"/>
      <c r="BT37" s="491"/>
      <c r="BU37" s="489"/>
      <c r="BV37" s="489"/>
      <c r="BW37" s="489"/>
      <c r="BX37" s="492"/>
      <c r="BY37" s="493"/>
      <c r="BZ37" s="489"/>
      <c r="CA37" s="489"/>
      <c r="CB37" s="489"/>
      <c r="CC37" s="490"/>
      <c r="CD37" s="491"/>
      <c r="CE37" s="489"/>
      <c r="CF37" s="489"/>
      <c r="CG37" s="489"/>
      <c r="CH37" s="490"/>
      <c r="CI37" s="491"/>
      <c r="CJ37" s="489"/>
      <c r="CK37" s="489"/>
      <c r="CL37" s="489"/>
      <c r="CM37" s="490"/>
      <c r="CN37" s="491"/>
      <c r="CO37" s="489"/>
      <c r="CP37" s="489"/>
      <c r="CQ37" s="489"/>
      <c r="CR37" s="490"/>
      <c r="CS37" s="506"/>
      <c r="CT37" s="493"/>
      <c r="CU37" s="489"/>
      <c r="CV37" s="489"/>
      <c r="CW37" s="490"/>
      <c r="CX37" s="492"/>
      <c r="CY37" s="493"/>
      <c r="CZ37" s="489"/>
      <c r="DA37" s="489"/>
      <c r="DB37" s="490"/>
      <c r="DC37" s="492"/>
      <c r="DD37" s="493"/>
      <c r="DE37" s="489"/>
      <c r="DF37" s="489"/>
      <c r="DG37" s="490"/>
      <c r="DH37" s="492"/>
      <c r="DI37" s="493"/>
      <c r="DJ37" s="489"/>
      <c r="DK37" s="489"/>
      <c r="DL37" s="490"/>
      <c r="DM37" s="492"/>
      <c r="DN37" s="493"/>
      <c r="DO37" s="489"/>
      <c r="DP37" s="489"/>
      <c r="DQ37" s="490"/>
      <c r="DR37" s="492"/>
      <c r="DS37" s="491"/>
      <c r="DT37" s="489"/>
      <c r="DU37" s="563"/>
      <c r="DV37" s="563"/>
      <c r="DW37" s="564"/>
      <c r="DX37" s="565"/>
      <c r="DY37" s="559"/>
      <c r="DZ37" s="544"/>
      <c r="EA37" s="489"/>
      <c r="EB37" s="493"/>
      <c r="EC37" s="492"/>
      <c r="ED37" s="491"/>
      <c r="EE37" s="489"/>
      <c r="EF37" s="489"/>
      <c r="EG37" s="489"/>
      <c r="EH37" s="492"/>
      <c r="EI37" s="491"/>
      <c r="EJ37" s="489"/>
      <c r="EK37" s="489"/>
      <c r="EL37" s="489"/>
      <c r="EM37" s="492"/>
      <c r="EN37" s="491"/>
      <c r="EO37" s="489"/>
      <c r="EP37" s="489"/>
      <c r="EQ37" s="489"/>
      <c r="ER37" s="492"/>
      <c r="ES37" s="491"/>
      <c r="ET37" s="489"/>
      <c r="EU37" s="489"/>
      <c r="EV37" s="489"/>
      <c r="EW37" s="492"/>
      <c r="EX37" s="491"/>
      <c r="EY37" s="489"/>
      <c r="EZ37" s="570"/>
      <c r="FA37" s="488"/>
      <c r="FB37" s="493"/>
      <c r="FC37" s="489"/>
      <c r="FD37" s="489"/>
      <c r="FE37" s="490"/>
      <c r="FF37" s="491"/>
      <c r="FG37" s="489"/>
      <c r="FH37" s="489"/>
      <c r="FI37" s="489"/>
      <c r="FJ37" s="492"/>
      <c r="FK37" s="493"/>
      <c r="FL37" s="489"/>
      <c r="FM37" s="489"/>
      <c r="FN37" s="489"/>
      <c r="FO37" s="490"/>
      <c r="FP37" s="491"/>
      <c r="FQ37" s="489"/>
      <c r="FR37" s="489"/>
      <c r="FS37" s="489"/>
      <c r="FT37" s="490"/>
      <c r="FU37" s="491"/>
      <c r="FV37" s="489"/>
      <c r="FW37" s="489"/>
      <c r="FX37" s="489"/>
      <c r="FY37" s="490"/>
      <c r="FZ37" s="491"/>
      <c r="GA37" s="489"/>
      <c r="GB37" s="489"/>
      <c r="GC37" s="489"/>
      <c r="GD37" s="490"/>
      <c r="GE37" s="505"/>
      <c r="GF37" s="1288"/>
      <c r="GG37" s="1289"/>
      <c r="GH37" s="1290"/>
      <c r="GI37" s="569"/>
      <c r="GJ37" s="485"/>
      <c r="GK37" s="485"/>
    </row>
    <row r="38" spans="1:193" ht="12.75" customHeight="1">
      <c r="A38" s="485"/>
      <c r="B38" s="486"/>
      <c r="C38" s="485"/>
      <c r="D38" s="487"/>
      <c r="E38" s="487"/>
      <c r="F38" s="488"/>
      <c r="G38" s="489"/>
      <c r="H38" s="489"/>
      <c r="I38" s="489"/>
      <c r="J38" s="490"/>
      <c r="K38" s="491"/>
      <c r="L38" s="489"/>
      <c r="M38" s="489"/>
      <c r="N38" s="489"/>
      <c r="O38" s="492"/>
      <c r="P38" s="493"/>
      <c r="Q38" s="489"/>
      <c r="R38" s="489"/>
      <c r="S38" s="489"/>
      <c r="T38" s="490"/>
      <c r="U38" s="491"/>
      <c r="V38" s="489"/>
      <c r="W38" s="489"/>
      <c r="X38" s="489"/>
      <c r="Y38" s="490"/>
      <c r="Z38" s="491"/>
      <c r="AA38" s="489"/>
      <c r="AB38" s="489"/>
      <c r="AC38" s="489"/>
      <c r="AD38" s="490"/>
      <c r="AE38" s="491"/>
      <c r="AF38" s="489"/>
      <c r="AG38" s="489"/>
      <c r="AH38" s="489"/>
      <c r="AI38" s="490"/>
      <c r="AJ38" s="506"/>
      <c r="AK38" s="488"/>
      <c r="AL38" s="489"/>
      <c r="AM38" s="489"/>
      <c r="AN38" s="489"/>
      <c r="AO38" s="490"/>
      <c r="AP38" s="491"/>
      <c r="AQ38" s="489"/>
      <c r="AR38" s="489"/>
      <c r="AS38" s="489"/>
      <c r="AT38" s="492"/>
      <c r="AU38" s="493"/>
      <c r="AV38" s="489"/>
      <c r="AW38" s="489"/>
      <c r="AX38" s="489"/>
      <c r="AY38" s="490"/>
      <c r="AZ38" s="491"/>
      <c r="BA38" s="489"/>
      <c r="BB38" s="489"/>
      <c r="BC38" s="489"/>
      <c r="BD38" s="490"/>
      <c r="BE38" s="491"/>
      <c r="BF38" s="489"/>
      <c r="BG38" s="489"/>
      <c r="BH38" s="489"/>
      <c r="BI38" s="490"/>
      <c r="BJ38" s="491"/>
      <c r="BK38" s="489"/>
      <c r="BL38" s="489"/>
      <c r="BM38" s="489"/>
      <c r="BN38" s="490"/>
      <c r="BO38" s="488"/>
      <c r="BP38" s="493"/>
      <c r="BQ38" s="489"/>
      <c r="BR38" s="489"/>
      <c r="BS38" s="490"/>
      <c r="BT38" s="491"/>
      <c r="BU38" s="489"/>
      <c r="BV38" s="489"/>
      <c r="BW38" s="489"/>
      <c r="BX38" s="492"/>
      <c r="BY38" s="493"/>
      <c r="BZ38" s="489"/>
      <c r="CA38" s="489"/>
      <c r="CB38" s="489"/>
      <c r="CC38" s="490"/>
      <c r="CD38" s="491"/>
      <c r="CE38" s="489"/>
      <c r="CF38" s="489"/>
      <c r="CG38" s="489"/>
      <c r="CH38" s="490"/>
      <c r="CI38" s="491"/>
      <c r="CJ38" s="489"/>
      <c r="CK38" s="489"/>
      <c r="CL38" s="489"/>
      <c r="CM38" s="490"/>
      <c r="CN38" s="491"/>
      <c r="CO38" s="489"/>
      <c r="CP38" s="489"/>
      <c r="CQ38" s="489"/>
      <c r="CR38" s="490"/>
      <c r="CS38" s="506"/>
      <c r="CT38" s="493"/>
      <c r="CU38" s="489"/>
      <c r="CV38" s="489"/>
      <c r="CW38" s="490"/>
      <c r="CX38" s="492"/>
      <c r="CY38" s="493"/>
      <c r="CZ38" s="489"/>
      <c r="DA38" s="489"/>
      <c r="DB38" s="490"/>
      <c r="DC38" s="492"/>
      <c r="DD38" s="493"/>
      <c r="DE38" s="489"/>
      <c r="DF38" s="489"/>
      <c r="DG38" s="490"/>
      <c r="DH38" s="492"/>
      <c r="DI38" s="493"/>
      <c r="DJ38" s="489"/>
      <c r="DK38" s="489"/>
      <c r="DL38" s="490"/>
      <c r="DM38" s="492"/>
      <c r="DN38" s="493"/>
      <c r="DO38" s="489"/>
      <c r="DP38" s="489"/>
      <c r="DQ38" s="490"/>
      <c r="DR38" s="492"/>
      <c r="DS38" s="491"/>
      <c r="DT38" s="489"/>
      <c r="DU38" s="563"/>
      <c r="DV38" s="563"/>
      <c r="DW38" s="564"/>
      <c r="DX38" s="565"/>
      <c r="DY38" s="559"/>
      <c r="DZ38" s="544"/>
      <c r="EA38" s="489"/>
      <c r="EB38" s="493"/>
      <c r="EC38" s="492"/>
      <c r="ED38" s="491"/>
      <c r="EE38" s="489"/>
      <c r="EF38" s="489"/>
      <c r="EG38" s="489"/>
      <c r="EH38" s="492"/>
      <c r="EI38" s="491"/>
      <c r="EJ38" s="489"/>
      <c r="EK38" s="489"/>
      <c r="EL38" s="489"/>
      <c r="EM38" s="492"/>
      <c r="EN38" s="491"/>
      <c r="EO38" s="489"/>
      <c r="EP38" s="489"/>
      <c r="EQ38" s="489"/>
      <c r="ER38" s="492"/>
      <c r="ES38" s="491"/>
      <c r="ET38" s="489"/>
      <c r="EU38" s="489"/>
      <c r="EV38" s="489"/>
      <c r="EW38" s="492"/>
      <c r="EX38" s="491"/>
      <c r="EY38" s="489"/>
      <c r="EZ38" s="570"/>
      <c r="FA38" s="488"/>
      <c r="FB38" s="493"/>
      <c r="FC38" s="489"/>
      <c r="FD38" s="489"/>
      <c r="FE38" s="490"/>
      <c r="FF38" s="491"/>
      <c r="FG38" s="489"/>
      <c r="FH38" s="489"/>
      <c r="FI38" s="489"/>
      <c r="FJ38" s="492"/>
      <c r="FK38" s="493"/>
      <c r="FL38" s="489"/>
      <c r="FM38" s="489"/>
      <c r="FN38" s="489"/>
      <c r="FO38" s="490"/>
      <c r="FP38" s="491"/>
      <c r="FQ38" s="489"/>
      <c r="FR38" s="489"/>
      <c r="FS38" s="489"/>
      <c r="FT38" s="490"/>
      <c r="FU38" s="491"/>
      <c r="FV38" s="489"/>
      <c r="FW38" s="489"/>
      <c r="FX38" s="489"/>
      <c r="FY38" s="490"/>
      <c r="FZ38" s="491"/>
      <c r="GA38" s="489"/>
      <c r="GB38" s="489"/>
      <c r="GC38" s="489"/>
      <c r="GD38" s="490"/>
      <c r="GE38" s="505"/>
      <c r="GF38" s="1288"/>
      <c r="GG38" s="1289"/>
      <c r="GH38" s="1290"/>
      <c r="GI38" s="569"/>
      <c r="GJ38" s="485"/>
      <c r="GK38" s="485"/>
    </row>
    <row r="39" spans="1:193" ht="12.75" customHeight="1">
      <c r="A39" s="485"/>
      <c r="B39" s="486"/>
      <c r="C39" s="485"/>
      <c r="D39" s="487"/>
      <c r="E39" s="487"/>
      <c r="F39" s="488"/>
      <c r="G39" s="489"/>
      <c r="H39" s="489"/>
      <c r="I39" s="489"/>
      <c r="J39" s="490"/>
      <c r="K39" s="491"/>
      <c r="L39" s="489"/>
      <c r="M39" s="489"/>
      <c r="N39" s="489"/>
      <c r="O39" s="492"/>
      <c r="P39" s="493"/>
      <c r="Q39" s="489"/>
      <c r="R39" s="489"/>
      <c r="S39" s="489"/>
      <c r="T39" s="490"/>
      <c r="U39" s="491"/>
      <c r="V39" s="489"/>
      <c r="W39" s="489"/>
      <c r="X39" s="489"/>
      <c r="Y39" s="490"/>
      <c r="Z39" s="491"/>
      <c r="AA39" s="489"/>
      <c r="AB39" s="489"/>
      <c r="AC39" s="489"/>
      <c r="AD39" s="490"/>
      <c r="AE39" s="491"/>
      <c r="AF39" s="489"/>
      <c r="AG39" s="489"/>
      <c r="AH39" s="489"/>
      <c r="AI39" s="490"/>
      <c r="AJ39" s="506"/>
      <c r="AK39" s="488"/>
      <c r="AL39" s="489"/>
      <c r="AM39" s="489"/>
      <c r="AN39" s="489"/>
      <c r="AO39" s="490"/>
      <c r="AP39" s="491"/>
      <c r="AQ39" s="489"/>
      <c r="AR39" s="489"/>
      <c r="AS39" s="489"/>
      <c r="AT39" s="492"/>
      <c r="AU39" s="493"/>
      <c r="AV39" s="489"/>
      <c r="AW39" s="489"/>
      <c r="AX39" s="489"/>
      <c r="AY39" s="490"/>
      <c r="AZ39" s="491"/>
      <c r="BA39" s="489"/>
      <c r="BB39" s="489"/>
      <c r="BC39" s="489"/>
      <c r="BD39" s="490"/>
      <c r="BE39" s="491"/>
      <c r="BF39" s="489"/>
      <c r="BG39" s="489"/>
      <c r="BH39" s="489"/>
      <c r="BI39" s="490"/>
      <c r="BJ39" s="491"/>
      <c r="BK39" s="489"/>
      <c r="BL39" s="489"/>
      <c r="BM39" s="489"/>
      <c r="BN39" s="490"/>
      <c r="BO39" s="488"/>
      <c r="BP39" s="493"/>
      <c r="BQ39" s="489"/>
      <c r="BR39" s="489"/>
      <c r="BS39" s="490"/>
      <c r="BT39" s="491"/>
      <c r="BU39" s="489"/>
      <c r="BV39" s="489"/>
      <c r="BW39" s="489"/>
      <c r="BX39" s="492"/>
      <c r="BY39" s="493"/>
      <c r="BZ39" s="489"/>
      <c r="CA39" s="489"/>
      <c r="CB39" s="489"/>
      <c r="CC39" s="490"/>
      <c r="CD39" s="491"/>
      <c r="CE39" s="489"/>
      <c r="CF39" s="489"/>
      <c r="CG39" s="489"/>
      <c r="CH39" s="490"/>
      <c r="CI39" s="491"/>
      <c r="CJ39" s="489"/>
      <c r="CK39" s="489"/>
      <c r="CL39" s="489"/>
      <c r="CM39" s="490"/>
      <c r="CN39" s="491"/>
      <c r="CO39" s="489"/>
      <c r="CP39" s="489"/>
      <c r="CQ39" s="489"/>
      <c r="CR39" s="490"/>
      <c r="CS39" s="506"/>
      <c r="CT39" s="493"/>
      <c r="CU39" s="489"/>
      <c r="CV39" s="489"/>
      <c r="CW39" s="490"/>
      <c r="CX39" s="492"/>
      <c r="CY39" s="493"/>
      <c r="CZ39" s="489"/>
      <c r="DA39" s="489"/>
      <c r="DB39" s="490"/>
      <c r="DC39" s="492"/>
      <c r="DD39" s="493"/>
      <c r="DE39" s="489"/>
      <c r="DF39" s="489"/>
      <c r="DG39" s="490"/>
      <c r="DH39" s="492"/>
      <c r="DI39" s="493"/>
      <c r="DJ39" s="489"/>
      <c r="DK39" s="489"/>
      <c r="DL39" s="490"/>
      <c r="DM39" s="492"/>
      <c r="DN39" s="493"/>
      <c r="DO39" s="489"/>
      <c r="DP39" s="489"/>
      <c r="DQ39" s="490"/>
      <c r="DR39" s="492"/>
      <c r="DS39" s="491"/>
      <c r="DT39" s="489"/>
      <c r="DU39" s="563"/>
      <c r="DV39" s="563"/>
      <c r="DW39" s="564"/>
      <c r="DX39" s="565"/>
      <c r="DY39" s="559"/>
      <c r="DZ39" s="544"/>
      <c r="EA39" s="489"/>
      <c r="EB39" s="493"/>
      <c r="EC39" s="492"/>
      <c r="ED39" s="491"/>
      <c r="EE39" s="489"/>
      <c r="EF39" s="489"/>
      <c r="EG39" s="489"/>
      <c r="EH39" s="492"/>
      <c r="EI39" s="491"/>
      <c r="EJ39" s="489"/>
      <c r="EK39" s="489"/>
      <c r="EL39" s="489"/>
      <c r="EM39" s="492"/>
      <c r="EN39" s="491"/>
      <c r="EO39" s="489"/>
      <c r="EP39" s="489"/>
      <c r="EQ39" s="489"/>
      <c r="ER39" s="492"/>
      <c r="ES39" s="491"/>
      <c r="ET39" s="489"/>
      <c r="EU39" s="489"/>
      <c r="EV39" s="489"/>
      <c r="EW39" s="492"/>
      <c r="EX39" s="491"/>
      <c r="EY39" s="489"/>
      <c r="EZ39" s="570"/>
      <c r="FA39" s="488"/>
      <c r="FB39" s="493"/>
      <c r="FC39" s="489"/>
      <c r="FD39" s="489"/>
      <c r="FE39" s="490"/>
      <c r="FF39" s="491"/>
      <c r="FG39" s="489"/>
      <c r="FH39" s="489"/>
      <c r="FI39" s="489"/>
      <c r="FJ39" s="492"/>
      <c r="FK39" s="493"/>
      <c r="FL39" s="489"/>
      <c r="FM39" s="489"/>
      <c r="FN39" s="489"/>
      <c r="FO39" s="490"/>
      <c r="FP39" s="491"/>
      <c r="FQ39" s="489"/>
      <c r="FR39" s="489"/>
      <c r="FS39" s="489"/>
      <c r="FT39" s="490"/>
      <c r="FU39" s="491"/>
      <c r="FV39" s="489"/>
      <c r="FW39" s="489"/>
      <c r="FX39" s="489"/>
      <c r="FY39" s="490"/>
      <c r="FZ39" s="491"/>
      <c r="GA39" s="489"/>
      <c r="GB39" s="489"/>
      <c r="GC39" s="489"/>
      <c r="GD39" s="490"/>
      <c r="GE39" s="505"/>
      <c r="GF39" s="1288"/>
      <c r="GG39" s="1289"/>
      <c r="GH39" s="1290"/>
      <c r="GI39" s="569"/>
      <c r="GJ39" s="485"/>
      <c r="GK39" s="485"/>
    </row>
    <row r="40" spans="1:193" s="519" customFormat="1" ht="12.75" customHeight="1">
      <c r="A40" s="507"/>
      <c r="B40" s="508"/>
      <c r="C40" s="507"/>
      <c r="D40" s="509"/>
      <c r="E40" s="509"/>
      <c r="F40" s="510"/>
      <c r="G40" s="511"/>
      <c r="H40" s="511"/>
      <c r="I40" s="511"/>
      <c r="J40" s="512"/>
      <c r="K40" s="513"/>
      <c r="L40" s="511"/>
      <c r="M40" s="511"/>
      <c r="N40" s="511"/>
      <c r="O40" s="514"/>
      <c r="P40" s="515"/>
      <c r="Q40" s="511"/>
      <c r="R40" s="511"/>
      <c r="S40" s="511"/>
      <c r="T40" s="512"/>
      <c r="U40" s="513"/>
      <c r="V40" s="511"/>
      <c r="W40" s="511"/>
      <c r="X40" s="511"/>
      <c r="Y40" s="512"/>
      <c r="Z40" s="513"/>
      <c r="AA40" s="511"/>
      <c r="AB40" s="511"/>
      <c r="AC40" s="511"/>
      <c r="AD40" s="512"/>
      <c r="AE40" s="513"/>
      <c r="AF40" s="511"/>
      <c r="AG40" s="511"/>
      <c r="AH40" s="511"/>
      <c r="AI40" s="512"/>
      <c r="AJ40" s="518"/>
      <c r="AK40" s="510"/>
      <c r="AL40" s="511"/>
      <c r="AM40" s="511"/>
      <c r="AN40" s="511"/>
      <c r="AO40" s="512"/>
      <c r="AP40" s="513"/>
      <c r="AQ40" s="511"/>
      <c r="AR40" s="511"/>
      <c r="AS40" s="511"/>
      <c r="AT40" s="514"/>
      <c r="AU40" s="515"/>
      <c r="AV40" s="511"/>
      <c r="AW40" s="511"/>
      <c r="AX40" s="511"/>
      <c r="AY40" s="512"/>
      <c r="AZ40" s="513"/>
      <c r="BA40" s="511"/>
      <c r="BB40" s="511"/>
      <c r="BC40" s="511"/>
      <c r="BD40" s="512"/>
      <c r="BE40" s="513"/>
      <c r="BF40" s="511"/>
      <c r="BG40" s="511"/>
      <c r="BH40" s="511"/>
      <c r="BI40" s="512"/>
      <c r="BJ40" s="513"/>
      <c r="BK40" s="511"/>
      <c r="BL40" s="511"/>
      <c r="BM40" s="511"/>
      <c r="BN40" s="512"/>
      <c r="BO40" s="510"/>
      <c r="BP40" s="515"/>
      <c r="BQ40" s="511"/>
      <c r="BR40" s="511"/>
      <c r="BS40" s="512"/>
      <c r="BT40" s="513"/>
      <c r="BU40" s="511"/>
      <c r="BV40" s="511"/>
      <c r="BW40" s="511"/>
      <c r="BX40" s="514"/>
      <c r="BY40" s="515"/>
      <c r="BZ40" s="511"/>
      <c r="CA40" s="511"/>
      <c r="CB40" s="511"/>
      <c r="CC40" s="512"/>
      <c r="CD40" s="513"/>
      <c r="CE40" s="511"/>
      <c r="CF40" s="511"/>
      <c r="CG40" s="511"/>
      <c r="CH40" s="512"/>
      <c r="CI40" s="513"/>
      <c r="CJ40" s="511"/>
      <c r="CK40" s="511"/>
      <c r="CL40" s="511"/>
      <c r="CM40" s="512"/>
      <c r="CN40" s="513"/>
      <c r="CO40" s="511"/>
      <c r="CP40" s="511"/>
      <c r="CQ40" s="511"/>
      <c r="CR40" s="512"/>
      <c r="CS40" s="518"/>
      <c r="CT40" s="515"/>
      <c r="CU40" s="511"/>
      <c r="CV40" s="511"/>
      <c r="CW40" s="512"/>
      <c r="CX40" s="514"/>
      <c r="CY40" s="515"/>
      <c r="CZ40" s="511"/>
      <c r="DA40" s="511"/>
      <c r="DB40" s="512"/>
      <c r="DC40" s="514"/>
      <c r="DD40" s="515"/>
      <c r="DE40" s="511"/>
      <c r="DF40" s="511"/>
      <c r="DG40" s="512"/>
      <c r="DH40" s="514"/>
      <c r="DI40" s="515"/>
      <c r="DJ40" s="511"/>
      <c r="DK40" s="511"/>
      <c r="DL40" s="512"/>
      <c r="DM40" s="514"/>
      <c r="DN40" s="515"/>
      <c r="DO40" s="511"/>
      <c r="DP40" s="511"/>
      <c r="DQ40" s="512"/>
      <c r="DR40" s="514"/>
      <c r="DS40" s="513"/>
      <c r="DT40" s="511"/>
      <c r="DU40" s="571"/>
      <c r="DV40" s="571"/>
      <c r="DW40" s="572"/>
      <c r="DX40" s="573"/>
      <c r="DY40" s="574"/>
      <c r="DZ40" s="545"/>
      <c r="EA40" s="511"/>
      <c r="EB40" s="515"/>
      <c r="EC40" s="514"/>
      <c r="ED40" s="513"/>
      <c r="EE40" s="511"/>
      <c r="EF40" s="511"/>
      <c r="EG40" s="511"/>
      <c r="EH40" s="514"/>
      <c r="EI40" s="513"/>
      <c r="EJ40" s="511"/>
      <c r="EK40" s="511"/>
      <c r="EL40" s="511"/>
      <c r="EM40" s="514"/>
      <c r="EN40" s="513"/>
      <c r="EO40" s="511"/>
      <c r="EP40" s="511"/>
      <c r="EQ40" s="511"/>
      <c r="ER40" s="514"/>
      <c r="ES40" s="513"/>
      <c r="ET40" s="511"/>
      <c r="EU40" s="511"/>
      <c r="EV40" s="511"/>
      <c r="EW40" s="514"/>
      <c r="EX40" s="513"/>
      <c r="EY40" s="511"/>
      <c r="EZ40" s="575"/>
      <c r="FA40" s="510"/>
      <c r="FB40" s="515"/>
      <c r="FC40" s="511"/>
      <c r="FD40" s="511"/>
      <c r="FE40" s="512"/>
      <c r="FF40" s="513"/>
      <c r="FG40" s="511"/>
      <c r="FH40" s="511"/>
      <c r="FI40" s="511"/>
      <c r="FJ40" s="514"/>
      <c r="FK40" s="515"/>
      <c r="FL40" s="511"/>
      <c r="FM40" s="511"/>
      <c r="FN40" s="511"/>
      <c r="FO40" s="512"/>
      <c r="FP40" s="513"/>
      <c r="FQ40" s="511"/>
      <c r="FR40" s="511"/>
      <c r="FS40" s="511"/>
      <c r="FT40" s="512"/>
      <c r="FU40" s="513"/>
      <c r="FV40" s="511"/>
      <c r="FW40" s="511"/>
      <c r="FX40" s="511"/>
      <c r="FY40" s="512"/>
      <c r="FZ40" s="513"/>
      <c r="GA40" s="511"/>
      <c r="GB40" s="511"/>
      <c r="GC40" s="511"/>
      <c r="GD40" s="512"/>
      <c r="GE40" s="517"/>
      <c r="GF40" s="1288"/>
      <c r="GG40" s="1289"/>
      <c r="GH40" s="1290"/>
      <c r="GI40" s="569"/>
      <c r="GJ40" s="485"/>
      <c r="GK40" s="485"/>
    </row>
    <row r="41" spans="1:193" s="562" customFormat="1" ht="12.75" customHeight="1">
      <c r="A41" s="520"/>
      <c r="B41" s="521"/>
      <c r="C41" s="520"/>
      <c r="D41" s="522"/>
      <c r="E41" s="522"/>
      <c r="F41" s="523"/>
      <c r="G41" s="524"/>
      <c r="H41" s="524"/>
      <c r="I41" s="524"/>
      <c r="J41" s="525"/>
      <c r="K41" s="526"/>
      <c r="L41" s="524"/>
      <c r="M41" s="524"/>
      <c r="N41" s="524"/>
      <c r="O41" s="527"/>
      <c r="P41" s="528"/>
      <c r="Q41" s="524"/>
      <c r="R41" s="524"/>
      <c r="S41" s="524"/>
      <c r="T41" s="525"/>
      <c r="U41" s="526"/>
      <c r="V41" s="524"/>
      <c r="W41" s="524"/>
      <c r="X41" s="524"/>
      <c r="Y41" s="525"/>
      <c r="Z41" s="526"/>
      <c r="AA41" s="524"/>
      <c r="AB41" s="524"/>
      <c r="AC41" s="524"/>
      <c r="AD41" s="525"/>
      <c r="AE41" s="526"/>
      <c r="AF41" s="524"/>
      <c r="AG41" s="524"/>
      <c r="AH41" s="524"/>
      <c r="AI41" s="525"/>
      <c r="AJ41" s="531"/>
      <c r="AK41" s="523"/>
      <c r="AL41" s="524"/>
      <c r="AM41" s="524"/>
      <c r="AN41" s="524"/>
      <c r="AO41" s="525"/>
      <c r="AP41" s="526"/>
      <c r="AQ41" s="524"/>
      <c r="AR41" s="524"/>
      <c r="AS41" s="524"/>
      <c r="AT41" s="527"/>
      <c r="AU41" s="528"/>
      <c r="AV41" s="524"/>
      <c r="AW41" s="524"/>
      <c r="AX41" s="524"/>
      <c r="AY41" s="525"/>
      <c r="AZ41" s="526"/>
      <c r="BA41" s="524"/>
      <c r="BB41" s="524"/>
      <c r="BC41" s="524"/>
      <c r="BD41" s="525"/>
      <c r="BE41" s="526"/>
      <c r="BF41" s="524"/>
      <c r="BG41" s="524"/>
      <c r="BH41" s="524"/>
      <c r="BI41" s="525"/>
      <c r="BJ41" s="526"/>
      <c r="BK41" s="524"/>
      <c r="BL41" s="524"/>
      <c r="BM41" s="524"/>
      <c r="BN41" s="525"/>
      <c r="BO41" s="523"/>
      <c r="BP41" s="528"/>
      <c r="BQ41" s="524"/>
      <c r="BR41" s="524"/>
      <c r="BS41" s="525"/>
      <c r="BT41" s="526"/>
      <c r="BU41" s="524"/>
      <c r="BV41" s="524"/>
      <c r="BW41" s="524"/>
      <c r="BX41" s="527"/>
      <c r="BY41" s="528"/>
      <c r="BZ41" s="524"/>
      <c r="CA41" s="524"/>
      <c r="CB41" s="524"/>
      <c r="CC41" s="525"/>
      <c r="CD41" s="526"/>
      <c r="CE41" s="524"/>
      <c r="CF41" s="524"/>
      <c r="CG41" s="524"/>
      <c r="CH41" s="525"/>
      <c r="CI41" s="526"/>
      <c r="CJ41" s="524"/>
      <c r="CK41" s="524"/>
      <c r="CL41" s="524"/>
      <c r="CM41" s="525"/>
      <c r="CN41" s="526"/>
      <c r="CO41" s="524"/>
      <c r="CP41" s="524"/>
      <c r="CQ41" s="524"/>
      <c r="CR41" s="525"/>
      <c r="CS41" s="531"/>
      <c r="CT41" s="528"/>
      <c r="CU41" s="524"/>
      <c r="CV41" s="524"/>
      <c r="CW41" s="525"/>
      <c r="CX41" s="527"/>
      <c r="CY41" s="528"/>
      <c r="CZ41" s="524"/>
      <c r="DA41" s="524"/>
      <c r="DB41" s="525"/>
      <c r="DC41" s="527"/>
      <c r="DD41" s="528"/>
      <c r="DE41" s="524"/>
      <c r="DF41" s="524"/>
      <c r="DG41" s="525"/>
      <c r="DH41" s="527"/>
      <c r="DI41" s="528"/>
      <c r="DJ41" s="524"/>
      <c r="DK41" s="524"/>
      <c r="DL41" s="525"/>
      <c r="DM41" s="527"/>
      <c r="DN41" s="528"/>
      <c r="DO41" s="524"/>
      <c r="DP41" s="524"/>
      <c r="DQ41" s="525"/>
      <c r="DR41" s="527"/>
      <c r="DS41" s="526"/>
      <c r="DT41" s="524"/>
      <c r="DU41" s="524"/>
      <c r="DV41" s="524"/>
      <c r="DW41" s="527"/>
      <c r="DX41" s="531"/>
      <c r="DY41" s="566"/>
      <c r="EA41" s="524"/>
      <c r="EB41" s="528"/>
      <c r="EC41" s="527"/>
      <c r="ED41" s="526"/>
      <c r="EE41" s="524"/>
      <c r="EF41" s="524"/>
      <c r="EG41" s="524"/>
      <c r="EH41" s="527"/>
      <c r="EI41" s="526"/>
      <c r="EJ41" s="524"/>
      <c r="EK41" s="524"/>
      <c r="EL41" s="524"/>
      <c r="EM41" s="527"/>
      <c r="EN41" s="526"/>
      <c r="EO41" s="524"/>
      <c r="EP41" s="524"/>
      <c r="EQ41" s="524"/>
      <c r="ER41" s="527"/>
      <c r="ES41" s="526"/>
      <c r="ET41" s="524"/>
      <c r="EU41" s="524"/>
      <c r="EV41" s="524"/>
      <c r="EW41" s="527"/>
      <c r="EX41" s="526"/>
      <c r="EY41" s="524"/>
      <c r="EZ41" s="567"/>
      <c r="FA41" s="523"/>
      <c r="FB41" s="528"/>
      <c r="FC41" s="524"/>
      <c r="FD41" s="524"/>
      <c r="FE41" s="525"/>
      <c r="FF41" s="526"/>
      <c r="FG41" s="524"/>
      <c r="FH41" s="524"/>
      <c r="FI41" s="524"/>
      <c r="FJ41" s="527"/>
      <c r="FK41" s="528"/>
      <c r="FL41" s="524"/>
      <c r="FM41" s="524"/>
      <c r="FN41" s="524"/>
      <c r="FO41" s="525"/>
      <c r="FP41" s="526"/>
      <c r="FQ41" s="524"/>
      <c r="FR41" s="524"/>
      <c r="FS41" s="524"/>
      <c r="FT41" s="525"/>
      <c r="FU41" s="526"/>
      <c r="FV41" s="524"/>
      <c r="FW41" s="524"/>
      <c r="FX41" s="524"/>
      <c r="FY41" s="525"/>
      <c r="FZ41" s="526"/>
      <c r="GA41" s="524"/>
      <c r="GB41" s="524"/>
      <c r="GC41" s="524"/>
      <c r="GD41" s="525"/>
      <c r="GE41" s="530"/>
      <c r="GF41" s="1288"/>
      <c r="GG41" s="1289"/>
      <c r="GH41" s="1290"/>
      <c r="GI41" s="569"/>
      <c r="GJ41" s="485"/>
      <c r="GK41" s="485"/>
    </row>
    <row r="42" spans="1:193" ht="12.75" customHeight="1">
      <c r="A42" s="520"/>
      <c r="B42" s="521"/>
      <c r="C42" s="520"/>
      <c r="D42" s="522"/>
      <c r="E42" s="522"/>
      <c r="F42" s="523"/>
      <c r="G42" s="524"/>
      <c r="H42" s="524"/>
      <c r="I42" s="524"/>
      <c r="J42" s="525"/>
      <c r="K42" s="526"/>
      <c r="L42" s="524"/>
      <c r="M42" s="524"/>
      <c r="N42" s="524"/>
      <c r="O42" s="527"/>
      <c r="P42" s="528"/>
      <c r="Q42" s="524"/>
      <c r="R42" s="524"/>
      <c r="S42" s="524"/>
      <c r="T42" s="525"/>
      <c r="U42" s="526"/>
      <c r="V42" s="524"/>
      <c r="W42" s="524"/>
      <c r="X42" s="524"/>
      <c r="Y42" s="525"/>
      <c r="Z42" s="526"/>
      <c r="AA42" s="524"/>
      <c r="AB42" s="524"/>
      <c r="AC42" s="524"/>
      <c r="AD42" s="525"/>
      <c r="AE42" s="526"/>
      <c r="AF42" s="524"/>
      <c r="AG42" s="524"/>
      <c r="AH42" s="524"/>
      <c r="AI42" s="525"/>
      <c r="AJ42" s="531"/>
      <c r="AK42" s="523"/>
      <c r="AL42" s="524"/>
      <c r="AM42" s="524"/>
      <c r="AN42" s="524"/>
      <c r="AO42" s="525"/>
      <c r="AP42" s="526"/>
      <c r="AQ42" s="524"/>
      <c r="AR42" s="524"/>
      <c r="AS42" s="524"/>
      <c r="AT42" s="527"/>
      <c r="AU42" s="528"/>
      <c r="AV42" s="524"/>
      <c r="AW42" s="524"/>
      <c r="AX42" s="524"/>
      <c r="AY42" s="525"/>
      <c r="AZ42" s="526"/>
      <c r="BA42" s="524"/>
      <c r="BB42" s="524"/>
      <c r="BC42" s="524"/>
      <c r="BD42" s="525"/>
      <c r="BE42" s="526"/>
      <c r="BF42" s="524"/>
      <c r="BG42" s="524"/>
      <c r="BH42" s="524"/>
      <c r="BI42" s="525"/>
      <c r="BJ42" s="526"/>
      <c r="BK42" s="524"/>
      <c r="BL42" s="524"/>
      <c r="BM42" s="524"/>
      <c r="BN42" s="525"/>
      <c r="BO42" s="523"/>
      <c r="BP42" s="528"/>
      <c r="BQ42" s="524"/>
      <c r="BR42" s="524"/>
      <c r="BS42" s="525"/>
      <c r="BT42" s="526"/>
      <c r="BU42" s="524"/>
      <c r="BV42" s="524"/>
      <c r="BW42" s="524"/>
      <c r="BX42" s="527"/>
      <c r="BY42" s="528"/>
      <c r="BZ42" s="524"/>
      <c r="CA42" s="524"/>
      <c r="CB42" s="524"/>
      <c r="CC42" s="525"/>
      <c r="CD42" s="526"/>
      <c r="CE42" s="524"/>
      <c r="CF42" s="524"/>
      <c r="CG42" s="524"/>
      <c r="CH42" s="525"/>
      <c r="CI42" s="526"/>
      <c r="CJ42" s="524"/>
      <c r="CK42" s="524"/>
      <c r="CL42" s="524"/>
      <c r="CM42" s="525"/>
      <c r="CN42" s="526"/>
      <c r="CO42" s="524"/>
      <c r="CP42" s="524"/>
      <c r="CQ42" s="524"/>
      <c r="CR42" s="525"/>
      <c r="CS42" s="531"/>
      <c r="CT42" s="528"/>
      <c r="CU42" s="524"/>
      <c r="CV42" s="524"/>
      <c r="CW42" s="525"/>
      <c r="CX42" s="527"/>
      <c r="CY42" s="528"/>
      <c r="CZ42" s="524"/>
      <c r="DA42" s="524"/>
      <c r="DB42" s="525"/>
      <c r="DC42" s="527"/>
      <c r="DD42" s="528"/>
      <c r="DE42" s="524"/>
      <c r="DF42" s="524"/>
      <c r="DG42" s="525"/>
      <c r="DH42" s="527"/>
      <c r="DI42" s="528"/>
      <c r="DJ42" s="524"/>
      <c r="DK42" s="524"/>
      <c r="DL42" s="525"/>
      <c r="DM42" s="527"/>
      <c r="DN42" s="528"/>
      <c r="DO42" s="524"/>
      <c r="DP42" s="524"/>
      <c r="DQ42" s="525"/>
      <c r="DR42" s="527"/>
      <c r="DS42" s="526"/>
      <c r="DT42" s="524"/>
      <c r="DU42" s="563"/>
      <c r="DV42" s="563"/>
      <c r="DW42" s="564"/>
      <c r="DX42" s="565"/>
      <c r="DY42" s="566"/>
      <c r="DZ42" s="562"/>
      <c r="EA42" s="524"/>
      <c r="EB42" s="528"/>
      <c r="EC42" s="527"/>
      <c r="ED42" s="526"/>
      <c r="EE42" s="524"/>
      <c r="EF42" s="524"/>
      <c r="EG42" s="524"/>
      <c r="EH42" s="527"/>
      <c r="EI42" s="526"/>
      <c r="EJ42" s="524"/>
      <c r="EK42" s="524"/>
      <c r="EL42" s="524"/>
      <c r="EM42" s="527"/>
      <c r="EN42" s="526"/>
      <c r="EO42" s="524"/>
      <c r="EP42" s="524"/>
      <c r="EQ42" s="524"/>
      <c r="ER42" s="527"/>
      <c r="ES42" s="526"/>
      <c r="ET42" s="524"/>
      <c r="EU42" s="524"/>
      <c r="EV42" s="524"/>
      <c r="EW42" s="527"/>
      <c r="EX42" s="526"/>
      <c r="EY42" s="524"/>
      <c r="EZ42" s="567"/>
      <c r="FA42" s="523"/>
      <c r="FB42" s="528"/>
      <c r="FC42" s="524"/>
      <c r="FD42" s="524"/>
      <c r="FE42" s="525"/>
      <c r="FF42" s="526"/>
      <c r="FG42" s="524"/>
      <c r="FH42" s="524"/>
      <c r="FI42" s="524"/>
      <c r="FJ42" s="527"/>
      <c r="FK42" s="528"/>
      <c r="FL42" s="524"/>
      <c r="FM42" s="524"/>
      <c r="FN42" s="524"/>
      <c r="FO42" s="525"/>
      <c r="FP42" s="526"/>
      <c r="FQ42" s="524"/>
      <c r="FR42" s="524"/>
      <c r="FS42" s="524"/>
      <c r="FT42" s="525"/>
      <c r="FU42" s="526"/>
      <c r="FV42" s="524"/>
      <c r="FW42" s="524"/>
      <c r="FX42" s="524"/>
      <c r="FY42" s="525"/>
      <c r="FZ42" s="526"/>
      <c r="GA42" s="524"/>
      <c r="GB42" s="524"/>
      <c r="GC42" s="524"/>
      <c r="GD42" s="525"/>
      <c r="GE42" s="530"/>
      <c r="GF42" s="1288"/>
      <c r="GG42" s="1289"/>
      <c r="GH42" s="1290"/>
      <c r="GI42" s="569"/>
      <c r="GJ42" s="485"/>
      <c r="GK42" s="485"/>
    </row>
    <row r="43" spans="1:193" ht="12.75" customHeight="1">
      <c r="A43" s="485"/>
      <c r="B43" s="486"/>
      <c r="C43" s="485"/>
      <c r="D43" s="487"/>
      <c r="E43" s="487"/>
      <c r="F43" s="488"/>
      <c r="G43" s="489"/>
      <c r="H43" s="489"/>
      <c r="I43" s="489"/>
      <c r="J43" s="490"/>
      <c r="K43" s="491"/>
      <c r="L43" s="489"/>
      <c r="M43" s="489"/>
      <c r="N43" s="489"/>
      <c r="O43" s="492"/>
      <c r="P43" s="493"/>
      <c r="Q43" s="489"/>
      <c r="R43" s="489"/>
      <c r="S43" s="489"/>
      <c r="T43" s="490"/>
      <c r="U43" s="491"/>
      <c r="V43" s="489"/>
      <c r="W43" s="489"/>
      <c r="X43" s="489"/>
      <c r="Y43" s="490"/>
      <c r="Z43" s="491"/>
      <c r="AA43" s="489"/>
      <c r="AB43" s="489"/>
      <c r="AC43" s="489"/>
      <c r="AD43" s="490"/>
      <c r="AE43" s="491"/>
      <c r="AF43" s="489"/>
      <c r="AG43" s="489"/>
      <c r="AH43" s="489"/>
      <c r="AI43" s="490"/>
      <c r="AJ43" s="506"/>
      <c r="AK43" s="488"/>
      <c r="AL43" s="489"/>
      <c r="AM43" s="489"/>
      <c r="AN43" s="489"/>
      <c r="AO43" s="490"/>
      <c r="AP43" s="491"/>
      <c r="AQ43" s="489"/>
      <c r="AR43" s="489"/>
      <c r="AS43" s="489"/>
      <c r="AT43" s="492"/>
      <c r="AU43" s="493"/>
      <c r="AV43" s="489"/>
      <c r="AW43" s="489"/>
      <c r="AX43" s="489"/>
      <c r="AY43" s="490"/>
      <c r="AZ43" s="491"/>
      <c r="BA43" s="489"/>
      <c r="BB43" s="489"/>
      <c r="BC43" s="489"/>
      <c r="BD43" s="490"/>
      <c r="BE43" s="491"/>
      <c r="BF43" s="489"/>
      <c r="BG43" s="489"/>
      <c r="BH43" s="489"/>
      <c r="BI43" s="490"/>
      <c r="BJ43" s="491"/>
      <c r="BK43" s="489"/>
      <c r="BL43" s="489"/>
      <c r="BM43" s="489"/>
      <c r="BN43" s="490"/>
      <c r="BO43" s="488"/>
      <c r="BP43" s="493"/>
      <c r="BQ43" s="489"/>
      <c r="BR43" s="489"/>
      <c r="BS43" s="490"/>
      <c r="BT43" s="491"/>
      <c r="BU43" s="489"/>
      <c r="BV43" s="489"/>
      <c r="BW43" s="489"/>
      <c r="BX43" s="492"/>
      <c r="BY43" s="493"/>
      <c r="BZ43" s="489"/>
      <c r="CA43" s="489"/>
      <c r="CB43" s="489"/>
      <c r="CC43" s="490"/>
      <c r="CD43" s="491"/>
      <c r="CE43" s="489"/>
      <c r="CF43" s="489"/>
      <c r="CG43" s="489"/>
      <c r="CH43" s="490"/>
      <c r="CI43" s="491"/>
      <c r="CJ43" s="489"/>
      <c r="CK43" s="489"/>
      <c r="CL43" s="489"/>
      <c r="CM43" s="490"/>
      <c r="CN43" s="491"/>
      <c r="CO43" s="489"/>
      <c r="CP43" s="489"/>
      <c r="CQ43" s="489"/>
      <c r="CR43" s="490"/>
      <c r="CS43" s="506"/>
      <c r="CT43" s="493"/>
      <c r="CU43" s="489"/>
      <c r="CV43" s="489"/>
      <c r="CW43" s="490"/>
      <c r="CX43" s="492"/>
      <c r="CY43" s="493"/>
      <c r="CZ43" s="489"/>
      <c r="DA43" s="489"/>
      <c r="DB43" s="490"/>
      <c r="DC43" s="492"/>
      <c r="DD43" s="493"/>
      <c r="DE43" s="489"/>
      <c r="DF43" s="489"/>
      <c r="DG43" s="490"/>
      <c r="DH43" s="492"/>
      <c r="DI43" s="493"/>
      <c r="DJ43" s="489"/>
      <c r="DK43" s="489"/>
      <c r="DL43" s="490"/>
      <c r="DM43" s="492"/>
      <c r="DN43" s="493"/>
      <c r="DO43" s="489"/>
      <c r="DP43" s="489"/>
      <c r="DQ43" s="490"/>
      <c r="DR43" s="492"/>
      <c r="DS43" s="491"/>
      <c r="DT43" s="489"/>
      <c r="DU43" s="563"/>
      <c r="DV43" s="563"/>
      <c r="DW43" s="564"/>
      <c r="DX43" s="565"/>
      <c r="DY43" s="559"/>
      <c r="DZ43" s="544"/>
      <c r="EA43" s="489"/>
      <c r="EB43" s="493"/>
      <c r="EC43" s="492"/>
      <c r="ED43" s="491"/>
      <c r="EE43" s="489"/>
      <c r="EF43" s="489"/>
      <c r="EG43" s="489"/>
      <c r="EH43" s="492"/>
      <c r="EI43" s="491"/>
      <c r="EJ43" s="489"/>
      <c r="EK43" s="489"/>
      <c r="EL43" s="489"/>
      <c r="EM43" s="492"/>
      <c r="EN43" s="491"/>
      <c r="EO43" s="489"/>
      <c r="EP43" s="489"/>
      <c r="EQ43" s="489"/>
      <c r="ER43" s="492"/>
      <c r="ES43" s="491"/>
      <c r="ET43" s="489"/>
      <c r="EU43" s="489"/>
      <c r="EV43" s="489"/>
      <c r="EW43" s="492"/>
      <c r="EX43" s="491"/>
      <c r="EY43" s="489"/>
      <c r="EZ43" s="570"/>
      <c r="FA43" s="488"/>
      <c r="FB43" s="493"/>
      <c r="FC43" s="489"/>
      <c r="FD43" s="489"/>
      <c r="FE43" s="490"/>
      <c r="FF43" s="491"/>
      <c r="FG43" s="489"/>
      <c r="FH43" s="489"/>
      <c r="FI43" s="489"/>
      <c r="FJ43" s="492"/>
      <c r="FK43" s="493"/>
      <c r="FL43" s="489"/>
      <c r="FM43" s="489"/>
      <c r="FN43" s="489"/>
      <c r="FO43" s="490"/>
      <c r="FP43" s="491"/>
      <c r="FQ43" s="489"/>
      <c r="FR43" s="489"/>
      <c r="FS43" s="489"/>
      <c r="FT43" s="490"/>
      <c r="FU43" s="491"/>
      <c r="FV43" s="489"/>
      <c r="FW43" s="489"/>
      <c r="FX43" s="489"/>
      <c r="FY43" s="490"/>
      <c r="FZ43" s="491"/>
      <c r="GA43" s="489"/>
      <c r="GB43" s="489"/>
      <c r="GC43" s="489"/>
      <c r="GD43" s="490"/>
      <c r="GE43" s="505"/>
      <c r="GF43" s="1288"/>
      <c r="GG43" s="1289"/>
      <c r="GH43" s="1290"/>
      <c r="GI43" s="569"/>
      <c r="GJ43" s="485"/>
      <c r="GK43" s="485"/>
    </row>
    <row r="44" spans="1:193" ht="12.75" customHeight="1">
      <c r="A44" s="485"/>
      <c r="B44" s="486"/>
      <c r="C44" s="485"/>
      <c r="D44" s="487"/>
      <c r="E44" s="487"/>
      <c r="F44" s="488"/>
      <c r="G44" s="489"/>
      <c r="H44" s="489"/>
      <c r="I44" s="489"/>
      <c r="J44" s="490"/>
      <c r="K44" s="491"/>
      <c r="L44" s="489"/>
      <c r="M44" s="489"/>
      <c r="N44" s="489"/>
      <c r="O44" s="492"/>
      <c r="P44" s="493"/>
      <c r="Q44" s="489"/>
      <c r="R44" s="489"/>
      <c r="S44" s="489"/>
      <c r="T44" s="490"/>
      <c r="U44" s="491"/>
      <c r="V44" s="489"/>
      <c r="W44" s="489"/>
      <c r="X44" s="489"/>
      <c r="Y44" s="490"/>
      <c r="Z44" s="491"/>
      <c r="AA44" s="489"/>
      <c r="AB44" s="489"/>
      <c r="AC44" s="489"/>
      <c r="AD44" s="490"/>
      <c r="AE44" s="491"/>
      <c r="AF44" s="489"/>
      <c r="AG44" s="489"/>
      <c r="AH44" s="489"/>
      <c r="AI44" s="490"/>
      <c r="AJ44" s="506"/>
      <c r="AK44" s="488"/>
      <c r="AL44" s="489"/>
      <c r="AM44" s="489"/>
      <c r="AN44" s="489"/>
      <c r="AO44" s="490"/>
      <c r="AP44" s="491"/>
      <c r="AQ44" s="489"/>
      <c r="AR44" s="489"/>
      <c r="AS44" s="489"/>
      <c r="AT44" s="492"/>
      <c r="AU44" s="493"/>
      <c r="AV44" s="489"/>
      <c r="AW44" s="489"/>
      <c r="AX44" s="489"/>
      <c r="AY44" s="490"/>
      <c r="AZ44" s="491"/>
      <c r="BA44" s="489"/>
      <c r="BB44" s="489"/>
      <c r="BC44" s="489"/>
      <c r="BD44" s="490"/>
      <c r="BE44" s="491"/>
      <c r="BF44" s="489"/>
      <c r="BG44" s="489"/>
      <c r="BH44" s="489"/>
      <c r="BI44" s="490"/>
      <c r="BJ44" s="491"/>
      <c r="BK44" s="489"/>
      <c r="BL44" s="489"/>
      <c r="BM44" s="489"/>
      <c r="BN44" s="490"/>
      <c r="BO44" s="488"/>
      <c r="BP44" s="493"/>
      <c r="BQ44" s="489"/>
      <c r="BR44" s="489"/>
      <c r="BS44" s="490"/>
      <c r="BT44" s="491"/>
      <c r="BU44" s="489"/>
      <c r="BV44" s="489"/>
      <c r="BW44" s="489"/>
      <c r="BX44" s="492"/>
      <c r="BY44" s="493"/>
      <c r="BZ44" s="489"/>
      <c r="CA44" s="489"/>
      <c r="CB44" s="489"/>
      <c r="CC44" s="490"/>
      <c r="CD44" s="491"/>
      <c r="CE44" s="489"/>
      <c r="CF44" s="489"/>
      <c r="CG44" s="489"/>
      <c r="CH44" s="490"/>
      <c r="CI44" s="491"/>
      <c r="CJ44" s="489"/>
      <c r="CK44" s="489"/>
      <c r="CL44" s="489"/>
      <c r="CM44" s="490"/>
      <c r="CN44" s="491"/>
      <c r="CO44" s="489"/>
      <c r="CP44" s="489"/>
      <c r="CQ44" s="489"/>
      <c r="CR44" s="490"/>
      <c r="CS44" s="506"/>
      <c r="CT44" s="493"/>
      <c r="CU44" s="489"/>
      <c r="CV44" s="489"/>
      <c r="CW44" s="490"/>
      <c r="CX44" s="492"/>
      <c r="CY44" s="493"/>
      <c r="CZ44" s="489"/>
      <c r="DA44" s="489"/>
      <c r="DB44" s="490"/>
      <c r="DC44" s="492"/>
      <c r="DD44" s="493"/>
      <c r="DE44" s="489"/>
      <c r="DF44" s="489"/>
      <c r="DG44" s="490"/>
      <c r="DH44" s="492"/>
      <c r="DI44" s="493"/>
      <c r="DJ44" s="489"/>
      <c r="DK44" s="489"/>
      <c r="DL44" s="490"/>
      <c r="DM44" s="492"/>
      <c r="DN44" s="493"/>
      <c r="DO44" s="489"/>
      <c r="DP44" s="489"/>
      <c r="DQ44" s="490"/>
      <c r="DR44" s="492"/>
      <c r="DS44" s="491"/>
      <c r="DT44" s="489"/>
      <c r="DU44" s="563"/>
      <c r="DV44" s="563"/>
      <c r="DW44" s="564"/>
      <c r="DX44" s="565"/>
      <c r="DY44" s="559"/>
      <c r="DZ44" s="544"/>
      <c r="EA44" s="489"/>
      <c r="EB44" s="493"/>
      <c r="EC44" s="492"/>
      <c r="ED44" s="491"/>
      <c r="EE44" s="489"/>
      <c r="EF44" s="489"/>
      <c r="EG44" s="489"/>
      <c r="EH44" s="492"/>
      <c r="EI44" s="491"/>
      <c r="EJ44" s="489"/>
      <c r="EK44" s="489"/>
      <c r="EL44" s="489"/>
      <c r="EM44" s="492"/>
      <c r="EN44" s="491"/>
      <c r="EO44" s="489"/>
      <c r="EP44" s="489"/>
      <c r="EQ44" s="489"/>
      <c r="ER44" s="492"/>
      <c r="ES44" s="491"/>
      <c r="ET44" s="489"/>
      <c r="EU44" s="489"/>
      <c r="EV44" s="489"/>
      <c r="EW44" s="492"/>
      <c r="EX44" s="491"/>
      <c r="EY44" s="489"/>
      <c r="EZ44" s="570"/>
      <c r="FA44" s="488"/>
      <c r="FB44" s="493"/>
      <c r="FC44" s="489"/>
      <c r="FD44" s="489"/>
      <c r="FE44" s="490"/>
      <c r="FF44" s="491"/>
      <c r="FG44" s="489"/>
      <c r="FH44" s="489"/>
      <c r="FI44" s="489"/>
      <c r="FJ44" s="492"/>
      <c r="FK44" s="493"/>
      <c r="FL44" s="489"/>
      <c r="FM44" s="489"/>
      <c r="FN44" s="489"/>
      <c r="FO44" s="490"/>
      <c r="FP44" s="491"/>
      <c r="FQ44" s="489"/>
      <c r="FR44" s="489"/>
      <c r="FS44" s="489"/>
      <c r="FT44" s="490"/>
      <c r="FU44" s="491"/>
      <c r="FV44" s="489"/>
      <c r="FW44" s="489"/>
      <c r="FX44" s="489"/>
      <c r="FY44" s="490"/>
      <c r="FZ44" s="491"/>
      <c r="GA44" s="489"/>
      <c r="GB44" s="489"/>
      <c r="GC44" s="489"/>
      <c r="GD44" s="490"/>
      <c r="GE44" s="505"/>
      <c r="GF44" s="1288"/>
      <c r="GG44" s="1289"/>
      <c r="GH44" s="1290"/>
      <c r="GI44" s="569"/>
      <c r="GJ44" s="485"/>
      <c r="GK44" s="485"/>
    </row>
    <row r="45" spans="1:193" s="519" customFormat="1" ht="12.75" customHeight="1">
      <c r="A45" s="507"/>
      <c r="B45" s="508"/>
      <c r="C45" s="507"/>
      <c r="D45" s="509"/>
      <c r="E45" s="509"/>
      <c r="F45" s="510"/>
      <c r="G45" s="511"/>
      <c r="H45" s="511"/>
      <c r="I45" s="511"/>
      <c r="J45" s="512"/>
      <c r="K45" s="513"/>
      <c r="L45" s="511"/>
      <c r="M45" s="511"/>
      <c r="N45" s="511"/>
      <c r="O45" s="514"/>
      <c r="P45" s="515"/>
      <c r="Q45" s="511"/>
      <c r="R45" s="511"/>
      <c r="S45" s="511"/>
      <c r="T45" s="512"/>
      <c r="U45" s="513"/>
      <c r="V45" s="511"/>
      <c r="W45" s="511"/>
      <c r="X45" s="511"/>
      <c r="Y45" s="512"/>
      <c r="Z45" s="513"/>
      <c r="AA45" s="511"/>
      <c r="AB45" s="511"/>
      <c r="AC45" s="511"/>
      <c r="AD45" s="512"/>
      <c r="AE45" s="513"/>
      <c r="AF45" s="511"/>
      <c r="AG45" s="511"/>
      <c r="AH45" s="511"/>
      <c r="AI45" s="512"/>
      <c r="AJ45" s="518"/>
      <c r="AK45" s="510"/>
      <c r="AL45" s="511"/>
      <c r="AM45" s="511"/>
      <c r="AN45" s="511"/>
      <c r="AO45" s="512"/>
      <c r="AP45" s="513"/>
      <c r="AQ45" s="511"/>
      <c r="AR45" s="511"/>
      <c r="AS45" s="511"/>
      <c r="AT45" s="514"/>
      <c r="AU45" s="515"/>
      <c r="AV45" s="511"/>
      <c r="AW45" s="511"/>
      <c r="AX45" s="511"/>
      <c r="AY45" s="512"/>
      <c r="AZ45" s="513"/>
      <c r="BA45" s="511"/>
      <c r="BB45" s="511"/>
      <c r="BC45" s="511"/>
      <c r="BD45" s="512"/>
      <c r="BE45" s="513"/>
      <c r="BF45" s="511"/>
      <c r="BG45" s="511"/>
      <c r="BH45" s="511"/>
      <c r="BI45" s="512"/>
      <c r="BJ45" s="513"/>
      <c r="BK45" s="511"/>
      <c r="BL45" s="511"/>
      <c r="BM45" s="511"/>
      <c r="BN45" s="512"/>
      <c r="BO45" s="510"/>
      <c r="BP45" s="515"/>
      <c r="BQ45" s="511"/>
      <c r="BR45" s="511"/>
      <c r="BS45" s="512"/>
      <c r="BT45" s="513"/>
      <c r="BU45" s="511"/>
      <c r="BV45" s="511"/>
      <c r="BW45" s="511"/>
      <c r="BX45" s="514"/>
      <c r="BY45" s="515"/>
      <c r="BZ45" s="511"/>
      <c r="CA45" s="511"/>
      <c r="CB45" s="511"/>
      <c r="CC45" s="512"/>
      <c r="CD45" s="513"/>
      <c r="CE45" s="511"/>
      <c r="CF45" s="511"/>
      <c r="CG45" s="511"/>
      <c r="CH45" s="512"/>
      <c r="CI45" s="513"/>
      <c r="CJ45" s="511"/>
      <c r="CK45" s="511"/>
      <c r="CL45" s="511"/>
      <c r="CM45" s="512"/>
      <c r="CN45" s="513"/>
      <c r="CO45" s="511"/>
      <c r="CP45" s="511"/>
      <c r="CQ45" s="511"/>
      <c r="CR45" s="512"/>
      <c r="CS45" s="518"/>
      <c r="CT45" s="515"/>
      <c r="CU45" s="511"/>
      <c r="CV45" s="511"/>
      <c r="CW45" s="512"/>
      <c r="CX45" s="514"/>
      <c r="CY45" s="515"/>
      <c r="CZ45" s="511"/>
      <c r="DA45" s="511"/>
      <c r="DB45" s="512"/>
      <c r="DC45" s="514"/>
      <c r="DD45" s="515"/>
      <c r="DE45" s="511"/>
      <c r="DF45" s="511"/>
      <c r="DG45" s="512"/>
      <c r="DH45" s="514"/>
      <c r="DI45" s="515"/>
      <c r="DJ45" s="511"/>
      <c r="DK45" s="511"/>
      <c r="DL45" s="512"/>
      <c r="DM45" s="514"/>
      <c r="DN45" s="515"/>
      <c r="DO45" s="511"/>
      <c r="DP45" s="511"/>
      <c r="DQ45" s="512"/>
      <c r="DR45" s="514"/>
      <c r="DS45" s="513"/>
      <c r="DT45" s="511"/>
      <c r="DU45" s="571"/>
      <c r="DV45" s="571"/>
      <c r="DW45" s="572"/>
      <c r="DX45" s="573"/>
      <c r="DY45" s="574"/>
      <c r="DZ45" s="545"/>
      <c r="EA45" s="511"/>
      <c r="EB45" s="515"/>
      <c r="EC45" s="514"/>
      <c r="ED45" s="513"/>
      <c r="EE45" s="511"/>
      <c r="EF45" s="511"/>
      <c r="EG45" s="511"/>
      <c r="EH45" s="514"/>
      <c r="EI45" s="513"/>
      <c r="EJ45" s="511"/>
      <c r="EK45" s="511"/>
      <c r="EL45" s="511"/>
      <c r="EM45" s="514"/>
      <c r="EN45" s="513"/>
      <c r="EO45" s="511"/>
      <c r="EP45" s="511"/>
      <c r="EQ45" s="511"/>
      <c r="ER45" s="514"/>
      <c r="ES45" s="513"/>
      <c r="ET45" s="511"/>
      <c r="EU45" s="511"/>
      <c r="EV45" s="511"/>
      <c r="EW45" s="514"/>
      <c r="EX45" s="513"/>
      <c r="EY45" s="511"/>
      <c r="EZ45" s="575"/>
      <c r="FA45" s="510"/>
      <c r="FB45" s="515"/>
      <c r="FC45" s="511"/>
      <c r="FD45" s="511"/>
      <c r="FE45" s="512"/>
      <c r="FF45" s="513"/>
      <c r="FG45" s="511"/>
      <c r="FH45" s="511"/>
      <c r="FI45" s="511"/>
      <c r="FJ45" s="514"/>
      <c r="FK45" s="515"/>
      <c r="FL45" s="511"/>
      <c r="FM45" s="511"/>
      <c r="FN45" s="511"/>
      <c r="FO45" s="512"/>
      <c r="FP45" s="513"/>
      <c r="FQ45" s="511"/>
      <c r="FR45" s="511"/>
      <c r="FS45" s="511"/>
      <c r="FT45" s="512"/>
      <c r="FU45" s="513"/>
      <c r="FV45" s="511"/>
      <c r="FW45" s="511"/>
      <c r="FX45" s="511"/>
      <c r="FY45" s="512"/>
      <c r="FZ45" s="513"/>
      <c r="GA45" s="511"/>
      <c r="GB45" s="511"/>
      <c r="GC45" s="511"/>
      <c r="GD45" s="512"/>
      <c r="GE45" s="517"/>
      <c r="GF45" s="1288"/>
      <c r="GG45" s="1289"/>
      <c r="GH45" s="1290"/>
      <c r="GI45" s="569"/>
      <c r="GJ45" s="485"/>
      <c r="GK45" s="485"/>
    </row>
    <row r="46" spans="1:193" ht="12.75" customHeight="1">
      <c r="A46" s="520"/>
      <c r="B46" s="521"/>
      <c r="C46" s="520"/>
      <c r="D46" s="522"/>
      <c r="E46" s="522"/>
      <c r="F46" s="523"/>
      <c r="G46" s="524"/>
      <c r="H46" s="524"/>
      <c r="I46" s="524"/>
      <c r="J46" s="525"/>
      <c r="K46" s="526"/>
      <c r="L46" s="524"/>
      <c r="M46" s="524"/>
      <c r="N46" s="524"/>
      <c r="O46" s="527"/>
      <c r="P46" s="528"/>
      <c r="Q46" s="524"/>
      <c r="R46" s="524"/>
      <c r="S46" s="524"/>
      <c r="T46" s="525"/>
      <c r="U46" s="526"/>
      <c r="V46" s="524"/>
      <c r="W46" s="524"/>
      <c r="X46" s="524"/>
      <c r="Y46" s="525"/>
      <c r="Z46" s="526"/>
      <c r="AA46" s="524"/>
      <c r="AB46" s="524"/>
      <c r="AC46" s="524"/>
      <c r="AD46" s="525"/>
      <c r="AE46" s="526"/>
      <c r="AF46" s="524"/>
      <c r="AG46" s="524"/>
      <c r="AH46" s="524"/>
      <c r="AI46" s="525"/>
      <c r="AJ46" s="531"/>
      <c r="AK46" s="523"/>
      <c r="AL46" s="524"/>
      <c r="AM46" s="524"/>
      <c r="AN46" s="524"/>
      <c r="AO46" s="525"/>
      <c r="AP46" s="526"/>
      <c r="AQ46" s="524"/>
      <c r="AR46" s="524"/>
      <c r="AS46" s="524"/>
      <c r="AT46" s="527"/>
      <c r="AU46" s="528"/>
      <c r="AV46" s="524"/>
      <c r="AW46" s="524"/>
      <c r="AX46" s="524"/>
      <c r="AY46" s="525"/>
      <c r="AZ46" s="526"/>
      <c r="BA46" s="524"/>
      <c r="BB46" s="524"/>
      <c r="BC46" s="524"/>
      <c r="BD46" s="525"/>
      <c r="BE46" s="526"/>
      <c r="BF46" s="524"/>
      <c r="BG46" s="524"/>
      <c r="BH46" s="524"/>
      <c r="BI46" s="525"/>
      <c r="BJ46" s="526"/>
      <c r="BK46" s="524"/>
      <c r="BL46" s="524"/>
      <c r="BM46" s="524"/>
      <c r="BN46" s="525"/>
      <c r="BO46" s="523"/>
      <c r="BP46" s="528"/>
      <c r="BQ46" s="524"/>
      <c r="BR46" s="524"/>
      <c r="BS46" s="525"/>
      <c r="BT46" s="526"/>
      <c r="BU46" s="524"/>
      <c r="BV46" s="524"/>
      <c r="BW46" s="524"/>
      <c r="BX46" s="527"/>
      <c r="BY46" s="528"/>
      <c r="BZ46" s="524"/>
      <c r="CA46" s="524"/>
      <c r="CB46" s="524"/>
      <c r="CC46" s="525"/>
      <c r="CD46" s="526"/>
      <c r="CE46" s="524"/>
      <c r="CF46" s="524"/>
      <c r="CG46" s="524"/>
      <c r="CH46" s="525"/>
      <c r="CI46" s="526"/>
      <c r="CJ46" s="524"/>
      <c r="CK46" s="524"/>
      <c r="CL46" s="524"/>
      <c r="CM46" s="525"/>
      <c r="CN46" s="526"/>
      <c r="CO46" s="524"/>
      <c r="CP46" s="524"/>
      <c r="CQ46" s="524"/>
      <c r="CR46" s="525"/>
      <c r="CS46" s="531"/>
      <c r="CT46" s="528"/>
      <c r="CU46" s="524"/>
      <c r="CV46" s="524"/>
      <c r="CW46" s="525"/>
      <c r="CX46" s="527"/>
      <c r="CY46" s="528"/>
      <c r="CZ46" s="524"/>
      <c r="DA46" s="524"/>
      <c r="DB46" s="525"/>
      <c r="DC46" s="527"/>
      <c r="DD46" s="528"/>
      <c r="DE46" s="524"/>
      <c r="DF46" s="524"/>
      <c r="DG46" s="525"/>
      <c r="DH46" s="527"/>
      <c r="DI46" s="528"/>
      <c r="DJ46" s="524"/>
      <c r="DK46" s="524"/>
      <c r="DL46" s="525"/>
      <c r="DM46" s="527"/>
      <c r="DN46" s="528"/>
      <c r="DO46" s="524"/>
      <c r="DP46" s="524"/>
      <c r="DQ46" s="525"/>
      <c r="DR46" s="527"/>
      <c r="DS46" s="526"/>
      <c r="DT46" s="524"/>
      <c r="DU46" s="563"/>
      <c r="DV46" s="563"/>
      <c r="DW46" s="564"/>
      <c r="DX46" s="565"/>
      <c r="DY46" s="566"/>
      <c r="DZ46" s="562"/>
      <c r="EA46" s="524"/>
      <c r="EB46" s="528"/>
      <c r="EC46" s="527"/>
      <c r="ED46" s="526"/>
      <c r="EE46" s="524"/>
      <c r="EF46" s="524"/>
      <c r="EG46" s="524"/>
      <c r="EH46" s="527"/>
      <c r="EI46" s="526"/>
      <c r="EJ46" s="524"/>
      <c r="EK46" s="524"/>
      <c r="EL46" s="524"/>
      <c r="EM46" s="527"/>
      <c r="EN46" s="526"/>
      <c r="EO46" s="524"/>
      <c r="EP46" s="524"/>
      <c r="EQ46" s="524"/>
      <c r="ER46" s="527"/>
      <c r="ES46" s="526"/>
      <c r="ET46" s="524"/>
      <c r="EU46" s="524"/>
      <c r="EV46" s="524"/>
      <c r="EW46" s="527"/>
      <c r="EX46" s="526"/>
      <c r="EY46" s="524"/>
      <c r="EZ46" s="567"/>
      <c r="FA46" s="523"/>
      <c r="FB46" s="528"/>
      <c r="FC46" s="524"/>
      <c r="FD46" s="524"/>
      <c r="FE46" s="525"/>
      <c r="FF46" s="526"/>
      <c r="FG46" s="524"/>
      <c r="FH46" s="524"/>
      <c r="FI46" s="524"/>
      <c r="FJ46" s="527"/>
      <c r="FK46" s="528"/>
      <c r="FL46" s="524"/>
      <c r="FM46" s="524"/>
      <c r="FN46" s="524"/>
      <c r="FO46" s="525"/>
      <c r="FP46" s="526"/>
      <c r="FQ46" s="524"/>
      <c r="FR46" s="524"/>
      <c r="FS46" s="524"/>
      <c r="FT46" s="525"/>
      <c r="FU46" s="526"/>
      <c r="FV46" s="524"/>
      <c r="FW46" s="524"/>
      <c r="FX46" s="524"/>
      <c r="FY46" s="525"/>
      <c r="FZ46" s="526"/>
      <c r="GA46" s="524"/>
      <c r="GB46" s="524"/>
      <c r="GC46" s="524"/>
      <c r="GD46" s="525"/>
      <c r="GE46" s="530"/>
      <c r="GF46" s="1288"/>
      <c r="GG46" s="1289"/>
      <c r="GH46" s="1290"/>
      <c r="GI46" s="569"/>
      <c r="GJ46" s="485"/>
      <c r="GK46" s="485"/>
    </row>
    <row r="47" spans="1:193" ht="12.75" customHeight="1">
      <c r="A47" s="485"/>
      <c r="B47" s="486"/>
      <c r="C47" s="485"/>
      <c r="D47" s="487"/>
      <c r="E47" s="487"/>
      <c r="F47" s="488"/>
      <c r="G47" s="489"/>
      <c r="H47" s="489"/>
      <c r="I47" s="489"/>
      <c r="J47" s="490"/>
      <c r="K47" s="491"/>
      <c r="L47" s="489"/>
      <c r="M47" s="489"/>
      <c r="N47" s="489"/>
      <c r="O47" s="492"/>
      <c r="P47" s="493"/>
      <c r="Q47" s="489"/>
      <c r="R47" s="489"/>
      <c r="S47" s="489"/>
      <c r="T47" s="490"/>
      <c r="U47" s="491"/>
      <c r="V47" s="489"/>
      <c r="W47" s="489"/>
      <c r="X47" s="489"/>
      <c r="Y47" s="490"/>
      <c r="Z47" s="491"/>
      <c r="AA47" s="489"/>
      <c r="AB47" s="489"/>
      <c r="AC47" s="489"/>
      <c r="AD47" s="490"/>
      <c r="AE47" s="491"/>
      <c r="AF47" s="489"/>
      <c r="AG47" s="489"/>
      <c r="AH47" s="489"/>
      <c r="AI47" s="490"/>
      <c r="AJ47" s="506"/>
      <c r="AK47" s="488"/>
      <c r="AL47" s="489"/>
      <c r="AM47" s="489"/>
      <c r="AN47" s="489"/>
      <c r="AO47" s="490"/>
      <c r="AP47" s="491"/>
      <c r="AQ47" s="489"/>
      <c r="AR47" s="489"/>
      <c r="AS47" s="489"/>
      <c r="AT47" s="492"/>
      <c r="AU47" s="493"/>
      <c r="AV47" s="489"/>
      <c r="AW47" s="489"/>
      <c r="AX47" s="489"/>
      <c r="AY47" s="490"/>
      <c r="AZ47" s="491"/>
      <c r="BA47" s="489"/>
      <c r="BB47" s="489"/>
      <c r="BC47" s="489"/>
      <c r="BD47" s="490"/>
      <c r="BE47" s="491"/>
      <c r="BF47" s="489"/>
      <c r="BG47" s="489"/>
      <c r="BH47" s="489"/>
      <c r="BI47" s="490"/>
      <c r="BJ47" s="491"/>
      <c r="BK47" s="489"/>
      <c r="BL47" s="489"/>
      <c r="BM47" s="489"/>
      <c r="BN47" s="490"/>
      <c r="BO47" s="488"/>
      <c r="BP47" s="493"/>
      <c r="BQ47" s="489"/>
      <c r="BR47" s="489"/>
      <c r="BS47" s="490"/>
      <c r="BT47" s="491"/>
      <c r="BU47" s="489"/>
      <c r="BV47" s="489"/>
      <c r="BW47" s="489"/>
      <c r="BX47" s="492"/>
      <c r="BY47" s="493"/>
      <c r="BZ47" s="489"/>
      <c r="CA47" s="489"/>
      <c r="CB47" s="489"/>
      <c r="CC47" s="490"/>
      <c r="CD47" s="491"/>
      <c r="CE47" s="489"/>
      <c r="CF47" s="489"/>
      <c r="CG47" s="489"/>
      <c r="CH47" s="490"/>
      <c r="CI47" s="491"/>
      <c r="CJ47" s="489"/>
      <c r="CK47" s="489"/>
      <c r="CL47" s="489"/>
      <c r="CM47" s="490"/>
      <c r="CN47" s="491"/>
      <c r="CO47" s="489"/>
      <c r="CP47" s="489"/>
      <c r="CQ47" s="489"/>
      <c r="CR47" s="490"/>
      <c r="CS47" s="506"/>
      <c r="CT47" s="493"/>
      <c r="CU47" s="489"/>
      <c r="CV47" s="489"/>
      <c r="CW47" s="490"/>
      <c r="CX47" s="492"/>
      <c r="CY47" s="493"/>
      <c r="CZ47" s="489"/>
      <c r="DA47" s="489"/>
      <c r="DB47" s="490"/>
      <c r="DC47" s="492"/>
      <c r="DD47" s="493"/>
      <c r="DE47" s="489"/>
      <c r="DF47" s="489"/>
      <c r="DG47" s="490"/>
      <c r="DH47" s="492"/>
      <c r="DI47" s="493"/>
      <c r="DJ47" s="489"/>
      <c r="DK47" s="489"/>
      <c r="DL47" s="490"/>
      <c r="DM47" s="492"/>
      <c r="DN47" s="493"/>
      <c r="DO47" s="489"/>
      <c r="DP47" s="489"/>
      <c r="DQ47" s="490"/>
      <c r="DR47" s="492"/>
      <c r="DS47" s="491"/>
      <c r="DT47" s="489"/>
      <c r="DU47" s="563"/>
      <c r="DV47" s="563"/>
      <c r="DW47" s="564"/>
      <c r="DX47" s="565"/>
      <c r="DY47" s="559"/>
      <c r="DZ47" s="544"/>
      <c r="EA47" s="489"/>
      <c r="EB47" s="493"/>
      <c r="EC47" s="492"/>
      <c r="ED47" s="491"/>
      <c r="EE47" s="489"/>
      <c r="EF47" s="489"/>
      <c r="EG47" s="489"/>
      <c r="EH47" s="492"/>
      <c r="EI47" s="491"/>
      <c r="EJ47" s="489"/>
      <c r="EK47" s="489"/>
      <c r="EL47" s="489"/>
      <c r="EM47" s="492"/>
      <c r="EN47" s="491"/>
      <c r="EO47" s="489"/>
      <c r="EP47" s="489"/>
      <c r="EQ47" s="489"/>
      <c r="ER47" s="492"/>
      <c r="ES47" s="491"/>
      <c r="ET47" s="489"/>
      <c r="EU47" s="489"/>
      <c r="EV47" s="489"/>
      <c r="EW47" s="492"/>
      <c r="EX47" s="491"/>
      <c r="EY47" s="489"/>
      <c r="EZ47" s="570"/>
      <c r="FA47" s="488"/>
      <c r="FB47" s="493"/>
      <c r="FC47" s="489"/>
      <c r="FD47" s="489"/>
      <c r="FE47" s="490"/>
      <c r="FF47" s="491"/>
      <c r="FG47" s="489"/>
      <c r="FH47" s="489"/>
      <c r="FI47" s="489"/>
      <c r="FJ47" s="492"/>
      <c r="FK47" s="493"/>
      <c r="FL47" s="489"/>
      <c r="FM47" s="489"/>
      <c r="FN47" s="489"/>
      <c r="FO47" s="490"/>
      <c r="FP47" s="491"/>
      <c r="FQ47" s="489"/>
      <c r="FR47" s="489"/>
      <c r="FS47" s="489"/>
      <c r="FT47" s="490"/>
      <c r="FU47" s="491"/>
      <c r="FV47" s="489"/>
      <c r="FW47" s="489"/>
      <c r="FX47" s="489"/>
      <c r="FY47" s="490"/>
      <c r="FZ47" s="491"/>
      <c r="GA47" s="489"/>
      <c r="GB47" s="489"/>
      <c r="GC47" s="489"/>
      <c r="GD47" s="490"/>
      <c r="GE47" s="505"/>
      <c r="GF47" s="1288"/>
      <c r="GG47" s="1289"/>
      <c r="GH47" s="1290"/>
      <c r="GI47" s="569"/>
      <c r="GJ47" s="485"/>
      <c r="GK47" s="485"/>
    </row>
    <row r="48" spans="1:193" ht="12.75" customHeight="1">
      <c r="A48" s="485"/>
      <c r="B48" s="486"/>
      <c r="C48" s="485"/>
      <c r="D48" s="487"/>
      <c r="E48" s="487"/>
      <c r="F48" s="488"/>
      <c r="G48" s="489"/>
      <c r="H48" s="489"/>
      <c r="I48" s="489"/>
      <c r="J48" s="490"/>
      <c r="K48" s="491"/>
      <c r="L48" s="489"/>
      <c r="M48" s="489"/>
      <c r="N48" s="489"/>
      <c r="O48" s="492"/>
      <c r="P48" s="493"/>
      <c r="Q48" s="489"/>
      <c r="R48" s="489"/>
      <c r="S48" s="489"/>
      <c r="T48" s="490"/>
      <c r="U48" s="491"/>
      <c r="V48" s="489"/>
      <c r="W48" s="489"/>
      <c r="X48" s="489"/>
      <c r="Y48" s="490"/>
      <c r="Z48" s="491"/>
      <c r="AA48" s="489"/>
      <c r="AB48" s="489"/>
      <c r="AC48" s="489"/>
      <c r="AD48" s="490"/>
      <c r="AE48" s="491"/>
      <c r="AF48" s="489"/>
      <c r="AG48" s="489"/>
      <c r="AH48" s="489"/>
      <c r="AI48" s="490"/>
      <c r="AJ48" s="506"/>
      <c r="AK48" s="488"/>
      <c r="AL48" s="489"/>
      <c r="AM48" s="489"/>
      <c r="AN48" s="489"/>
      <c r="AO48" s="490"/>
      <c r="AP48" s="491"/>
      <c r="AQ48" s="489"/>
      <c r="AR48" s="489"/>
      <c r="AS48" s="489"/>
      <c r="AT48" s="492"/>
      <c r="AU48" s="493"/>
      <c r="AV48" s="489"/>
      <c r="AW48" s="489"/>
      <c r="AX48" s="489"/>
      <c r="AY48" s="490"/>
      <c r="AZ48" s="491"/>
      <c r="BA48" s="489"/>
      <c r="BB48" s="489"/>
      <c r="BC48" s="489"/>
      <c r="BD48" s="490"/>
      <c r="BE48" s="491"/>
      <c r="BF48" s="489"/>
      <c r="BG48" s="489"/>
      <c r="BH48" s="489"/>
      <c r="BI48" s="490"/>
      <c r="BJ48" s="491"/>
      <c r="BK48" s="489"/>
      <c r="BL48" s="489"/>
      <c r="BM48" s="489"/>
      <c r="BN48" s="490"/>
      <c r="BO48" s="488"/>
      <c r="BP48" s="493"/>
      <c r="BQ48" s="489"/>
      <c r="BR48" s="489"/>
      <c r="BS48" s="490"/>
      <c r="BT48" s="491"/>
      <c r="BU48" s="489"/>
      <c r="BV48" s="489"/>
      <c r="BW48" s="489"/>
      <c r="BX48" s="492"/>
      <c r="BY48" s="493"/>
      <c r="BZ48" s="489"/>
      <c r="CA48" s="489"/>
      <c r="CB48" s="489"/>
      <c r="CC48" s="490"/>
      <c r="CD48" s="491"/>
      <c r="CE48" s="489"/>
      <c r="CF48" s="489"/>
      <c r="CG48" s="489"/>
      <c r="CH48" s="490"/>
      <c r="CI48" s="491"/>
      <c r="CJ48" s="489"/>
      <c r="CK48" s="489"/>
      <c r="CL48" s="489"/>
      <c r="CM48" s="490"/>
      <c r="CN48" s="491"/>
      <c r="CO48" s="489"/>
      <c r="CP48" s="489"/>
      <c r="CQ48" s="489"/>
      <c r="CR48" s="490"/>
      <c r="CS48" s="506"/>
      <c r="CT48" s="493"/>
      <c r="CU48" s="489"/>
      <c r="CV48" s="489"/>
      <c r="CW48" s="490"/>
      <c r="CX48" s="492"/>
      <c r="CY48" s="493"/>
      <c r="CZ48" s="489"/>
      <c r="DA48" s="489"/>
      <c r="DB48" s="490"/>
      <c r="DC48" s="492"/>
      <c r="DD48" s="493"/>
      <c r="DE48" s="489"/>
      <c r="DF48" s="489"/>
      <c r="DG48" s="490"/>
      <c r="DH48" s="492"/>
      <c r="DI48" s="493"/>
      <c r="DJ48" s="489"/>
      <c r="DK48" s="489"/>
      <c r="DL48" s="490"/>
      <c r="DM48" s="492"/>
      <c r="DN48" s="493"/>
      <c r="DO48" s="489"/>
      <c r="DP48" s="489"/>
      <c r="DQ48" s="490"/>
      <c r="DR48" s="492"/>
      <c r="DS48" s="491"/>
      <c r="DT48" s="489"/>
      <c r="DU48" s="563"/>
      <c r="DV48" s="563"/>
      <c r="DW48" s="564"/>
      <c r="DX48" s="565"/>
      <c r="DY48" s="559"/>
      <c r="DZ48" s="544"/>
      <c r="EA48" s="489"/>
      <c r="EB48" s="493"/>
      <c r="EC48" s="492"/>
      <c r="ED48" s="491"/>
      <c r="EE48" s="489"/>
      <c r="EF48" s="489"/>
      <c r="EG48" s="489"/>
      <c r="EH48" s="492"/>
      <c r="EI48" s="491"/>
      <c r="EJ48" s="489"/>
      <c r="EK48" s="489"/>
      <c r="EL48" s="489"/>
      <c r="EM48" s="492"/>
      <c r="EN48" s="491"/>
      <c r="EO48" s="489"/>
      <c r="EP48" s="489"/>
      <c r="EQ48" s="489"/>
      <c r="ER48" s="492"/>
      <c r="ES48" s="491"/>
      <c r="ET48" s="489"/>
      <c r="EU48" s="489"/>
      <c r="EV48" s="489"/>
      <c r="EW48" s="492"/>
      <c r="EX48" s="491"/>
      <c r="EY48" s="489"/>
      <c r="EZ48" s="570"/>
      <c r="FA48" s="488"/>
      <c r="FB48" s="493"/>
      <c r="FC48" s="489"/>
      <c r="FD48" s="489"/>
      <c r="FE48" s="490"/>
      <c r="FF48" s="491"/>
      <c r="FG48" s="489"/>
      <c r="FH48" s="489"/>
      <c r="FI48" s="489"/>
      <c r="FJ48" s="492"/>
      <c r="FK48" s="493"/>
      <c r="FL48" s="489"/>
      <c r="FM48" s="489"/>
      <c r="FN48" s="489"/>
      <c r="FO48" s="490"/>
      <c r="FP48" s="491"/>
      <c r="FQ48" s="489"/>
      <c r="FR48" s="489"/>
      <c r="FS48" s="489"/>
      <c r="FT48" s="490"/>
      <c r="FU48" s="491"/>
      <c r="FV48" s="489"/>
      <c r="FW48" s="489"/>
      <c r="FX48" s="489"/>
      <c r="FY48" s="490"/>
      <c r="FZ48" s="491"/>
      <c r="GA48" s="489"/>
      <c r="GB48" s="489"/>
      <c r="GC48" s="489"/>
      <c r="GD48" s="490"/>
      <c r="GE48" s="505"/>
      <c r="GF48" s="1288"/>
      <c r="GG48" s="1289"/>
      <c r="GH48" s="1290"/>
      <c r="GI48" s="569"/>
      <c r="GJ48" s="485"/>
      <c r="GK48" s="485"/>
    </row>
    <row r="49" spans="1:193" ht="12.75" customHeight="1">
      <c r="A49" s="485"/>
      <c r="B49" s="486"/>
      <c r="C49" s="485"/>
      <c r="D49" s="487"/>
      <c r="E49" s="487"/>
      <c r="F49" s="488"/>
      <c r="G49" s="489"/>
      <c r="H49" s="489"/>
      <c r="I49" s="489"/>
      <c r="J49" s="490"/>
      <c r="K49" s="491"/>
      <c r="L49" s="489"/>
      <c r="M49" s="489"/>
      <c r="N49" s="489"/>
      <c r="O49" s="492"/>
      <c r="P49" s="493"/>
      <c r="Q49" s="489"/>
      <c r="R49" s="489"/>
      <c r="S49" s="489"/>
      <c r="T49" s="490"/>
      <c r="U49" s="491"/>
      <c r="V49" s="489"/>
      <c r="W49" s="489"/>
      <c r="X49" s="489"/>
      <c r="Y49" s="490"/>
      <c r="Z49" s="491"/>
      <c r="AA49" s="489"/>
      <c r="AB49" s="489"/>
      <c r="AC49" s="489"/>
      <c r="AD49" s="490"/>
      <c r="AE49" s="491"/>
      <c r="AF49" s="489"/>
      <c r="AG49" s="489"/>
      <c r="AH49" s="489"/>
      <c r="AI49" s="490"/>
      <c r="AJ49" s="506"/>
      <c r="AK49" s="488"/>
      <c r="AL49" s="489"/>
      <c r="AM49" s="489"/>
      <c r="AN49" s="489"/>
      <c r="AO49" s="490"/>
      <c r="AP49" s="491"/>
      <c r="AQ49" s="489"/>
      <c r="AR49" s="489"/>
      <c r="AS49" s="489"/>
      <c r="AT49" s="492"/>
      <c r="AU49" s="493"/>
      <c r="AV49" s="489"/>
      <c r="AW49" s="489"/>
      <c r="AX49" s="489"/>
      <c r="AY49" s="490"/>
      <c r="AZ49" s="491"/>
      <c r="BA49" s="489"/>
      <c r="BB49" s="489"/>
      <c r="BC49" s="489"/>
      <c r="BD49" s="490"/>
      <c r="BE49" s="491"/>
      <c r="BF49" s="489"/>
      <c r="BG49" s="489"/>
      <c r="BH49" s="489"/>
      <c r="BI49" s="490"/>
      <c r="BJ49" s="491"/>
      <c r="BK49" s="489"/>
      <c r="BL49" s="489"/>
      <c r="BM49" s="489"/>
      <c r="BN49" s="490"/>
      <c r="BO49" s="488"/>
      <c r="BP49" s="493"/>
      <c r="BQ49" s="489"/>
      <c r="BR49" s="489"/>
      <c r="BS49" s="490"/>
      <c r="BT49" s="491"/>
      <c r="BU49" s="489"/>
      <c r="BV49" s="489"/>
      <c r="BW49" s="489"/>
      <c r="BX49" s="492"/>
      <c r="BY49" s="493"/>
      <c r="BZ49" s="489"/>
      <c r="CA49" s="489"/>
      <c r="CB49" s="489"/>
      <c r="CC49" s="490"/>
      <c r="CD49" s="491"/>
      <c r="CE49" s="489"/>
      <c r="CF49" s="489"/>
      <c r="CG49" s="489"/>
      <c r="CH49" s="490"/>
      <c r="CI49" s="491"/>
      <c r="CJ49" s="489"/>
      <c r="CK49" s="489"/>
      <c r="CL49" s="489"/>
      <c r="CM49" s="490"/>
      <c r="CN49" s="491"/>
      <c r="CO49" s="489"/>
      <c r="CP49" s="489"/>
      <c r="CQ49" s="489"/>
      <c r="CR49" s="490"/>
      <c r="CS49" s="506"/>
      <c r="CT49" s="493"/>
      <c r="CU49" s="489"/>
      <c r="CV49" s="489"/>
      <c r="CW49" s="490"/>
      <c r="CX49" s="492"/>
      <c r="CY49" s="493"/>
      <c r="CZ49" s="489"/>
      <c r="DA49" s="489"/>
      <c r="DB49" s="490"/>
      <c r="DC49" s="492"/>
      <c r="DD49" s="493"/>
      <c r="DE49" s="489"/>
      <c r="DF49" s="489"/>
      <c r="DG49" s="490"/>
      <c r="DH49" s="492"/>
      <c r="DI49" s="493"/>
      <c r="DJ49" s="489"/>
      <c r="DK49" s="489"/>
      <c r="DL49" s="490"/>
      <c r="DM49" s="492"/>
      <c r="DN49" s="493"/>
      <c r="DO49" s="489"/>
      <c r="DP49" s="489"/>
      <c r="DQ49" s="490"/>
      <c r="DR49" s="492"/>
      <c r="DS49" s="491"/>
      <c r="DT49" s="489"/>
      <c r="DU49" s="563"/>
      <c r="DV49" s="563"/>
      <c r="DW49" s="564"/>
      <c r="DX49" s="565"/>
      <c r="DY49" s="559"/>
      <c r="DZ49" s="544"/>
      <c r="EA49" s="489"/>
      <c r="EB49" s="493"/>
      <c r="EC49" s="492"/>
      <c r="ED49" s="491"/>
      <c r="EE49" s="489"/>
      <c r="EF49" s="489"/>
      <c r="EG49" s="489"/>
      <c r="EH49" s="492"/>
      <c r="EI49" s="491"/>
      <c r="EJ49" s="489"/>
      <c r="EK49" s="489"/>
      <c r="EL49" s="489"/>
      <c r="EM49" s="492"/>
      <c r="EN49" s="491"/>
      <c r="EO49" s="489"/>
      <c r="EP49" s="489"/>
      <c r="EQ49" s="489"/>
      <c r="ER49" s="492"/>
      <c r="ES49" s="491"/>
      <c r="ET49" s="489"/>
      <c r="EU49" s="489"/>
      <c r="EV49" s="489"/>
      <c r="EW49" s="492"/>
      <c r="EX49" s="491"/>
      <c r="EY49" s="489"/>
      <c r="EZ49" s="570"/>
      <c r="FA49" s="488"/>
      <c r="FB49" s="493"/>
      <c r="FC49" s="489"/>
      <c r="FD49" s="489"/>
      <c r="FE49" s="490"/>
      <c r="FF49" s="491"/>
      <c r="FG49" s="489"/>
      <c r="FH49" s="489"/>
      <c r="FI49" s="489"/>
      <c r="FJ49" s="492"/>
      <c r="FK49" s="493"/>
      <c r="FL49" s="489"/>
      <c r="FM49" s="489"/>
      <c r="FN49" s="489"/>
      <c r="FO49" s="490"/>
      <c r="FP49" s="491"/>
      <c r="FQ49" s="489"/>
      <c r="FR49" s="489"/>
      <c r="FS49" s="489"/>
      <c r="FT49" s="490"/>
      <c r="FU49" s="491"/>
      <c r="FV49" s="489"/>
      <c r="FW49" s="489"/>
      <c r="FX49" s="489"/>
      <c r="FY49" s="490"/>
      <c r="FZ49" s="491"/>
      <c r="GA49" s="489"/>
      <c r="GB49" s="489"/>
      <c r="GC49" s="489"/>
      <c r="GD49" s="490"/>
      <c r="GE49" s="505"/>
      <c r="GF49" s="1288"/>
      <c r="GG49" s="1289"/>
      <c r="GH49" s="1290"/>
      <c r="GI49" s="569"/>
      <c r="GJ49" s="485"/>
      <c r="GK49" s="485"/>
    </row>
    <row r="50" spans="1:193" s="519" customFormat="1" ht="12.75" customHeight="1">
      <c r="A50" s="507"/>
      <c r="B50" s="508"/>
      <c r="C50" s="507"/>
      <c r="D50" s="509"/>
      <c r="E50" s="509"/>
      <c r="F50" s="510"/>
      <c r="G50" s="511"/>
      <c r="H50" s="511"/>
      <c r="I50" s="511"/>
      <c r="J50" s="512"/>
      <c r="K50" s="513"/>
      <c r="L50" s="511"/>
      <c r="M50" s="511"/>
      <c r="N50" s="511"/>
      <c r="O50" s="514"/>
      <c r="P50" s="515"/>
      <c r="Q50" s="511"/>
      <c r="R50" s="511"/>
      <c r="S50" s="511"/>
      <c r="T50" s="512"/>
      <c r="U50" s="513"/>
      <c r="V50" s="511"/>
      <c r="W50" s="511"/>
      <c r="X50" s="511"/>
      <c r="Y50" s="512"/>
      <c r="Z50" s="513"/>
      <c r="AA50" s="511"/>
      <c r="AB50" s="511"/>
      <c r="AC50" s="511"/>
      <c r="AD50" s="512"/>
      <c r="AE50" s="513"/>
      <c r="AF50" s="511"/>
      <c r="AG50" s="511"/>
      <c r="AH50" s="511"/>
      <c r="AI50" s="512"/>
      <c r="AJ50" s="518"/>
      <c r="AK50" s="510"/>
      <c r="AL50" s="511"/>
      <c r="AM50" s="511"/>
      <c r="AN50" s="511"/>
      <c r="AO50" s="512"/>
      <c r="AP50" s="513"/>
      <c r="AQ50" s="511"/>
      <c r="AR50" s="511"/>
      <c r="AS50" s="511"/>
      <c r="AT50" s="514"/>
      <c r="AU50" s="515"/>
      <c r="AV50" s="511"/>
      <c r="AW50" s="511"/>
      <c r="AX50" s="511"/>
      <c r="AY50" s="512"/>
      <c r="AZ50" s="513"/>
      <c r="BA50" s="511"/>
      <c r="BB50" s="511"/>
      <c r="BC50" s="511"/>
      <c r="BD50" s="512"/>
      <c r="BE50" s="513"/>
      <c r="BF50" s="511"/>
      <c r="BG50" s="511"/>
      <c r="BH50" s="511"/>
      <c r="BI50" s="512"/>
      <c r="BJ50" s="513"/>
      <c r="BK50" s="511"/>
      <c r="BL50" s="511"/>
      <c r="BM50" s="511"/>
      <c r="BN50" s="512"/>
      <c r="BO50" s="510"/>
      <c r="BP50" s="515"/>
      <c r="BQ50" s="511"/>
      <c r="BR50" s="511"/>
      <c r="BS50" s="512"/>
      <c r="BT50" s="513"/>
      <c r="BU50" s="511"/>
      <c r="BV50" s="511"/>
      <c r="BW50" s="511"/>
      <c r="BX50" s="514"/>
      <c r="BY50" s="515"/>
      <c r="BZ50" s="511"/>
      <c r="CA50" s="511"/>
      <c r="CB50" s="511"/>
      <c r="CC50" s="512"/>
      <c r="CD50" s="513"/>
      <c r="CE50" s="511"/>
      <c r="CF50" s="511"/>
      <c r="CG50" s="511"/>
      <c r="CH50" s="512"/>
      <c r="CI50" s="513"/>
      <c r="CJ50" s="511"/>
      <c r="CK50" s="511"/>
      <c r="CL50" s="511"/>
      <c r="CM50" s="512"/>
      <c r="CN50" s="513"/>
      <c r="CO50" s="511"/>
      <c r="CP50" s="511"/>
      <c r="CQ50" s="511"/>
      <c r="CR50" s="512"/>
      <c r="CS50" s="518"/>
      <c r="CT50" s="515"/>
      <c r="CU50" s="511"/>
      <c r="CV50" s="511"/>
      <c r="CW50" s="512"/>
      <c r="CX50" s="514"/>
      <c r="CY50" s="515"/>
      <c r="CZ50" s="511"/>
      <c r="DA50" s="511"/>
      <c r="DB50" s="512"/>
      <c r="DC50" s="514"/>
      <c r="DD50" s="515"/>
      <c r="DE50" s="511"/>
      <c r="DF50" s="511"/>
      <c r="DG50" s="512"/>
      <c r="DH50" s="514"/>
      <c r="DI50" s="515"/>
      <c r="DJ50" s="511"/>
      <c r="DK50" s="511"/>
      <c r="DL50" s="512"/>
      <c r="DM50" s="514"/>
      <c r="DN50" s="515"/>
      <c r="DO50" s="511"/>
      <c r="DP50" s="511"/>
      <c r="DQ50" s="512"/>
      <c r="DR50" s="514"/>
      <c r="DS50" s="513"/>
      <c r="DT50" s="511"/>
      <c r="DU50" s="571"/>
      <c r="DV50" s="571"/>
      <c r="DW50" s="572"/>
      <c r="DX50" s="573"/>
      <c r="DY50" s="574"/>
      <c r="DZ50" s="545"/>
      <c r="EA50" s="511"/>
      <c r="EB50" s="515"/>
      <c r="EC50" s="514"/>
      <c r="ED50" s="513"/>
      <c r="EE50" s="511"/>
      <c r="EF50" s="511"/>
      <c r="EG50" s="511"/>
      <c r="EH50" s="514"/>
      <c r="EI50" s="513"/>
      <c r="EJ50" s="511"/>
      <c r="EK50" s="511"/>
      <c r="EL50" s="511"/>
      <c r="EM50" s="514"/>
      <c r="EN50" s="513"/>
      <c r="EO50" s="511"/>
      <c r="EP50" s="511"/>
      <c r="EQ50" s="511"/>
      <c r="ER50" s="514"/>
      <c r="ES50" s="513"/>
      <c r="ET50" s="511"/>
      <c r="EU50" s="511"/>
      <c r="EV50" s="511"/>
      <c r="EW50" s="514"/>
      <c r="EX50" s="513"/>
      <c r="EY50" s="511"/>
      <c r="EZ50" s="575"/>
      <c r="FA50" s="510"/>
      <c r="FB50" s="515"/>
      <c r="FC50" s="511"/>
      <c r="FD50" s="511"/>
      <c r="FE50" s="512"/>
      <c r="FF50" s="513"/>
      <c r="FG50" s="511"/>
      <c r="FH50" s="511"/>
      <c r="FI50" s="511"/>
      <c r="FJ50" s="514"/>
      <c r="FK50" s="515"/>
      <c r="FL50" s="511"/>
      <c r="FM50" s="511"/>
      <c r="FN50" s="511"/>
      <c r="FO50" s="512"/>
      <c r="FP50" s="513"/>
      <c r="FQ50" s="511"/>
      <c r="FR50" s="511"/>
      <c r="FS50" s="511"/>
      <c r="FT50" s="512"/>
      <c r="FU50" s="513"/>
      <c r="FV50" s="511"/>
      <c r="FW50" s="511"/>
      <c r="FX50" s="511"/>
      <c r="FY50" s="512"/>
      <c r="FZ50" s="513"/>
      <c r="GA50" s="511"/>
      <c r="GB50" s="511"/>
      <c r="GC50" s="511"/>
      <c r="GD50" s="512"/>
      <c r="GE50" s="517"/>
      <c r="GF50" s="1288"/>
      <c r="GG50" s="1289"/>
      <c r="GH50" s="1290"/>
      <c r="GI50" s="569"/>
      <c r="GJ50" s="485"/>
      <c r="GK50" s="485"/>
    </row>
    <row r="51" spans="1:193" ht="12.75" customHeight="1">
      <c r="A51" s="576"/>
      <c r="B51" s="577"/>
      <c r="C51" s="576"/>
      <c r="D51" s="578"/>
      <c r="E51" s="578"/>
      <c r="F51" s="579"/>
      <c r="G51" s="563"/>
      <c r="H51" s="563"/>
      <c r="I51" s="563"/>
      <c r="J51" s="580"/>
      <c r="K51" s="581"/>
      <c r="L51" s="563"/>
      <c r="M51" s="563"/>
      <c r="N51" s="563"/>
      <c r="O51" s="564"/>
      <c r="P51" s="582"/>
      <c r="Q51" s="563"/>
      <c r="R51" s="563"/>
      <c r="S51" s="563"/>
      <c r="T51" s="580"/>
      <c r="U51" s="581"/>
      <c r="V51" s="563"/>
      <c r="W51" s="563"/>
      <c r="X51" s="563"/>
      <c r="Y51" s="580"/>
      <c r="Z51" s="581"/>
      <c r="AA51" s="563"/>
      <c r="AB51" s="563"/>
      <c r="AC51" s="563"/>
      <c r="AD51" s="580"/>
      <c r="AE51" s="581"/>
      <c r="AF51" s="563"/>
      <c r="AG51" s="563"/>
      <c r="AH51" s="563"/>
      <c r="AI51" s="580"/>
      <c r="AJ51" s="565"/>
      <c r="AK51" s="579"/>
      <c r="AL51" s="563"/>
      <c r="AM51" s="563"/>
      <c r="AN51" s="563"/>
      <c r="AO51" s="580"/>
      <c r="AP51" s="581"/>
      <c r="AQ51" s="563"/>
      <c r="AR51" s="563"/>
      <c r="AS51" s="563"/>
      <c r="AT51" s="564"/>
      <c r="AU51" s="582"/>
      <c r="AV51" s="563"/>
      <c r="AW51" s="563"/>
      <c r="AX51" s="563"/>
      <c r="AY51" s="580"/>
      <c r="AZ51" s="581"/>
      <c r="BA51" s="563"/>
      <c r="BB51" s="563"/>
      <c r="BC51" s="563"/>
      <c r="BD51" s="580"/>
      <c r="BE51" s="581"/>
      <c r="BF51" s="563"/>
      <c r="BG51" s="563"/>
      <c r="BH51" s="563"/>
      <c r="BI51" s="580"/>
      <c r="BJ51" s="581"/>
      <c r="BK51" s="563"/>
      <c r="BL51" s="563"/>
      <c r="BM51" s="563"/>
      <c r="BN51" s="580"/>
      <c r="BO51" s="579"/>
      <c r="BP51" s="582"/>
      <c r="BQ51" s="563"/>
      <c r="BR51" s="563"/>
      <c r="BS51" s="580"/>
      <c r="BT51" s="581"/>
      <c r="BU51" s="563"/>
      <c r="BV51" s="563"/>
      <c r="BW51" s="563"/>
      <c r="BX51" s="564"/>
      <c r="BY51" s="582"/>
      <c r="BZ51" s="563"/>
      <c r="CA51" s="563"/>
      <c r="CB51" s="563"/>
      <c r="CC51" s="580"/>
      <c r="CD51" s="581"/>
      <c r="CE51" s="563"/>
      <c r="CF51" s="563"/>
      <c r="CG51" s="563"/>
      <c r="CH51" s="580"/>
      <c r="CI51" s="581"/>
      <c r="CJ51" s="563"/>
      <c r="CK51" s="563"/>
      <c r="CL51" s="563"/>
      <c r="CM51" s="580"/>
      <c r="CN51" s="581"/>
      <c r="CO51" s="563"/>
      <c r="CP51" s="563"/>
      <c r="CQ51" s="563"/>
      <c r="CR51" s="580"/>
      <c r="CS51" s="565"/>
      <c r="CT51" s="582"/>
      <c r="CU51" s="563"/>
      <c r="CV51" s="563"/>
      <c r="CW51" s="580"/>
      <c r="CX51" s="564"/>
      <c r="CY51" s="582"/>
      <c r="CZ51" s="563"/>
      <c r="DA51" s="563"/>
      <c r="DB51" s="580"/>
      <c r="DC51" s="564"/>
      <c r="DD51" s="582"/>
      <c r="DE51" s="563"/>
      <c r="DF51" s="563"/>
      <c r="DG51" s="580"/>
      <c r="DH51" s="564"/>
      <c r="DI51" s="582"/>
      <c r="DJ51" s="563"/>
      <c r="DK51" s="563"/>
      <c r="DL51" s="580"/>
      <c r="DM51" s="564"/>
      <c r="DN51" s="582"/>
      <c r="DO51" s="563"/>
      <c r="DP51" s="563"/>
      <c r="DQ51" s="580"/>
      <c r="DR51" s="564"/>
      <c r="DS51" s="581"/>
      <c r="DT51" s="563"/>
      <c r="DU51" s="563"/>
      <c r="DV51" s="563"/>
      <c r="DW51" s="564"/>
      <c r="DX51" s="565"/>
      <c r="DY51" s="583"/>
      <c r="DZ51" s="263"/>
      <c r="EA51" s="563"/>
      <c r="EB51" s="582"/>
      <c r="EC51" s="564"/>
      <c r="ED51" s="581"/>
      <c r="EE51" s="563"/>
      <c r="EF51" s="563"/>
      <c r="EG51" s="563"/>
      <c r="EH51" s="564"/>
      <c r="EI51" s="581"/>
      <c r="EJ51" s="563"/>
      <c r="EK51" s="563"/>
      <c r="EL51" s="563"/>
      <c r="EM51" s="564"/>
      <c r="EN51" s="581"/>
      <c r="EO51" s="563"/>
      <c r="EP51" s="563"/>
      <c r="EQ51" s="563"/>
      <c r="ER51" s="564"/>
      <c r="ES51" s="581"/>
      <c r="ET51" s="563"/>
      <c r="EU51" s="563"/>
      <c r="EV51" s="563"/>
      <c r="EW51" s="564"/>
      <c r="EX51" s="581"/>
      <c r="EY51" s="563"/>
      <c r="EZ51" s="584"/>
      <c r="FA51" s="579"/>
      <c r="FB51" s="582"/>
      <c r="FC51" s="563"/>
      <c r="FD51" s="563"/>
      <c r="FE51" s="580"/>
      <c r="FF51" s="581"/>
      <c r="FG51" s="563"/>
      <c r="FH51" s="563"/>
      <c r="FI51" s="563"/>
      <c r="FJ51" s="564"/>
      <c r="FK51" s="582"/>
      <c r="FL51" s="563"/>
      <c r="FM51" s="563"/>
      <c r="FN51" s="563"/>
      <c r="FO51" s="580"/>
      <c r="FP51" s="581"/>
      <c r="FQ51" s="563"/>
      <c r="FR51" s="563"/>
      <c r="FS51" s="563"/>
      <c r="FT51" s="580"/>
      <c r="FU51" s="581"/>
      <c r="FV51" s="563"/>
      <c r="FW51" s="563"/>
      <c r="FX51" s="563"/>
      <c r="FY51" s="580"/>
      <c r="FZ51" s="581"/>
      <c r="GA51" s="563"/>
      <c r="GB51" s="563"/>
      <c r="GC51" s="563"/>
      <c r="GD51" s="580"/>
      <c r="GE51" s="288"/>
      <c r="GF51" s="1288"/>
      <c r="GG51" s="1289"/>
      <c r="GH51" s="1290"/>
      <c r="GI51" s="569"/>
      <c r="GJ51" s="485"/>
      <c r="GK51" s="485"/>
    </row>
    <row r="52" spans="1:193" s="544" customFormat="1" ht="12.75" customHeight="1">
      <c r="A52" s="485"/>
      <c r="B52" s="486"/>
      <c r="C52" s="485"/>
      <c r="D52" s="487"/>
      <c r="E52" s="487"/>
      <c r="F52" s="488"/>
      <c r="G52" s="489"/>
      <c r="H52" s="489"/>
      <c r="I52" s="489"/>
      <c r="J52" s="490"/>
      <c r="K52" s="491"/>
      <c r="L52" s="489"/>
      <c r="M52" s="489"/>
      <c r="N52" s="489"/>
      <c r="O52" s="492"/>
      <c r="P52" s="493"/>
      <c r="Q52" s="489"/>
      <c r="R52" s="489"/>
      <c r="S52" s="489"/>
      <c r="T52" s="490"/>
      <c r="U52" s="491"/>
      <c r="V52" s="489"/>
      <c r="W52" s="489"/>
      <c r="X52" s="489"/>
      <c r="Y52" s="490"/>
      <c r="Z52" s="491"/>
      <c r="AA52" s="489"/>
      <c r="AB52" s="489"/>
      <c r="AC52" s="489"/>
      <c r="AD52" s="490"/>
      <c r="AE52" s="491"/>
      <c r="AF52" s="489"/>
      <c r="AG52" s="489"/>
      <c r="AH52" s="489"/>
      <c r="AI52" s="490"/>
      <c r="AJ52" s="506"/>
      <c r="AK52" s="488"/>
      <c r="AL52" s="489"/>
      <c r="AM52" s="489"/>
      <c r="AN52" s="489"/>
      <c r="AO52" s="490"/>
      <c r="AP52" s="491"/>
      <c r="AQ52" s="489"/>
      <c r="AR52" s="489"/>
      <c r="AS52" s="489"/>
      <c r="AT52" s="492"/>
      <c r="AU52" s="493"/>
      <c r="AV52" s="489"/>
      <c r="AW52" s="489"/>
      <c r="AX52" s="489"/>
      <c r="AY52" s="490"/>
      <c r="AZ52" s="491"/>
      <c r="BA52" s="489"/>
      <c r="BB52" s="489"/>
      <c r="BC52" s="489"/>
      <c r="BD52" s="490"/>
      <c r="BE52" s="491"/>
      <c r="BF52" s="489"/>
      <c r="BG52" s="489"/>
      <c r="BH52" s="489"/>
      <c r="BI52" s="490"/>
      <c r="BJ52" s="491"/>
      <c r="BK52" s="489"/>
      <c r="BL52" s="489"/>
      <c r="BM52" s="489"/>
      <c r="BN52" s="490"/>
      <c r="BO52" s="488"/>
      <c r="BP52" s="493"/>
      <c r="BQ52" s="489"/>
      <c r="BR52" s="489"/>
      <c r="BS52" s="490"/>
      <c r="BT52" s="491"/>
      <c r="BU52" s="489"/>
      <c r="BV52" s="489"/>
      <c r="BW52" s="489"/>
      <c r="BX52" s="492"/>
      <c r="BY52" s="493"/>
      <c r="BZ52" s="489"/>
      <c r="CA52" s="489"/>
      <c r="CB52" s="489"/>
      <c r="CC52" s="490"/>
      <c r="CD52" s="491"/>
      <c r="CE52" s="489"/>
      <c r="CF52" s="489"/>
      <c r="CG52" s="489"/>
      <c r="CH52" s="490"/>
      <c r="CI52" s="491"/>
      <c r="CJ52" s="489"/>
      <c r="CK52" s="489"/>
      <c r="CL52" s="489"/>
      <c r="CM52" s="490"/>
      <c r="CN52" s="491"/>
      <c r="CO52" s="489"/>
      <c r="CP52" s="489"/>
      <c r="CQ52" s="489"/>
      <c r="CR52" s="490"/>
      <c r="CS52" s="506"/>
      <c r="CT52" s="493"/>
      <c r="CU52" s="489"/>
      <c r="CV52" s="489"/>
      <c r="CW52" s="490"/>
      <c r="CX52" s="492"/>
      <c r="CY52" s="493"/>
      <c r="CZ52" s="489"/>
      <c r="DA52" s="489"/>
      <c r="DB52" s="490"/>
      <c r="DC52" s="492"/>
      <c r="DD52" s="493"/>
      <c r="DE52" s="489"/>
      <c r="DF52" s="489"/>
      <c r="DG52" s="490"/>
      <c r="DH52" s="492"/>
      <c r="DI52" s="493"/>
      <c r="DJ52" s="489"/>
      <c r="DK52" s="489"/>
      <c r="DL52" s="490"/>
      <c r="DM52" s="492"/>
      <c r="DN52" s="493"/>
      <c r="DO52" s="489"/>
      <c r="DP52" s="489"/>
      <c r="DQ52" s="490"/>
      <c r="DR52" s="492"/>
      <c r="DS52" s="491"/>
      <c r="DT52" s="489"/>
      <c r="DU52" s="489"/>
      <c r="DV52" s="489"/>
      <c r="DW52" s="492"/>
      <c r="DX52" s="506"/>
      <c r="DY52" s="559"/>
      <c r="EA52" s="489"/>
      <c r="EB52" s="493"/>
      <c r="EC52" s="492"/>
      <c r="ED52" s="491"/>
      <c r="EE52" s="489"/>
      <c r="EF52" s="489"/>
      <c r="EG52" s="489"/>
      <c r="EH52" s="492"/>
      <c r="EI52" s="491"/>
      <c r="EJ52" s="489"/>
      <c r="EK52" s="489"/>
      <c r="EL52" s="489"/>
      <c r="EM52" s="492"/>
      <c r="EN52" s="491"/>
      <c r="EO52" s="489"/>
      <c r="EP52" s="489"/>
      <c r="EQ52" s="489"/>
      <c r="ER52" s="492"/>
      <c r="ES52" s="491"/>
      <c r="ET52" s="489"/>
      <c r="EU52" s="489"/>
      <c r="EV52" s="489"/>
      <c r="EW52" s="492"/>
      <c r="EX52" s="491"/>
      <c r="EY52" s="489"/>
      <c r="EZ52" s="570"/>
      <c r="FA52" s="488"/>
      <c r="FB52" s="493"/>
      <c r="FC52" s="489"/>
      <c r="FD52" s="489"/>
      <c r="FE52" s="490"/>
      <c r="FF52" s="491"/>
      <c r="FG52" s="489"/>
      <c r="FH52" s="489"/>
      <c r="FI52" s="489"/>
      <c r="FJ52" s="492"/>
      <c r="FK52" s="493"/>
      <c r="FL52" s="489"/>
      <c r="FM52" s="489"/>
      <c r="FN52" s="489"/>
      <c r="FO52" s="490"/>
      <c r="FP52" s="491"/>
      <c r="FQ52" s="489"/>
      <c r="FR52" s="489"/>
      <c r="FS52" s="489"/>
      <c r="FT52" s="490"/>
      <c r="FU52" s="491"/>
      <c r="FV52" s="489"/>
      <c r="FW52" s="489"/>
      <c r="FX52" s="489"/>
      <c r="FY52" s="490"/>
      <c r="FZ52" s="491"/>
      <c r="GA52" s="489"/>
      <c r="GB52" s="489"/>
      <c r="GC52" s="489"/>
      <c r="GD52" s="490"/>
      <c r="GE52" s="505"/>
      <c r="GF52" s="1288"/>
      <c r="GG52" s="1289"/>
      <c r="GH52" s="1290"/>
      <c r="GI52" s="569"/>
      <c r="GJ52" s="485"/>
      <c r="GK52" s="485"/>
    </row>
    <row r="53" spans="1:193" s="544" customFormat="1" ht="12.75" customHeight="1">
      <c r="A53" s="485"/>
      <c r="B53" s="486"/>
      <c r="C53" s="485"/>
      <c r="D53" s="487"/>
      <c r="E53" s="487"/>
      <c r="F53" s="488"/>
      <c r="G53" s="489"/>
      <c r="H53" s="489"/>
      <c r="I53" s="489"/>
      <c r="J53" s="490"/>
      <c r="K53" s="491"/>
      <c r="L53" s="489"/>
      <c r="M53" s="489"/>
      <c r="N53" s="489"/>
      <c r="O53" s="492"/>
      <c r="P53" s="493"/>
      <c r="Q53" s="489"/>
      <c r="R53" s="489"/>
      <c r="S53" s="489"/>
      <c r="T53" s="490"/>
      <c r="U53" s="491"/>
      <c r="V53" s="489"/>
      <c r="W53" s="489"/>
      <c r="X53" s="489"/>
      <c r="Y53" s="490"/>
      <c r="Z53" s="491"/>
      <c r="AA53" s="489"/>
      <c r="AB53" s="489"/>
      <c r="AC53" s="489"/>
      <c r="AD53" s="490"/>
      <c r="AE53" s="491"/>
      <c r="AF53" s="489"/>
      <c r="AG53" s="489"/>
      <c r="AH53" s="489"/>
      <c r="AI53" s="490"/>
      <c r="AJ53" s="506"/>
      <c r="AK53" s="488"/>
      <c r="AL53" s="489"/>
      <c r="AM53" s="489"/>
      <c r="AN53" s="489"/>
      <c r="AO53" s="490"/>
      <c r="AP53" s="491"/>
      <c r="AQ53" s="489"/>
      <c r="AR53" s="489"/>
      <c r="AS53" s="489"/>
      <c r="AT53" s="492"/>
      <c r="AU53" s="493"/>
      <c r="AV53" s="489"/>
      <c r="AW53" s="489"/>
      <c r="AX53" s="489"/>
      <c r="AY53" s="490"/>
      <c r="AZ53" s="491"/>
      <c r="BA53" s="489"/>
      <c r="BB53" s="489"/>
      <c r="BC53" s="489"/>
      <c r="BD53" s="490"/>
      <c r="BE53" s="491"/>
      <c r="BF53" s="489"/>
      <c r="BG53" s="489"/>
      <c r="BH53" s="489"/>
      <c r="BI53" s="490"/>
      <c r="BJ53" s="491"/>
      <c r="BK53" s="489"/>
      <c r="BL53" s="489"/>
      <c r="BM53" s="489"/>
      <c r="BN53" s="490"/>
      <c r="BO53" s="488"/>
      <c r="BP53" s="493"/>
      <c r="BQ53" s="489"/>
      <c r="BR53" s="489"/>
      <c r="BS53" s="490"/>
      <c r="BT53" s="491"/>
      <c r="BU53" s="489"/>
      <c r="BV53" s="489"/>
      <c r="BW53" s="489"/>
      <c r="BX53" s="492"/>
      <c r="BY53" s="493"/>
      <c r="BZ53" s="489"/>
      <c r="CA53" s="489"/>
      <c r="CB53" s="489"/>
      <c r="CC53" s="490"/>
      <c r="CD53" s="491"/>
      <c r="CE53" s="489"/>
      <c r="CF53" s="489"/>
      <c r="CG53" s="489"/>
      <c r="CH53" s="490"/>
      <c r="CI53" s="491"/>
      <c r="CJ53" s="489"/>
      <c r="CK53" s="489"/>
      <c r="CL53" s="489"/>
      <c r="CM53" s="490"/>
      <c r="CN53" s="491"/>
      <c r="CO53" s="489"/>
      <c r="CP53" s="489"/>
      <c r="CQ53" s="489"/>
      <c r="CR53" s="490"/>
      <c r="CS53" s="506"/>
      <c r="CT53" s="493"/>
      <c r="CU53" s="489"/>
      <c r="CV53" s="489"/>
      <c r="CW53" s="490"/>
      <c r="CX53" s="492"/>
      <c r="CY53" s="493"/>
      <c r="CZ53" s="489"/>
      <c r="DA53" s="489"/>
      <c r="DB53" s="490"/>
      <c r="DC53" s="492"/>
      <c r="DD53" s="493"/>
      <c r="DE53" s="489"/>
      <c r="DF53" s="489"/>
      <c r="DG53" s="490"/>
      <c r="DH53" s="492"/>
      <c r="DI53" s="493"/>
      <c r="DJ53" s="489"/>
      <c r="DK53" s="489"/>
      <c r="DL53" s="490"/>
      <c r="DM53" s="492"/>
      <c r="DN53" s="493"/>
      <c r="DO53" s="489"/>
      <c r="DP53" s="489"/>
      <c r="DQ53" s="490"/>
      <c r="DR53" s="492"/>
      <c r="DS53" s="491"/>
      <c r="DT53" s="489"/>
      <c r="DU53" s="489"/>
      <c r="DV53" s="489"/>
      <c r="DW53" s="492"/>
      <c r="DX53" s="506"/>
      <c r="DY53" s="559"/>
      <c r="EA53" s="489"/>
      <c r="EB53" s="493"/>
      <c r="EC53" s="492"/>
      <c r="ED53" s="491"/>
      <c r="EE53" s="489"/>
      <c r="EF53" s="489"/>
      <c r="EG53" s="489"/>
      <c r="EH53" s="492"/>
      <c r="EI53" s="491"/>
      <c r="EJ53" s="489"/>
      <c r="EK53" s="489"/>
      <c r="EL53" s="489"/>
      <c r="EM53" s="492"/>
      <c r="EN53" s="491"/>
      <c r="EO53" s="489"/>
      <c r="EP53" s="489"/>
      <c r="EQ53" s="489"/>
      <c r="ER53" s="492"/>
      <c r="ES53" s="491"/>
      <c r="ET53" s="489"/>
      <c r="EU53" s="489"/>
      <c r="EV53" s="489"/>
      <c r="EW53" s="492"/>
      <c r="EX53" s="491"/>
      <c r="EY53" s="489"/>
      <c r="EZ53" s="570"/>
      <c r="FA53" s="488"/>
      <c r="FB53" s="493"/>
      <c r="FC53" s="489"/>
      <c r="FD53" s="489"/>
      <c r="FE53" s="490"/>
      <c r="FF53" s="491"/>
      <c r="FG53" s="489"/>
      <c r="FH53" s="489"/>
      <c r="FI53" s="489"/>
      <c r="FJ53" s="492"/>
      <c r="FK53" s="493"/>
      <c r="FL53" s="489"/>
      <c r="FM53" s="489"/>
      <c r="FN53" s="489"/>
      <c r="FO53" s="490"/>
      <c r="FP53" s="491"/>
      <c r="FQ53" s="489"/>
      <c r="FR53" s="489"/>
      <c r="FS53" s="489"/>
      <c r="FT53" s="490"/>
      <c r="FU53" s="491"/>
      <c r="FV53" s="489"/>
      <c r="FW53" s="489"/>
      <c r="FX53" s="489"/>
      <c r="FY53" s="490"/>
      <c r="FZ53" s="491"/>
      <c r="GA53" s="489"/>
      <c r="GB53" s="489"/>
      <c r="GC53" s="489"/>
      <c r="GD53" s="490"/>
      <c r="GE53" s="505"/>
      <c r="GF53" s="1288"/>
      <c r="GG53" s="1289"/>
      <c r="GH53" s="1290"/>
      <c r="GI53" s="569"/>
      <c r="GJ53" s="485"/>
      <c r="GK53" s="485"/>
    </row>
    <row r="54" spans="1:193" s="544" customFormat="1" ht="12.75" customHeight="1">
      <c r="A54" s="485"/>
      <c r="B54" s="486"/>
      <c r="C54" s="485"/>
      <c r="D54" s="487"/>
      <c r="E54" s="487"/>
      <c r="F54" s="488"/>
      <c r="G54" s="489"/>
      <c r="H54" s="489"/>
      <c r="I54" s="489"/>
      <c r="J54" s="490"/>
      <c r="K54" s="491"/>
      <c r="L54" s="489"/>
      <c r="M54" s="489"/>
      <c r="N54" s="489"/>
      <c r="O54" s="492"/>
      <c r="P54" s="493"/>
      <c r="Q54" s="489"/>
      <c r="R54" s="489"/>
      <c r="S54" s="489"/>
      <c r="T54" s="490"/>
      <c r="U54" s="491"/>
      <c r="V54" s="489"/>
      <c r="W54" s="489"/>
      <c r="X54" s="489"/>
      <c r="Y54" s="490"/>
      <c r="Z54" s="491"/>
      <c r="AA54" s="489"/>
      <c r="AB54" s="489"/>
      <c r="AC54" s="489"/>
      <c r="AD54" s="490"/>
      <c r="AE54" s="491"/>
      <c r="AF54" s="489"/>
      <c r="AG54" s="489"/>
      <c r="AH54" s="489"/>
      <c r="AI54" s="490"/>
      <c r="AJ54" s="506"/>
      <c r="AK54" s="488"/>
      <c r="AL54" s="489"/>
      <c r="AM54" s="489"/>
      <c r="AN54" s="489"/>
      <c r="AO54" s="490"/>
      <c r="AP54" s="491"/>
      <c r="AQ54" s="489"/>
      <c r="AR54" s="489"/>
      <c r="AS54" s="489"/>
      <c r="AT54" s="492"/>
      <c r="AU54" s="493"/>
      <c r="AV54" s="489"/>
      <c r="AW54" s="489"/>
      <c r="AX54" s="489"/>
      <c r="AY54" s="490"/>
      <c r="AZ54" s="491"/>
      <c r="BA54" s="489"/>
      <c r="BB54" s="489"/>
      <c r="BC54" s="489"/>
      <c r="BD54" s="490"/>
      <c r="BE54" s="491"/>
      <c r="BF54" s="489"/>
      <c r="BG54" s="489"/>
      <c r="BH54" s="489"/>
      <c r="BI54" s="490"/>
      <c r="BJ54" s="491"/>
      <c r="BK54" s="489"/>
      <c r="BL54" s="489"/>
      <c r="BM54" s="489"/>
      <c r="BN54" s="490"/>
      <c r="BO54" s="488"/>
      <c r="BP54" s="493"/>
      <c r="BQ54" s="489"/>
      <c r="BR54" s="489"/>
      <c r="BS54" s="490"/>
      <c r="BT54" s="491"/>
      <c r="BU54" s="489"/>
      <c r="BV54" s="489"/>
      <c r="BW54" s="489"/>
      <c r="BX54" s="492"/>
      <c r="BY54" s="493"/>
      <c r="BZ54" s="489"/>
      <c r="CA54" s="489"/>
      <c r="CB54" s="489"/>
      <c r="CC54" s="490"/>
      <c r="CD54" s="491"/>
      <c r="CE54" s="489"/>
      <c r="CF54" s="489"/>
      <c r="CG54" s="489"/>
      <c r="CH54" s="490"/>
      <c r="CI54" s="491"/>
      <c r="CJ54" s="489"/>
      <c r="CK54" s="489"/>
      <c r="CL54" s="489"/>
      <c r="CM54" s="490"/>
      <c r="CN54" s="491"/>
      <c r="CO54" s="489"/>
      <c r="CP54" s="489"/>
      <c r="CQ54" s="489"/>
      <c r="CR54" s="490"/>
      <c r="CS54" s="506"/>
      <c r="CT54" s="493"/>
      <c r="CU54" s="489"/>
      <c r="CV54" s="489"/>
      <c r="CW54" s="490"/>
      <c r="CX54" s="492"/>
      <c r="CY54" s="493"/>
      <c r="CZ54" s="489"/>
      <c r="DA54" s="489"/>
      <c r="DB54" s="490"/>
      <c r="DC54" s="492"/>
      <c r="DD54" s="493"/>
      <c r="DE54" s="489"/>
      <c r="DF54" s="489"/>
      <c r="DG54" s="490"/>
      <c r="DH54" s="492"/>
      <c r="DI54" s="493"/>
      <c r="DJ54" s="489"/>
      <c r="DK54" s="489"/>
      <c r="DL54" s="490"/>
      <c r="DM54" s="492"/>
      <c r="DN54" s="493"/>
      <c r="DO54" s="489"/>
      <c r="DP54" s="489"/>
      <c r="DQ54" s="490"/>
      <c r="DR54" s="492"/>
      <c r="DS54" s="491"/>
      <c r="DT54" s="489"/>
      <c r="DU54" s="489"/>
      <c r="DV54" s="489"/>
      <c r="DW54" s="492"/>
      <c r="DX54" s="506"/>
      <c r="DY54" s="559"/>
      <c r="EA54" s="489"/>
      <c r="EB54" s="493"/>
      <c r="EC54" s="492"/>
      <c r="ED54" s="491"/>
      <c r="EE54" s="489"/>
      <c r="EF54" s="489"/>
      <c r="EG54" s="489"/>
      <c r="EH54" s="492"/>
      <c r="EI54" s="491"/>
      <c r="EJ54" s="489"/>
      <c r="EK54" s="489"/>
      <c r="EL54" s="489"/>
      <c r="EM54" s="492"/>
      <c r="EN54" s="491"/>
      <c r="EO54" s="489"/>
      <c r="EP54" s="489"/>
      <c r="EQ54" s="489"/>
      <c r="ER54" s="492"/>
      <c r="ES54" s="491"/>
      <c r="ET54" s="489"/>
      <c r="EU54" s="489"/>
      <c r="EV54" s="489"/>
      <c r="EW54" s="492"/>
      <c r="EX54" s="491"/>
      <c r="EY54" s="489"/>
      <c r="EZ54" s="570"/>
      <c r="FA54" s="488"/>
      <c r="FB54" s="493"/>
      <c r="FC54" s="489"/>
      <c r="FD54" s="489"/>
      <c r="FE54" s="490"/>
      <c r="FF54" s="491"/>
      <c r="FG54" s="489"/>
      <c r="FH54" s="489"/>
      <c r="FI54" s="489"/>
      <c r="FJ54" s="492"/>
      <c r="FK54" s="493"/>
      <c r="FL54" s="489"/>
      <c r="FM54" s="489"/>
      <c r="FN54" s="489"/>
      <c r="FO54" s="490"/>
      <c r="FP54" s="491"/>
      <c r="FQ54" s="489"/>
      <c r="FR54" s="489"/>
      <c r="FS54" s="489"/>
      <c r="FT54" s="490"/>
      <c r="FU54" s="491"/>
      <c r="FV54" s="489"/>
      <c r="FW54" s="489"/>
      <c r="FX54" s="489"/>
      <c r="FY54" s="490"/>
      <c r="FZ54" s="491"/>
      <c r="GA54" s="489"/>
      <c r="GB54" s="489"/>
      <c r="GC54" s="489"/>
      <c r="GD54" s="490"/>
      <c r="GE54" s="505"/>
      <c r="GF54" s="1288"/>
      <c r="GG54" s="1289"/>
      <c r="GH54" s="1290"/>
      <c r="GI54" s="569"/>
      <c r="GJ54" s="485"/>
      <c r="GK54" s="485"/>
    </row>
    <row r="55" spans="1:193" ht="12.75" customHeight="1" thickBot="1">
      <c r="A55" s="576"/>
      <c r="B55" s="577"/>
      <c r="C55" s="576"/>
      <c r="D55" s="578"/>
      <c r="E55" s="578"/>
      <c r="F55" s="579"/>
      <c r="G55" s="563"/>
      <c r="H55" s="563"/>
      <c r="I55" s="563"/>
      <c r="J55" s="580"/>
      <c r="K55" s="581"/>
      <c r="L55" s="563"/>
      <c r="M55" s="563"/>
      <c r="N55" s="563"/>
      <c r="O55" s="564"/>
      <c r="P55" s="582"/>
      <c r="Q55" s="563"/>
      <c r="R55" s="563"/>
      <c r="S55" s="563"/>
      <c r="T55" s="580"/>
      <c r="U55" s="581"/>
      <c r="V55" s="563"/>
      <c r="W55" s="563"/>
      <c r="X55" s="563"/>
      <c r="Y55" s="580"/>
      <c r="Z55" s="581"/>
      <c r="AA55" s="563"/>
      <c r="AB55" s="563"/>
      <c r="AC55" s="563"/>
      <c r="AD55" s="580"/>
      <c r="AE55" s="581"/>
      <c r="AF55" s="563"/>
      <c r="AG55" s="563"/>
      <c r="AH55" s="563"/>
      <c r="AI55" s="580"/>
      <c r="AJ55" s="565"/>
      <c r="AK55" s="579"/>
      <c r="AL55" s="563"/>
      <c r="AM55" s="563"/>
      <c r="AN55" s="563"/>
      <c r="AO55" s="580"/>
      <c r="AP55" s="581"/>
      <c r="AQ55" s="563"/>
      <c r="AR55" s="563"/>
      <c r="AS55" s="563"/>
      <c r="AT55" s="564"/>
      <c r="AU55" s="582"/>
      <c r="AV55" s="563"/>
      <c r="AW55" s="563"/>
      <c r="AX55" s="563"/>
      <c r="AY55" s="580"/>
      <c r="AZ55" s="581"/>
      <c r="BA55" s="563"/>
      <c r="BB55" s="563"/>
      <c r="BC55" s="563"/>
      <c r="BD55" s="580"/>
      <c r="BE55" s="581"/>
      <c r="BF55" s="563"/>
      <c r="BG55" s="563"/>
      <c r="BH55" s="563"/>
      <c r="BI55" s="580"/>
      <c r="BJ55" s="581"/>
      <c r="BK55" s="563"/>
      <c r="BL55" s="563"/>
      <c r="BM55" s="563"/>
      <c r="BN55" s="580"/>
      <c r="BO55" s="585"/>
      <c r="BP55" s="582"/>
      <c r="BQ55" s="563"/>
      <c r="BR55" s="563"/>
      <c r="BS55" s="580"/>
      <c r="BT55" s="581"/>
      <c r="BU55" s="563"/>
      <c r="BV55" s="563"/>
      <c r="BW55" s="563"/>
      <c r="BX55" s="564"/>
      <c r="BY55" s="582"/>
      <c r="BZ55" s="563"/>
      <c r="CA55" s="563"/>
      <c r="CB55" s="563"/>
      <c r="CC55" s="580"/>
      <c r="CD55" s="581"/>
      <c r="CE55" s="563"/>
      <c r="CF55" s="563"/>
      <c r="CG55" s="563"/>
      <c r="CH55" s="580"/>
      <c r="CI55" s="581"/>
      <c r="CJ55" s="563"/>
      <c r="CK55" s="563"/>
      <c r="CL55" s="563"/>
      <c r="CM55" s="580"/>
      <c r="CN55" s="581"/>
      <c r="CO55" s="563"/>
      <c r="CP55" s="563"/>
      <c r="CQ55" s="563"/>
      <c r="CR55" s="580"/>
      <c r="CS55" s="586"/>
      <c r="CT55" s="582"/>
      <c r="CU55" s="563"/>
      <c r="CV55" s="563"/>
      <c r="CW55" s="580"/>
      <c r="CX55" s="587"/>
      <c r="CY55" s="582"/>
      <c r="CZ55" s="563"/>
      <c r="DA55" s="563"/>
      <c r="DB55" s="580"/>
      <c r="DC55" s="587"/>
      <c r="DD55" s="582"/>
      <c r="DE55" s="563"/>
      <c r="DF55" s="563"/>
      <c r="DG55" s="580"/>
      <c r="DH55" s="587"/>
      <c r="DI55" s="582"/>
      <c r="DJ55" s="563"/>
      <c r="DK55" s="563"/>
      <c r="DL55" s="580"/>
      <c r="DM55" s="587"/>
      <c r="DN55" s="582"/>
      <c r="DO55" s="563"/>
      <c r="DP55" s="563"/>
      <c r="DQ55" s="580"/>
      <c r="DR55" s="587"/>
      <c r="DS55" s="588"/>
      <c r="DT55" s="589"/>
      <c r="DU55" s="589"/>
      <c r="DV55" s="589"/>
      <c r="DW55" s="587"/>
      <c r="DX55" s="586"/>
      <c r="DY55" s="590"/>
      <c r="DZ55" s="263"/>
      <c r="EA55" s="589"/>
      <c r="EB55" s="582"/>
      <c r="EC55" s="587"/>
      <c r="ED55" s="588"/>
      <c r="EE55" s="589"/>
      <c r="EF55" s="589"/>
      <c r="EG55" s="589"/>
      <c r="EH55" s="587"/>
      <c r="EI55" s="588"/>
      <c r="EJ55" s="589"/>
      <c r="EK55" s="589"/>
      <c r="EL55" s="589"/>
      <c r="EM55" s="587"/>
      <c r="EN55" s="588"/>
      <c r="EO55" s="589"/>
      <c r="EP55" s="589"/>
      <c r="EQ55" s="589"/>
      <c r="ER55" s="587"/>
      <c r="ES55" s="588"/>
      <c r="ET55" s="589"/>
      <c r="EU55" s="589"/>
      <c r="EV55" s="589"/>
      <c r="EW55" s="587"/>
      <c r="EX55" s="588"/>
      <c r="EY55" s="589"/>
      <c r="EZ55" s="591"/>
      <c r="FA55" s="585"/>
      <c r="FB55" s="582"/>
      <c r="FC55" s="563"/>
      <c r="FD55" s="563"/>
      <c r="FE55" s="580"/>
      <c r="FF55" s="581"/>
      <c r="FG55" s="563"/>
      <c r="FH55" s="563"/>
      <c r="FI55" s="563"/>
      <c r="FJ55" s="564"/>
      <c r="FK55" s="582"/>
      <c r="FL55" s="563"/>
      <c r="FM55" s="563"/>
      <c r="FN55" s="563"/>
      <c r="FO55" s="580"/>
      <c r="FP55" s="581"/>
      <c r="FQ55" s="563"/>
      <c r="FR55" s="563"/>
      <c r="FS55" s="563"/>
      <c r="FT55" s="580"/>
      <c r="FU55" s="581"/>
      <c r="FV55" s="563"/>
      <c r="FW55" s="563"/>
      <c r="FX55" s="563"/>
      <c r="FY55" s="580"/>
      <c r="FZ55" s="581"/>
      <c r="GA55" s="563"/>
      <c r="GB55" s="563"/>
      <c r="GC55" s="563"/>
      <c r="GD55" s="580"/>
      <c r="GE55" s="592"/>
      <c r="GF55" s="1291"/>
      <c r="GG55" s="1292"/>
      <c r="GH55" s="1293"/>
      <c r="GI55" s="593"/>
      <c r="GJ55" s="594"/>
      <c r="GK55" s="594"/>
    </row>
    <row r="56" spans="1:193" ht="12.75" customHeight="1">
      <c r="A56" s="595" t="s">
        <v>366</v>
      </c>
      <c r="B56" s="596"/>
      <c r="C56" s="597"/>
      <c r="D56" s="597"/>
      <c r="E56" s="597"/>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8"/>
      <c r="BL56" s="598"/>
      <c r="BM56" s="598"/>
      <c r="BN56" s="598"/>
      <c r="BO56" s="598"/>
      <c r="BP56" s="598"/>
      <c r="BQ56" s="598"/>
      <c r="BR56" s="598"/>
      <c r="BS56" s="598"/>
      <c r="BT56" s="598"/>
      <c r="BU56" s="598"/>
      <c r="BV56" s="598"/>
      <c r="BW56" s="598"/>
      <c r="BX56" s="598"/>
      <c r="BY56" s="598"/>
      <c r="BZ56" s="598"/>
      <c r="CA56" s="598"/>
      <c r="CB56" s="598"/>
      <c r="CC56" s="598"/>
      <c r="CD56" s="598"/>
      <c r="CE56" s="598"/>
      <c r="CF56" s="598"/>
      <c r="CG56" s="598"/>
      <c r="CH56" s="598"/>
      <c r="CI56" s="598"/>
      <c r="CJ56" s="598"/>
      <c r="CK56" s="598"/>
      <c r="CL56" s="598"/>
      <c r="CM56" s="598"/>
      <c r="CN56" s="598"/>
      <c r="CO56" s="598"/>
      <c r="CP56" s="598"/>
      <c r="CQ56" s="598"/>
      <c r="CR56" s="598"/>
      <c r="CS56" s="598"/>
      <c r="CT56" s="598"/>
      <c r="CU56" s="598"/>
      <c r="CV56" s="598"/>
      <c r="CW56" s="598"/>
      <c r="CX56" s="598"/>
      <c r="CY56" s="598"/>
      <c r="CZ56" s="598"/>
      <c r="DA56" s="598"/>
      <c r="DB56" s="598"/>
      <c r="DC56" s="598"/>
      <c r="DD56" s="598"/>
      <c r="DE56" s="598"/>
      <c r="DF56" s="598"/>
      <c r="DG56" s="598"/>
      <c r="DH56" s="598"/>
      <c r="DI56" s="598"/>
      <c r="DJ56" s="598"/>
      <c r="DK56" s="598"/>
      <c r="DL56" s="598"/>
      <c r="DM56" s="598"/>
      <c r="DN56" s="598"/>
      <c r="DO56" s="598"/>
      <c r="DP56" s="598"/>
      <c r="DQ56" s="598"/>
      <c r="DR56" s="598"/>
      <c r="DS56" s="598"/>
      <c r="DT56" s="598"/>
      <c r="DU56" s="598"/>
      <c r="DV56" s="598"/>
      <c r="DW56" s="598"/>
      <c r="DX56" s="598"/>
      <c r="DY56" s="598"/>
      <c r="DZ56" s="598"/>
      <c r="EA56" s="598"/>
      <c r="EB56" s="598"/>
      <c r="EC56" s="598"/>
      <c r="ED56" s="598"/>
      <c r="EE56" s="598"/>
      <c r="EF56" s="598"/>
      <c r="EG56" s="598"/>
      <c r="EH56" s="598"/>
      <c r="EI56" s="598"/>
      <c r="EJ56" s="598"/>
      <c r="EK56" s="598"/>
      <c r="EL56" s="598"/>
      <c r="EM56" s="598"/>
      <c r="EN56" s="598"/>
      <c r="EO56" s="598"/>
      <c r="EP56" s="598"/>
      <c r="EQ56" s="598"/>
      <c r="ER56" s="598"/>
      <c r="ES56" s="598"/>
      <c r="ET56" s="598"/>
      <c r="EU56" s="598"/>
      <c r="EV56" s="598"/>
      <c r="EW56" s="598"/>
      <c r="EX56" s="598"/>
      <c r="EY56" s="598"/>
      <c r="EZ56" s="598"/>
      <c r="FA56" s="598"/>
      <c r="FB56" s="598"/>
      <c r="FC56" s="598"/>
      <c r="FD56" s="598"/>
      <c r="FE56" s="598"/>
      <c r="FF56" s="598"/>
      <c r="FG56" s="598"/>
      <c r="FH56" s="598"/>
      <c r="FI56" s="598"/>
      <c r="FJ56" s="598"/>
      <c r="FK56" s="598"/>
      <c r="FL56" s="598"/>
      <c r="FM56" s="598"/>
      <c r="FN56" s="598"/>
      <c r="FO56" s="598"/>
      <c r="FP56" s="598"/>
      <c r="FQ56" s="598"/>
      <c r="FR56" s="598"/>
      <c r="FS56" s="598"/>
      <c r="FT56" s="598"/>
      <c r="FU56" s="598"/>
      <c r="FV56" s="598"/>
      <c r="FW56" s="598"/>
      <c r="FX56" s="598"/>
      <c r="FY56" s="598"/>
      <c r="FZ56" s="598"/>
      <c r="GA56" s="598"/>
      <c r="GB56" s="598"/>
      <c r="GC56" s="598"/>
      <c r="GD56" s="598"/>
      <c r="GE56" s="598"/>
      <c r="GF56" s="562"/>
      <c r="GG56" s="562"/>
      <c r="GH56" s="562"/>
      <c r="GI56" s="598"/>
      <c r="GJ56" s="598"/>
      <c r="GK56" s="498"/>
    </row>
    <row r="57" spans="1:193" ht="12.75" customHeight="1">
      <c r="A57" s="566"/>
      <c r="B57" s="562"/>
      <c r="C57" s="599"/>
      <c r="D57" s="599"/>
      <c r="E57" s="599"/>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c r="CT57" s="544"/>
      <c r="CU57" s="544"/>
      <c r="CV57" s="544"/>
      <c r="CW57" s="544"/>
      <c r="CX57" s="544"/>
      <c r="CY57" s="544"/>
      <c r="CZ57" s="544"/>
      <c r="DA57" s="544"/>
      <c r="DB57" s="544"/>
      <c r="DC57" s="544"/>
      <c r="DD57" s="544"/>
      <c r="DE57" s="544"/>
      <c r="DF57" s="544"/>
      <c r="DG57" s="544"/>
      <c r="DH57" s="544"/>
      <c r="DI57" s="544"/>
      <c r="DJ57" s="544"/>
      <c r="DK57" s="544"/>
      <c r="DL57" s="544"/>
      <c r="DM57" s="544"/>
      <c r="DN57" s="544"/>
      <c r="DO57" s="544"/>
      <c r="DP57" s="544"/>
      <c r="DQ57" s="544"/>
      <c r="DR57" s="544"/>
      <c r="DS57" s="544"/>
      <c r="DT57" s="544"/>
      <c r="DU57" s="544"/>
      <c r="DV57" s="544"/>
      <c r="DW57" s="544"/>
      <c r="DX57" s="544"/>
      <c r="DY57" s="544"/>
      <c r="DZ57" s="544"/>
      <c r="EA57" s="544"/>
      <c r="EB57" s="544"/>
      <c r="EC57" s="544"/>
      <c r="ED57" s="544"/>
      <c r="EE57" s="544"/>
      <c r="EF57" s="544"/>
      <c r="EG57" s="544"/>
      <c r="EH57" s="544"/>
      <c r="EI57" s="544"/>
      <c r="EJ57" s="544"/>
      <c r="EK57" s="544"/>
      <c r="EL57" s="544"/>
      <c r="EM57" s="544"/>
      <c r="EN57" s="544"/>
      <c r="EO57" s="544"/>
      <c r="EP57" s="544"/>
      <c r="EQ57" s="544"/>
      <c r="ER57" s="544"/>
      <c r="ES57" s="544"/>
      <c r="ET57" s="544"/>
      <c r="EU57" s="544"/>
      <c r="EV57" s="544"/>
      <c r="EW57" s="544"/>
      <c r="EX57" s="544"/>
      <c r="EY57" s="544"/>
      <c r="EZ57" s="544"/>
      <c r="FA57" s="544"/>
      <c r="FB57" s="544"/>
      <c r="FC57" s="544"/>
      <c r="FD57" s="544"/>
      <c r="FE57" s="544"/>
      <c r="FF57" s="544"/>
      <c r="FG57" s="544"/>
      <c r="FH57" s="544"/>
      <c r="FI57" s="544"/>
      <c r="FJ57" s="544"/>
      <c r="FK57" s="544"/>
      <c r="FL57" s="544"/>
      <c r="FM57" s="544"/>
      <c r="FN57" s="544"/>
      <c r="FO57" s="544"/>
      <c r="FP57" s="544"/>
      <c r="FQ57" s="544"/>
      <c r="FR57" s="544"/>
      <c r="FS57" s="544"/>
      <c r="FT57" s="544"/>
      <c r="FU57" s="544"/>
      <c r="FV57" s="544"/>
      <c r="FW57" s="544"/>
      <c r="FX57" s="544"/>
      <c r="FY57" s="544"/>
      <c r="FZ57" s="544"/>
      <c r="GA57" s="544"/>
      <c r="GB57" s="544"/>
      <c r="GC57" s="544"/>
      <c r="GD57" s="544"/>
      <c r="GE57" s="544"/>
      <c r="GF57" s="544"/>
      <c r="GG57" s="544"/>
      <c r="GH57" s="544"/>
      <c r="GI57" s="544"/>
      <c r="GJ57" s="544"/>
      <c r="GK57" s="504"/>
    </row>
    <row r="58" spans="1:193" ht="12.75" customHeight="1">
      <c r="A58" s="559"/>
      <c r="B58" s="544"/>
      <c r="C58" s="599"/>
      <c r="D58" s="599"/>
      <c r="E58" s="599"/>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4"/>
      <c r="BX58" s="544"/>
      <c r="BY58" s="544"/>
      <c r="BZ58" s="544"/>
      <c r="CA58" s="544"/>
      <c r="CB58" s="544"/>
      <c r="CC58" s="544"/>
      <c r="CD58" s="544"/>
      <c r="CE58" s="544"/>
      <c r="CF58" s="544"/>
      <c r="CG58" s="544"/>
      <c r="CH58" s="544"/>
      <c r="CI58" s="544"/>
      <c r="CJ58" s="544"/>
      <c r="CK58" s="544"/>
      <c r="CL58" s="544"/>
      <c r="CM58" s="544"/>
      <c r="CN58" s="544"/>
      <c r="CO58" s="544"/>
      <c r="CP58" s="544"/>
      <c r="CQ58" s="544"/>
      <c r="CR58" s="544"/>
      <c r="CS58" s="544"/>
      <c r="CT58" s="544"/>
      <c r="CU58" s="544"/>
      <c r="CV58" s="544"/>
      <c r="CW58" s="544"/>
      <c r="CX58" s="544"/>
      <c r="CY58" s="544"/>
      <c r="CZ58" s="544"/>
      <c r="DA58" s="544"/>
      <c r="DB58" s="544"/>
      <c r="DC58" s="544"/>
      <c r="DD58" s="544"/>
      <c r="DE58" s="544"/>
      <c r="DF58" s="544"/>
      <c r="DG58" s="544"/>
      <c r="DH58" s="544"/>
      <c r="DI58" s="544"/>
      <c r="DJ58" s="544"/>
      <c r="DK58" s="544"/>
      <c r="DL58" s="544"/>
      <c r="DM58" s="544"/>
      <c r="DN58" s="544"/>
      <c r="DO58" s="544"/>
      <c r="DP58" s="544"/>
      <c r="DQ58" s="544"/>
      <c r="DR58" s="544"/>
      <c r="DS58" s="544"/>
      <c r="DT58" s="544"/>
      <c r="DU58" s="544"/>
      <c r="DV58" s="544"/>
      <c r="DW58" s="544"/>
      <c r="DX58" s="544"/>
      <c r="DY58" s="544"/>
      <c r="DZ58" s="544"/>
      <c r="EA58" s="544"/>
      <c r="EB58" s="544"/>
      <c r="EC58" s="544"/>
      <c r="ED58" s="544"/>
      <c r="EE58" s="544"/>
      <c r="EF58" s="544"/>
      <c r="EG58" s="544"/>
      <c r="EH58" s="544"/>
      <c r="EI58" s="544"/>
      <c r="EJ58" s="544"/>
      <c r="EK58" s="544"/>
      <c r="EL58" s="544"/>
      <c r="EM58" s="544"/>
      <c r="EN58" s="544"/>
      <c r="EO58" s="544"/>
      <c r="EP58" s="544"/>
      <c r="EQ58" s="544"/>
      <c r="ER58" s="544"/>
      <c r="ES58" s="544"/>
      <c r="ET58" s="544"/>
      <c r="EU58" s="544"/>
      <c r="EV58" s="544"/>
      <c r="EW58" s="544"/>
      <c r="EX58" s="544"/>
      <c r="EY58" s="544"/>
      <c r="EZ58" s="544"/>
      <c r="FA58" s="544"/>
      <c r="FB58" s="544"/>
      <c r="FC58" s="544"/>
      <c r="FD58" s="544"/>
      <c r="FE58" s="544"/>
      <c r="FF58" s="544"/>
      <c r="FG58" s="544"/>
      <c r="FH58" s="544"/>
      <c r="FI58" s="544"/>
      <c r="FJ58" s="544"/>
      <c r="FK58" s="544"/>
      <c r="FL58" s="544"/>
      <c r="FM58" s="544"/>
      <c r="FN58" s="544"/>
      <c r="FO58" s="544"/>
      <c r="FP58" s="544"/>
      <c r="FQ58" s="544"/>
      <c r="FR58" s="544"/>
      <c r="FS58" s="544"/>
      <c r="FT58" s="544"/>
      <c r="FU58" s="544"/>
      <c r="FV58" s="544"/>
      <c r="FW58" s="544"/>
      <c r="FX58" s="544"/>
      <c r="FY58" s="544"/>
      <c r="FZ58" s="544"/>
      <c r="GA58" s="544"/>
      <c r="GB58" s="544"/>
      <c r="GC58" s="544"/>
      <c r="GD58" s="544"/>
      <c r="GE58" s="544"/>
      <c r="GF58" s="544"/>
      <c r="GG58" s="544"/>
      <c r="GH58" s="544"/>
      <c r="GI58" s="544"/>
      <c r="GJ58" s="544"/>
      <c r="GK58" s="504"/>
    </row>
    <row r="59" spans="1:193" ht="12.75" customHeight="1">
      <c r="A59" s="559"/>
      <c r="B59" s="544"/>
      <c r="C59" s="599"/>
      <c r="D59" s="599"/>
      <c r="E59" s="599"/>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4"/>
      <c r="BX59" s="544"/>
      <c r="BY59" s="544"/>
      <c r="BZ59" s="544"/>
      <c r="CA59" s="544"/>
      <c r="CB59" s="544"/>
      <c r="CC59" s="544"/>
      <c r="CD59" s="544"/>
      <c r="CE59" s="544"/>
      <c r="CF59" s="544"/>
      <c r="CG59" s="544"/>
      <c r="CH59" s="544"/>
      <c r="CI59" s="544"/>
      <c r="CJ59" s="544"/>
      <c r="CK59" s="544"/>
      <c r="CL59" s="544"/>
      <c r="CM59" s="544"/>
      <c r="CN59" s="544"/>
      <c r="CO59" s="544"/>
      <c r="CP59" s="544"/>
      <c r="CQ59" s="544"/>
      <c r="CR59" s="544"/>
      <c r="CS59" s="544"/>
      <c r="CT59" s="544"/>
      <c r="CU59" s="544"/>
      <c r="CV59" s="544"/>
      <c r="CW59" s="544"/>
      <c r="CX59" s="544"/>
      <c r="CY59" s="544"/>
      <c r="CZ59" s="544"/>
      <c r="DA59" s="544"/>
      <c r="DB59" s="544"/>
      <c r="DC59" s="544"/>
      <c r="DD59" s="544"/>
      <c r="DE59" s="544"/>
      <c r="DF59" s="544"/>
      <c r="DG59" s="544"/>
      <c r="DH59" s="544"/>
      <c r="DI59" s="544"/>
      <c r="DJ59" s="544"/>
      <c r="DK59" s="544"/>
      <c r="DL59" s="544"/>
      <c r="DM59" s="544"/>
      <c r="DN59" s="544"/>
      <c r="DO59" s="544"/>
      <c r="DP59" s="544"/>
      <c r="DQ59" s="544"/>
      <c r="DR59" s="544"/>
      <c r="DS59" s="544"/>
      <c r="DT59" s="544"/>
      <c r="DU59" s="544"/>
      <c r="DV59" s="544"/>
      <c r="DW59" s="544"/>
      <c r="DX59" s="544"/>
      <c r="DY59" s="544"/>
      <c r="DZ59" s="544"/>
      <c r="EA59" s="544"/>
      <c r="EB59" s="544"/>
      <c r="EC59" s="544"/>
      <c r="ED59" s="544"/>
      <c r="EE59" s="544"/>
      <c r="EF59" s="544"/>
      <c r="EG59" s="544"/>
      <c r="EH59" s="544"/>
      <c r="EI59" s="544"/>
      <c r="EJ59" s="544"/>
      <c r="EK59" s="544"/>
      <c r="EL59" s="544"/>
      <c r="EM59" s="544"/>
      <c r="EN59" s="544"/>
      <c r="EO59" s="544"/>
      <c r="EP59" s="544"/>
      <c r="EQ59" s="544"/>
      <c r="ER59" s="544"/>
      <c r="ES59" s="544"/>
      <c r="ET59" s="544"/>
      <c r="EU59" s="544"/>
      <c r="EV59" s="544"/>
      <c r="EW59" s="544"/>
      <c r="EX59" s="544"/>
      <c r="EY59" s="544"/>
      <c r="EZ59" s="544"/>
      <c r="FA59" s="544"/>
      <c r="FB59" s="544"/>
      <c r="FC59" s="544"/>
      <c r="FD59" s="544"/>
      <c r="FE59" s="544"/>
      <c r="FF59" s="544"/>
      <c r="FG59" s="544"/>
      <c r="FH59" s="544"/>
      <c r="FI59" s="544"/>
      <c r="FJ59" s="544"/>
      <c r="FK59" s="544"/>
      <c r="FL59" s="544"/>
      <c r="FM59" s="544"/>
      <c r="FN59" s="544"/>
      <c r="FO59" s="544"/>
      <c r="FP59" s="544"/>
      <c r="FQ59" s="544"/>
      <c r="FR59" s="544"/>
      <c r="FS59" s="544"/>
      <c r="FT59" s="544"/>
      <c r="FU59" s="544"/>
      <c r="FV59" s="544"/>
      <c r="FW59" s="544"/>
      <c r="FX59" s="544"/>
      <c r="FY59" s="544"/>
      <c r="FZ59" s="544"/>
      <c r="GA59" s="544"/>
      <c r="GB59" s="544"/>
      <c r="GC59" s="544"/>
      <c r="GD59" s="544"/>
      <c r="GE59" s="544"/>
      <c r="GF59" s="544"/>
      <c r="GG59" s="544"/>
      <c r="GH59" s="544"/>
      <c r="GI59" s="544"/>
      <c r="GJ59" s="544"/>
      <c r="GK59" s="504"/>
    </row>
    <row r="60" spans="1:193" ht="12.75" customHeight="1">
      <c r="A60" s="559"/>
      <c r="B60" s="544"/>
      <c r="C60" s="599"/>
      <c r="D60" s="599"/>
      <c r="E60" s="599"/>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c r="BO60" s="544"/>
      <c r="BP60" s="544"/>
      <c r="BQ60" s="544"/>
      <c r="BR60" s="544"/>
      <c r="BS60" s="544"/>
      <c r="BT60" s="544"/>
      <c r="BU60" s="544"/>
      <c r="BV60" s="544"/>
      <c r="BW60" s="544"/>
      <c r="BX60" s="544"/>
      <c r="BY60" s="544"/>
      <c r="BZ60" s="544"/>
      <c r="CA60" s="544"/>
      <c r="CB60" s="544"/>
      <c r="CC60" s="544"/>
      <c r="CD60" s="544"/>
      <c r="CE60" s="544"/>
      <c r="CF60" s="544"/>
      <c r="CG60" s="544"/>
      <c r="CH60" s="544"/>
      <c r="CI60" s="544"/>
      <c r="CJ60" s="544"/>
      <c r="CK60" s="544"/>
      <c r="CL60" s="544"/>
      <c r="CM60" s="544"/>
      <c r="CN60" s="544"/>
      <c r="CO60" s="544"/>
      <c r="CP60" s="544"/>
      <c r="CQ60" s="544"/>
      <c r="CR60" s="544"/>
      <c r="CS60" s="544"/>
      <c r="CT60" s="544"/>
      <c r="CU60" s="544"/>
      <c r="CV60" s="544"/>
      <c r="CW60" s="544"/>
      <c r="CX60" s="544"/>
      <c r="CY60" s="544"/>
      <c r="CZ60" s="544"/>
      <c r="DA60" s="544"/>
      <c r="DB60" s="544"/>
      <c r="DC60" s="544"/>
      <c r="DD60" s="544"/>
      <c r="DE60" s="544"/>
      <c r="DF60" s="544"/>
      <c r="DG60" s="544"/>
      <c r="DH60" s="544"/>
      <c r="DI60" s="544"/>
      <c r="DJ60" s="544"/>
      <c r="DK60" s="544"/>
      <c r="DL60" s="544"/>
      <c r="DM60" s="544"/>
      <c r="DN60" s="544"/>
      <c r="DO60" s="544"/>
      <c r="DP60" s="544"/>
      <c r="DQ60" s="544"/>
      <c r="DR60" s="544"/>
      <c r="DS60" s="544"/>
      <c r="DT60" s="544"/>
      <c r="DU60" s="544"/>
      <c r="DV60" s="544"/>
      <c r="DW60" s="544"/>
      <c r="DX60" s="544"/>
      <c r="DY60" s="544"/>
      <c r="DZ60" s="544"/>
      <c r="EA60" s="544"/>
      <c r="EB60" s="544"/>
      <c r="EC60" s="544"/>
      <c r="ED60" s="544"/>
      <c r="EE60" s="544"/>
      <c r="EF60" s="544"/>
      <c r="EG60" s="544"/>
      <c r="EH60" s="544"/>
      <c r="EI60" s="544"/>
      <c r="EJ60" s="544"/>
      <c r="EK60" s="544"/>
      <c r="EL60" s="544"/>
      <c r="EM60" s="544"/>
      <c r="EN60" s="544"/>
      <c r="EO60" s="544"/>
      <c r="EP60" s="544"/>
      <c r="EQ60" s="544"/>
      <c r="ER60" s="544"/>
      <c r="ES60" s="544"/>
      <c r="ET60" s="544"/>
      <c r="EU60" s="544"/>
      <c r="EV60" s="544"/>
      <c r="EW60" s="544"/>
      <c r="EX60" s="544"/>
      <c r="EY60" s="544"/>
      <c r="EZ60" s="544"/>
      <c r="FA60" s="544"/>
      <c r="FB60" s="544"/>
      <c r="FC60" s="544"/>
      <c r="FD60" s="544"/>
      <c r="FE60" s="544"/>
      <c r="FF60" s="544"/>
      <c r="FG60" s="544"/>
      <c r="FH60" s="544"/>
      <c r="FI60" s="544"/>
      <c r="FJ60" s="544"/>
      <c r="FK60" s="544"/>
      <c r="FL60" s="544"/>
      <c r="FM60" s="544"/>
      <c r="FN60" s="544"/>
      <c r="FO60" s="544"/>
      <c r="FP60" s="544"/>
      <c r="FQ60" s="544"/>
      <c r="FR60" s="544"/>
      <c r="FS60" s="544"/>
      <c r="FT60" s="544"/>
      <c r="FU60" s="544"/>
      <c r="FV60" s="544"/>
      <c r="FW60" s="544"/>
      <c r="FX60" s="544"/>
      <c r="FY60" s="544"/>
      <c r="FZ60" s="544"/>
      <c r="GA60" s="544"/>
      <c r="GB60" s="544"/>
      <c r="GC60" s="544"/>
      <c r="GD60" s="544"/>
      <c r="GE60" s="544"/>
      <c r="GF60" s="544"/>
      <c r="GG60" s="544"/>
      <c r="GH60" s="544"/>
      <c r="GI60" s="544"/>
      <c r="GJ60" s="544"/>
      <c r="GK60" s="504"/>
    </row>
    <row r="61" spans="1:193" ht="12.75" customHeight="1">
      <c r="A61" s="559"/>
      <c r="B61" s="544"/>
      <c r="C61" s="599"/>
      <c r="D61" s="599"/>
      <c r="E61" s="599"/>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4"/>
      <c r="BS61" s="544"/>
      <c r="BT61" s="544"/>
      <c r="BU61" s="544"/>
      <c r="BV61" s="544"/>
      <c r="BW61" s="544"/>
      <c r="BX61" s="544"/>
      <c r="BY61" s="544"/>
      <c r="BZ61" s="544"/>
      <c r="CA61" s="544"/>
      <c r="CB61" s="544"/>
      <c r="CC61" s="544"/>
      <c r="CD61" s="544"/>
      <c r="CE61" s="544"/>
      <c r="CF61" s="544"/>
      <c r="CG61" s="544"/>
      <c r="CH61" s="544"/>
      <c r="CI61" s="544"/>
      <c r="CJ61" s="544"/>
      <c r="CK61" s="544"/>
      <c r="CL61" s="544"/>
      <c r="CM61" s="544"/>
      <c r="CN61" s="544"/>
      <c r="CO61" s="544"/>
      <c r="CP61" s="544"/>
      <c r="CQ61" s="544"/>
      <c r="CR61" s="544"/>
      <c r="CS61" s="544"/>
      <c r="CT61" s="544"/>
      <c r="CU61" s="544"/>
      <c r="CV61" s="544"/>
      <c r="CW61" s="544"/>
      <c r="CX61" s="544"/>
      <c r="CY61" s="544"/>
      <c r="CZ61" s="544"/>
      <c r="DA61" s="544"/>
      <c r="DB61" s="544"/>
      <c r="DC61" s="544"/>
      <c r="DD61" s="544"/>
      <c r="DE61" s="544"/>
      <c r="DF61" s="544"/>
      <c r="DG61" s="544"/>
      <c r="DH61" s="544"/>
      <c r="DI61" s="544"/>
      <c r="DJ61" s="544"/>
      <c r="DK61" s="544"/>
      <c r="DL61" s="544"/>
      <c r="DM61" s="544"/>
      <c r="DN61" s="544"/>
      <c r="DO61" s="544"/>
      <c r="DP61" s="544"/>
      <c r="DQ61" s="544"/>
      <c r="DR61" s="544"/>
      <c r="DS61" s="544"/>
      <c r="DT61" s="544"/>
      <c r="DU61" s="544"/>
      <c r="DV61" s="544"/>
      <c r="DW61" s="544"/>
      <c r="DX61" s="544"/>
      <c r="DY61" s="544"/>
      <c r="DZ61" s="544"/>
      <c r="EA61" s="544"/>
      <c r="EB61" s="544"/>
      <c r="EC61" s="544"/>
      <c r="ED61" s="544"/>
      <c r="EE61" s="544"/>
      <c r="EF61" s="544"/>
      <c r="EG61" s="544"/>
      <c r="EH61" s="544"/>
      <c r="EI61" s="544"/>
      <c r="EJ61" s="544"/>
      <c r="EK61" s="544"/>
      <c r="EL61" s="544"/>
      <c r="EM61" s="544"/>
      <c r="EN61" s="544"/>
      <c r="EO61" s="544"/>
      <c r="EP61" s="544"/>
      <c r="EQ61" s="544"/>
      <c r="ER61" s="544"/>
      <c r="ES61" s="544"/>
      <c r="ET61" s="544"/>
      <c r="EU61" s="544"/>
      <c r="EV61" s="544"/>
      <c r="EW61" s="544"/>
      <c r="EX61" s="544"/>
      <c r="EY61" s="544"/>
      <c r="EZ61" s="544"/>
      <c r="FA61" s="544"/>
      <c r="FB61" s="544"/>
      <c r="FC61" s="544"/>
      <c r="FD61" s="544"/>
      <c r="FE61" s="544"/>
      <c r="FF61" s="544"/>
      <c r="FG61" s="544"/>
      <c r="FH61" s="544"/>
      <c r="FI61" s="544"/>
      <c r="FJ61" s="544"/>
      <c r="FK61" s="544"/>
      <c r="FL61" s="544"/>
      <c r="FM61" s="544"/>
      <c r="FN61" s="544"/>
      <c r="FO61" s="544"/>
      <c r="FP61" s="544"/>
      <c r="FQ61" s="544"/>
      <c r="FR61" s="544"/>
      <c r="FS61" s="544"/>
      <c r="FT61" s="544"/>
      <c r="FU61" s="544"/>
      <c r="FV61" s="544"/>
      <c r="FW61" s="544"/>
      <c r="FX61" s="544"/>
      <c r="FY61" s="544"/>
      <c r="FZ61" s="544"/>
      <c r="GA61" s="544"/>
      <c r="GB61" s="544"/>
      <c r="GC61" s="544"/>
      <c r="GD61" s="544"/>
      <c r="GE61" s="544"/>
      <c r="GF61" s="544"/>
      <c r="GG61" s="544"/>
      <c r="GH61" s="544"/>
      <c r="GI61" s="544"/>
      <c r="GJ61" s="544"/>
      <c r="GK61" s="504"/>
    </row>
    <row r="62" spans="1:193" ht="12.75" customHeight="1">
      <c r="A62" s="559"/>
      <c r="B62" s="544"/>
      <c r="C62" s="599"/>
      <c r="D62" s="599"/>
      <c r="E62" s="599"/>
      <c r="F62" s="544"/>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c r="BP62" s="544"/>
      <c r="BQ62" s="544"/>
      <c r="BR62" s="544"/>
      <c r="BS62" s="544"/>
      <c r="BT62" s="544"/>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544"/>
      <c r="CU62" s="544"/>
      <c r="CV62" s="544"/>
      <c r="CW62" s="544"/>
      <c r="CX62" s="544"/>
      <c r="CY62" s="544"/>
      <c r="CZ62" s="544"/>
      <c r="DA62" s="544"/>
      <c r="DB62" s="544"/>
      <c r="DC62" s="544"/>
      <c r="DD62" s="544"/>
      <c r="DE62" s="544"/>
      <c r="DF62" s="544"/>
      <c r="DG62" s="544"/>
      <c r="DH62" s="544"/>
      <c r="DI62" s="544"/>
      <c r="DJ62" s="544"/>
      <c r="DK62" s="544"/>
      <c r="DL62" s="544"/>
      <c r="DM62" s="544"/>
      <c r="DN62" s="544"/>
      <c r="DO62" s="544"/>
      <c r="DP62" s="544"/>
      <c r="DQ62" s="544"/>
      <c r="DR62" s="544"/>
      <c r="DS62" s="544"/>
      <c r="DT62" s="544"/>
      <c r="DU62" s="544"/>
      <c r="DV62" s="544"/>
      <c r="DW62" s="544"/>
      <c r="DX62" s="544"/>
      <c r="DY62" s="544"/>
      <c r="DZ62" s="544"/>
      <c r="EA62" s="544"/>
      <c r="EB62" s="544"/>
      <c r="EC62" s="544"/>
      <c r="ED62" s="544"/>
      <c r="EE62" s="544"/>
      <c r="EF62" s="544"/>
      <c r="EG62" s="544"/>
      <c r="EH62" s="544"/>
      <c r="EI62" s="544"/>
      <c r="EJ62" s="544"/>
      <c r="EK62" s="544"/>
      <c r="EL62" s="544"/>
      <c r="EM62" s="544"/>
      <c r="EN62" s="544"/>
      <c r="EO62" s="544"/>
      <c r="EP62" s="544"/>
      <c r="EQ62" s="544"/>
      <c r="ER62" s="544"/>
      <c r="ES62" s="544"/>
      <c r="ET62" s="544"/>
      <c r="EU62" s="544"/>
      <c r="EV62" s="544"/>
      <c r="EW62" s="544"/>
      <c r="EX62" s="544"/>
      <c r="EY62" s="544"/>
      <c r="EZ62" s="544"/>
      <c r="FA62" s="544"/>
      <c r="FB62" s="544"/>
      <c r="FC62" s="544"/>
      <c r="FD62" s="544"/>
      <c r="FE62" s="544"/>
      <c r="FF62" s="544"/>
      <c r="FG62" s="544"/>
      <c r="FH62" s="544"/>
      <c r="FI62" s="544"/>
      <c r="FJ62" s="544"/>
      <c r="FK62" s="544"/>
      <c r="FL62" s="544"/>
      <c r="FM62" s="544"/>
      <c r="FN62" s="544"/>
      <c r="FO62" s="544"/>
      <c r="FP62" s="544"/>
      <c r="FQ62" s="544"/>
      <c r="FR62" s="544"/>
      <c r="FS62" s="544"/>
      <c r="FT62" s="544"/>
      <c r="FU62" s="544"/>
      <c r="FV62" s="544"/>
      <c r="FW62" s="544"/>
      <c r="FX62" s="544"/>
      <c r="FY62" s="544"/>
      <c r="FZ62" s="544"/>
      <c r="GA62" s="544"/>
      <c r="GB62" s="544"/>
      <c r="GC62" s="544"/>
      <c r="GD62" s="544"/>
      <c r="GE62" s="544"/>
      <c r="GF62" s="544"/>
      <c r="GG62" s="544"/>
      <c r="GH62" s="544"/>
      <c r="GI62" s="544"/>
      <c r="GJ62" s="544"/>
      <c r="GK62" s="504"/>
    </row>
    <row r="63" spans="1:193" ht="12.75" customHeight="1">
      <c r="A63" s="559"/>
      <c r="B63" s="544"/>
      <c r="C63" s="599"/>
      <c r="D63" s="599"/>
      <c r="E63" s="599"/>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c r="BO63" s="544"/>
      <c r="BP63" s="544"/>
      <c r="BQ63" s="544"/>
      <c r="BR63" s="544"/>
      <c r="BS63" s="544"/>
      <c r="BT63" s="544"/>
      <c r="BU63" s="544"/>
      <c r="BV63" s="544"/>
      <c r="BW63" s="544"/>
      <c r="BX63" s="544"/>
      <c r="BY63" s="544"/>
      <c r="BZ63" s="544"/>
      <c r="CA63" s="544"/>
      <c r="CB63" s="544"/>
      <c r="CC63" s="544"/>
      <c r="CD63" s="544"/>
      <c r="CE63" s="544"/>
      <c r="CF63" s="544"/>
      <c r="CG63" s="544"/>
      <c r="CH63" s="544"/>
      <c r="CI63" s="544"/>
      <c r="CJ63" s="544"/>
      <c r="CK63" s="544"/>
      <c r="CL63" s="544"/>
      <c r="CM63" s="544"/>
      <c r="CN63" s="544"/>
      <c r="CO63" s="544"/>
      <c r="CP63" s="544"/>
      <c r="CQ63" s="544"/>
      <c r="CR63" s="544"/>
      <c r="CS63" s="544"/>
      <c r="CT63" s="544"/>
      <c r="CU63" s="544"/>
      <c r="CV63" s="544"/>
      <c r="CW63" s="544"/>
      <c r="CX63" s="544"/>
      <c r="CY63" s="544"/>
      <c r="CZ63" s="544"/>
      <c r="DA63" s="544"/>
      <c r="DB63" s="544"/>
      <c r="DC63" s="544"/>
      <c r="DD63" s="544"/>
      <c r="DE63" s="544"/>
      <c r="DF63" s="544"/>
      <c r="DG63" s="544"/>
      <c r="DH63" s="544"/>
      <c r="DI63" s="544"/>
      <c r="DJ63" s="544"/>
      <c r="DK63" s="544"/>
      <c r="DL63" s="544"/>
      <c r="DM63" s="544"/>
      <c r="DN63" s="544"/>
      <c r="DO63" s="544"/>
      <c r="DP63" s="544"/>
      <c r="DQ63" s="544"/>
      <c r="DR63" s="544"/>
      <c r="DS63" s="544"/>
      <c r="DT63" s="544"/>
      <c r="DU63" s="544"/>
      <c r="DV63" s="544"/>
      <c r="DW63" s="544"/>
      <c r="DX63" s="544"/>
      <c r="DY63" s="544"/>
      <c r="DZ63" s="544"/>
      <c r="EA63" s="544"/>
      <c r="EB63" s="544"/>
      <c r="EC63" s="544"/>
      <c r="ED63" s="544"/>
      <c r="EE63" s="544"/>
      <c r="EF63" s="544"/>
      <c r="EG63" s="544"/>
      <c r="EH63" s="544"/>
      <c r="EI63" s="544"/>
      <c r="EJ63" s="544"/>
      <c r="EK63" s="544"/>
      <c r="EL63" s="544"/>
      <c r="EM63" s="544"/>
      <c r="EN63" s="544"/>
      <c r="EO63" s="544"/>
      <c r="EP63" s="544"/>
      <c r="EQ63" s="544"/>
      <c r="ER63" s="544"/>
      <c r="ES63" s="544"/>
      <c r="ET63" s="544"/>
      <c r="EU63" s="544"/>
      <c r="EV63" s="544"/>
      <c r="EW63" s="544"/>
      <c r="EX63" s="544"/>
      <c r="EY63" s="544"/>
      <c r="EZ63" s="544"/>
      <c r="FA63" s="544"/>
      <c r="FB63" s="544"/>
      <c r="FC63" s="544"/>
      <c r="FD63" s="544"/>
      <c r="FE63" s="544"/>
      <c r="FF63" s="544"/>
      <c r="FG63" s="544"/>
      <c r="FH63" s="544"/>
      <c r="FI63" s="544"/>
      <c r="FJ63" s="544"/>
      <c r="FK63" s="544"/>
      <c r="FL63" s="544"/>
      <c r="FM63" s="544"/>
      <c r="FN63" s="544"/>
      <c r="FO63" s="544"/>
      <c r="FP63" s="544"/>
      <c r="FQ63" s="544"/>
      <c r="FR63" s="544"/>
      <c r="FS63" s="544"/>
      <c r="FT63" s="544"/>
      <c r="FU63" s="544"/>
      <c r="FV63" s="544"/>
      <c r="FW63" s="544"/>
      <c r="FX63" s="544"/>
      <c r="FY63" s="544"/>
      <c r="FZ63" s="544"/>
      <c r="GA63" s="544"/>
      <c r="GB63" s="544"/>
      <c r="GC63" s="544"/>
      <c r="GD63" s="544"/>
      <c r="GE63" s="544"/>
      <c r="GF63" s="544"/>
      <c r="GG63" s="544"/>
      <c r="GH63" s="544"/>
      <c r="GI63" s="544"/>
      <c r="GJ63" s="544"/>
      <c r="GK63" s="504"/>
    </row>
    <row r="64" spans="1:193" ht="12.75" customHeight="1">
      <c r="A64" s="559"/>
      <c r="B64" s="544"/>
      <c r="C64" s="599"/>
      <c r="D64" s="599"/>
      <c r="E64" s="599"/>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c r="BO64" s="544"/>
      <c r="BP64" s="544"/>
      <c r="BQ64" s="544"/>
      <c r="BR64" s="544"/>
      <c r="BS64" s="544"/>
      <c r="BT64" s="544"/>
      <c r="BU64" s="544"/>
      <c r="BV64" s="544"/>
      <c r="BW64" s="544"/>
      <c r="BX64" s="544"/>
      <c r="BY64" s="544"/>
      <c r="BZ64" s="544"/>
      <c r="CA64" s="544"/>
      <c r="CB64" s="544"/>
      <c r="CC64" s="544"/>
      <c r="CD64" s="544"/>
      <c r="CE64" s="544"/>
      <c r="CF64" s="544"/>
      <c r="CG64" s="544"/>
      <c r="CH64" s="544"/>
      <c r="CI64" s="544"/>
      <c r="CJ64" s="544"/>
      <c r="CK64" s="544"/>
      <c r="CL64" s="544"/>
      <c r="CM64" s="544"/>
      <c r="CN64" s="544"/>
      <c r="CO64" s="544"/>
      <c r="CP64" s="544"/>
      <c r="CQ64" s="544"/>
      <c r="CR64" s="544"/>
      <c r="CS64" s="544"/>
      <c r="CT64" s="544"/>
      <c r="CU64" s="544"/>
      <c r="CV64" s="544"/>
      <c r="CW64" s="544"/>
      <c r="CX64" s="544"/>
      <c r="CY64" s="544"/>
      <c r="CZ64" s="544"/>
      <c r="DA64" s="544"/>
      <c r="DB64" s="544"/>
      <c r="DC64" s="544"/>
      <c r="DD64" s="544"/>
      <c r="DE64" s="544"/>
      <c r="DF64" s="544"/>
      <c r="DG64" s="544"/>
      <c r="DH64" s="544"/>
      <c r="DI64" s="544"/>
      <c r="DJ64" s="544"/>
      <c r="DK64" s="544"/>
      <c r="DL64" s="544"/>
      <c r="DM64" s="544"/>
      <c r="DN64" s="544"/>
      <c r="DO64" s="544"/>
      <c r="DP64" s="544"/>
      <c r="DQ64" s="544"/>
      <c r="DR64" s="544"/>
      <c r="DS64" s="544"/>
      <c r="DT64" s="544"/>
      <c r="DU64" s="544"/>
      <c r="DV64" s="544"/>
      <c r="DW64" s="544"/>
      <c r="DX64" s="544"/>
      <c r="DY64" s="544"/>
      <c r="DZ64" s="544"/>
      <c r="EA64" s="544"/>
      <c r="EB64" s="544"/>
      <c r="EC64" s="544"/>
      <c r="ED64" s="544"/>
      <c r="EE64" s="544"/>
      <c r="EF64" s="544"/>
      <c r="EG64" s="544"/>
      <c r="EH64" s="544"/>
      <c r="EI64" s="544"/>
      <c r="EJ64" s="544"/>
      <c r="EK64" s="544"/>
      <c r="EL64" s="544"/>
      <c r="EM64" s="544"/>
      <c r="EN64" s="544"/>
      <c r="EO64" s="544"/>
      <c r="EP64" s="544"/>
      <c r="EQ64" s="544"/>
      <c r="ER64" s="544"/>
      <c r="ES64" s="544"/>
      <c r="ET64" s="544"/>
      <c r="EU64" s="544"/>
      <c r="EV64" s="544"/>
      <c r="EW64" s="544"/>
      <c r="EX64" s="544"/>
      <c r="EY64" s="544"/>
      <c r="EZ64" s="544"/>
      <c r="FA64" s="544"/>
      <c r="FB64" s="544"/>
      <c r="FC64" s="544"/>
      <c r="FD64" s="544"/>
      <c r="FE64" s="544"/>
      <c r="FF64" s="544"/>
      <c r="FG64" s="544"/>
      <c r="FH64" s="544"/>
      <c r="FI64" s="544"/>
      <c r="FJ64" s="544"/>
      <c r="FK64" s="544"/>
      <c r="FL64" s="544"/>
      <c r="FM64" s="544"/>
      <c r="FN64" s="544"/>
      <c r="FO64" s="544"/>
      <c r="FP64" s="544"/>
      <c r="FQ64" s="544"/>
      <c r="FR64" s="544"/>
      <c r="FS64" s="544"/>
      <c r="FT64" s="544"/>
      <c r="FU64" s="544"/>
      <c r="FV64" s="544"/>
      <c r="FW64" s="544"/>
      <c r="FX64" s="544"/>
      <c r="FY64" s="544"/>
      <c r="FZ64" s="544"/>
      <c r="GA64" s="544"/>
      <c r="GB64" s="544"/>
      <c r="GC64" s="544"/>
      <c r="GD64" s="544"/>
      <c r="GE64" s="544"/>
      <c r="GF64" s="544"/>
      <c r="GG64" s="544"/>
      <c r="GH64" s="544"/>
      <c r="GI64" s="544"/>
      <c r="GJ64" s="544"/>
      <c r="GK64" s="504"/>
    </row>
    <row r="65" spans="1:193" ht="12.75" customHeight="1">
      <c r="A65" s="559"/>
      <c r="B65" s="544"/>
      <c r="C65" s="599"/>
      <c r="D65" s="599"/>
      <c r="E65" s="599"/>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I65" s="544"/>
      <c r="CJ65" s="544"/>
      <c r="CK65" s="544"/>
      <c r="CL65" s="544"/>
      <c r="CM65" s="544"/>
      <c r="CN65" s="544"/>
      <c r="CO65" s="544"/>
      <c r="CP65" s="544"/>
      <c r="CQ65" s="544"/>
      <c r="CR65" s="544"/>
      <c r="CS65" s="544"/>
      <c r="CT65" s="544"/>
      <c r="CU65" s="544"/>
      <c r="CV65" s="544"/>
      <c r="CW65" s="544"/>
      <c r="CX65" s="544"/>
      <c r="CY65" s="544"/>
      <c r="CZ65" s="544"/>
      <c r="DA65" s="544"/>
      <c r="DB65" s="544"/>
      <c r="DC65" s="544"/>
      <c r="DD65" s="544"/>
      <c r="DE65" s="544"/>
      <c r="DF65" s="544"/>
      <c r="DG65" s="544"/>
      <c r="DH65" s="544"/>
      <c r="DI65" s="544"/>
      <c r="DJ65" s="544"/>
      <c r="DK65" s="544"/>
      <c r="DL65" s="544"/>
      <c r="DM65" s="544"/>
      <c r="DN65" s="544"/>
      <c r="DO65" s="544"/>
      <c r="DP65" s="544"/>
      <c r="DQ65" s="544"/>
      <c r="DR65" s="544"/>
      <c r="DS65" s="544"/>
      <c r="DT65" s="544"/>
      <c r="DU65" s="544"/>
      <c r="DV65" s="544"/>
      <c r="DW65" s="544"/>
      <c r="DX65" s="544"/>
      <c r="DY65" s="544"/>
      <c r="DZ65" s="544"/>
      <c r="EA65" s="544"/>
      <c r="EB65" s="544"/>
      <c r="EC65" s="544"/>
      <c r="ED65" s="544"/>
      <c r="EE65" s="544"/>
      <c r="EF65" s="544"/>
      <c r="EG65" s="544"/>
      <c r="EH65" s="544"/>
      <c r="EI65" s="544"/>
      <c r="EJ65" s="544"/>
      <c r="EK65" s="544"/>
      <c r="EL65" s="544"/>
      <c r="EM65" s="544"/>
      <c r="EN65" s="544"/>
      <c r="EO65" s="544"/>
      <c r="EP65" s="544"/>
      <c r="EQ65" s="544"/>
      <c r="ER65" s="544"/>
      <c r="ES65" s="544"/>
      <c r="ET65" s="544"/>
      <c r="EU65" s="544"/>
      <c r="EV65" s="544"/>
      <c r="EW65" s="544"/>
      <c r="EX65" s="544"/>
      <c r="EY65" s="544"/>
      <c r="EZ65" s="544"/>
      <c r="FA65" s="544"/>
      <c r="FB65" s="544"/>
      <c r="FC65" s="544"/>
      <c r="FD65" s="544"/>
      <c r="FE65" s="544"/>
      <c r="FF65" s="544"/>
      <c r="FG65" s="544"/>
      <c r="FH65" s="544"/>
      <c r="FI65" s="544"/>
      <c r="FJ65" s="544"/>
      <c r="FK65" s="544"/>
      <c r="FL65" s="544"/>
      <c r="FM65" s="544"/>
      <c r="FN65" s="544"/>
      <c r="FO65" s="544"/>
      <c r="FP65" s="544"/>
      <c r="FQ65" s="544"/>
      <c r="FR65" s="544"/>
      <c r="FS65" s="544"/>
      <c r="FT65" s="544"/>
      <c r="FU65" s="544"/>
      <c r="FV65" s="544"/>
      <c r="FW65" s="544"/>
      <c r="FX65" s="544"/>
      <c r="FY65" s="544"/>
      <c r="FZ65" s="544"/>
      <c r="GA65" s="544"/>
      <c r="GB65" s="544"/>
      <c r="GC65" s="544"/>
      <c r="GD65" s="544"/>
      <c r="GE65" s="544"/>
      <c r="GF65" s="544"/>
      <c r="GG65" s="544"/>
      <c r="GH65" s="544"/>
      <c r="GI65" s="544"/>
      <c r="GJ65" s="544"/>
      <c r="GK65" s="504"/>
    </row>
    <row r="66" spans="1:193" ht="12.75" customHeight="1">
      <c r="A66" s="559"/>
      <c r="B66" s="544"/>
      <c r="C66" s="599"/>
      <c r="D66" s="599"/>
      <c r="E66" s="599"/>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44"/>
      <c r="CH66" s="544"/>
      <c r="CI66" s="544"/>
      <c r="CJ66" s="544"/>
      <c r="CK66" s="544"/>
      <c r="CL66" s="544"/>
      <c r="CM66" s="544"/>
      <c r="CN66" s="544"/>
      <c r="CO66" s="544"/>
      <c r="CP66" s="544"/>
      <c r="CQ66" s="544"/>
      <c r="CR66" s="544"/>
      <c r="CS66" s="544"/>
      <c r="CT66" s="544"/>
      <c r="CU66" s="544"/>
      <c r="CV66" s="544"/>
      <c r="CW66" s="544"/>
      <c r="CX66" s="544"/>
      <c r="CY66" s="544"/>
      <c r="CZ66" s="544"/>
      <c r="DA66" s="544"/>
      <c r="DB66" s="544"/>
      <c r="DC66" s="544"/>
      <c r="DD66" s="544"/>
      <c r="DE66" s="544"/>
      <c r="DF66" s="544"/>
      <c r="DG66" s="544"/>
      <c r="DH66" s="544"/>
      <c r="DI66" s="544"/>
      <c r="DJ66" s="544"/>
      <c r="DK66" s="544"/>
      <c r="DL66" s="544"/>
      <c r="DM66" s="544"/>
      <c r="DN66" s="544"/>
      <c r="DO66" s="544"/>
      <c r="DP66" s="544"/>
      <c r="DQ66" s="544"/>
      <c r="DR66" s="544"/>
      <c r="DS66" s="544"/>
      <c r="DT66" s="544"/>
      <c r="DU66" s="544"/>
      <c r="DV66" s="544"/>
      <c r="DW66" s="544"/>
      <c r="DX66" s="544"/>
      <c r="DY66" s="544"/>
      <c r="DZ66" s="544"/>
      <c r="EA66" s="544"/>
      <c r="EB66" s="544"/>
      <c r="EC66" s="544"/>
      <c r="ED66" s="544"/>
      <c r="EE66" s="544"/>
      <c r="EF66" s="544"/>
      <c r="EG66" s="544"/>
      <c r="EH66" s="544"/>
      <c r="EI66" s="544"/>
      <c r="EJ66" s="544"/>
      <c r="EK66" s="544"/>
      <c r="EL66" s="544"/>
      <c r="EM66" s="544"/>
      <c r="EN66" s="544"/>
      <c r="EO66" s="544"/>
      <c r="EP66" s="544"/>
      <c r="EQ66" s="544"/>
      <c r="ER66" s="544"/>
      <c r="ES66" s="544"/>
      <c r="ET66" s="544"/>
      <c r="EU66" s="544"/>
      <c r="EV66" s="544"/>
      <c r="EW66" s="544"/>
      <c r="EX66" s="544"/>
      <c r="EY66" s="544"/>
      <c r="EZ66" s="544"/>
      <c r="FA66" s="544"/>
      <c r="FB66" s="544"/>
      <c r="FC66" s="544"/>
      <c r="FD66" s="544"/>
      <c r="FE66" s="544"/>
      <c r="FF66" s="544"/>
      <c r="FG66" s="544"/>
      <c r="FH66" s="544"/>
      <c r="FI66" s="544"/>
      <c r="FJ66" s="544"/>
      <c r="FK66" s="544"/>
      <c r="FL66" s="544"/>
      <c r="FM66" s="544"/>
      <c r="FN66" s="544"/>
      <c r="FO66" s="544"/>
      <c r="FP66" s="544"/>
      <c r="FQ66" s="544"/>
      <c r="FR66" s="544"/>
      <c r="FS66" s="544"/>
      <c r="FT66" s="544"/>
      <c r="FU66" s="544"/>
      <c r="FV66" s="544"/>
      <c r="FW66" s="544"/>
      <c r="FX66" s="544"/>
      <c r="FY66" s="544"/>
      <c r="FZ66" s="544"/>
      <c r="GA66" s="544"/>
      <c r="GB66" s="544"/>
      <c r="GC66" s="544"/>
      <c r="GD66" s="544"/>
      <c r="GE66" s="544"/>
      <c r="GF66" s="544"/>
      <c r="GG66" s="544"/>
      <c r="GH66" s="544"/>
      <c r="GI66" s="544"/>
      <c r="GJ66" s="544"/>
      <c r="GK66" s="504"/>
    </row>
    <row r="67" spans="1:193" ht="12.75" customHeight="1" thickBot="1">
      <c r="A67" s="600"/>
      <c r="B67" s="601"/>
      <c r="C67" s="602"/>
      <c r="D67" s="602"/>
      <c r="E67" s="602"/>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1"/>
      <c r="AP67" s="601"/>
      <c r="AQ67" s="601"/>
      <c r="AR67" s="601"/>
      <c r="AS67" s="601"/>
      <c r="AT67" s="601"/>
      <c r="AU67" s="601"/>
      <c r="AV67" s="601"/>
      <c r="AW67" s="601"/>
      <c r="AX67" s="601"/>
      <c r="AY67" s="601"/>
      <c r="AZ67" s="601"/>
      <c r="BA67" s="601"/>
      <c r="BB67" s="601"/>
      <c r="BC67" s="601"/>
      <c r="BD67" s="601"/>
      <c r="BE67" s="601"/>
      <c r="BF67" s="601"/>
      <c r="BG67" s="601"/>
      <c r="BH67" s="601"/>
      <c r="BI67" s="601"/>
      <c r="BJ67" s="601"/>
      <c r="BK67" s="601"/>
      <c r="BL67" s="601"/>
      <c r="BM67" s="601"/>
      <c r="BN67" s="601"/>
      <c r="BO67" s="601"/>
      <c r="BP67" s="601"/>
      <c r="BQ67" s="601"/>
      <c r="BR67" s="601"/>
      <c r="BS67" s="601"/>
      <c r="BT67" s="601"/>
      <c r="BU67" s="601"/>
      <c r="BV67" s="601"/>
      <c r="BW67" s="601"/>
      <c r="BX67" s="601"/>
      <c r="BY67" s="601"/>
      <c r="BZ67" s="601"/>
      <c r="CA67" s="601"/>
      <c r="CB67" s="601"/>
      <c r="CC67" s="601"/>
      <c r="CD67" s="601"/>
      <c r="CE67" s="601"/>
      <c r="CF67" s="601"/>
      <c r="CG67" s="601"/>
      <c r="CH67" s="601"/>
      <c r="CI67" s="601"/>
      <c r="CJ67" s="601"/>
      <c r="CK67" s="601"/>
      <c r="CL67" s="601"/>
      <c r="CM67" s="601"/>
      <c r="CN67" s="601"/>
      <c r="CO67" s="601"/>
      <c r="CP67" s="601"/>
      <c r="CQ67" s="601"/>
      <c r="CR67" s="601"/>
      <c r="CS67" s="601"/>
      <c r="CT67" s="601"/>
      <c r="CU67" s="601"/>
      <c r="CV67" s="601"/>
      <c r="CW67" s="601"/>
      <c r="CX67" s="601"/>
      <c r="CY67" s="601"/>
      <c r="CZ67" s="601"/>
      <c r="DA67" s="601"/>
      <c r="DB67" s="601"/>
      <c r="DC67" s="601"/>
      <c r="DD67" s="601"/>
      <c r="DE67" s="601"/>
      <c r="DF67" s="601"/>
      <c r="DG67" s="601"/>
      <c r="DH67" s="601"/>
      <c r="DI67" s="601"/>
      <c r="DJ67" s="601"/>
      <c r="DK67" s="601"/>
      <c r="DL67" s="601"/>
      <c r="DM67" s="601"/>
      <c r="DN67" s="601"/>
      <c r="DO67" s="601"/>
      <c r="DP67" s="601"/>
      <c r="DQ67" s="601"/>
      <c r="DR67" s="601"/>
      <c r="DS67" s="601"/>
      <c r="DT67" s="601"/>
      <c r="DU67" s="601"/>
      <c r="DV67" s="601"/>
      <c r="DW67" s="601"/>
      <c r="DX67" s="601"/>
      <c r="DY67" s="601"/>
      <c r="DZ67" s="601"/>
      <c r="EA67" s="601"/>
      <c r="EB67" s="601"/>
      <c r="EC67" s="601"/>
      <c r="ED67" s="601"/>
      <c r="EE67" s="601"/>
      <c r="EF67" s="601"/>
      <c r="EG67" s="601"/>
      <c r="EH67" s="601"/>
      <c r="EI67" s="601"/>
      <c r="EJ67" s="601"/>
      <c r="EK67" s="601"/>
      <c r="EL67" s="601"/>
      <c r="EM67" s="601"/>
      <c r="EN67" s="601"/>
      <c r="EO67" s="601"/>
      <c r="EP67" s="601"/>
      <c r="EQ67" s="601"/>
      <c r="ER67" s="601"/>
      <c r="ES67" s="601"/>
      <c r="ET67" s="601"/>
      <c r="EU67" s="601"/>
      <c r="EV67" s="601"/>
      <c r="EW67" s="601"/>
      <c r="EX67" s="601"/>
      <c r="EY67" s="601"/>
      <c r="EZ67" s="601"/>
      <c r="FA67" s="601"/>
      <c r="FB67" s="601"/>
      <c r="FC67" s="601"/>
      <c r="FD67" s="601"/>
      <c r="FE67" s="601"/>
      <c r="FF67" s="601"/>
      <c r="FG67" s="601"/>
      <c r="FH67" s="601"/>
      <c r="FI67" s="601"/>
      <c r="FJ67" s="601"/>
      <c r="FK67" s="601"/>
      <c r="FL67" s="601"/>
      <c r="FM67" s="601"/>
      <c r="FN67" s="601"/>
      <c r="FO67" s="601"/>
      <c r="FP67" s="601"/>
      <c r="FQ67" s="601"/>
      <c r="FR67" s="601"/>
      <c r="FS67" s="601"/>
      <c r="FT67" s="601"/>
      <c r="FU67" s="601"/>
      <c r="FV67" s="601"/>
      <c r="FW67" s="601"/>
      <c r="FX67" s="601"/>
      <c r="FY67" s="601"/>
      <c r="FZ67" s="601"/>
      <c r="GA67" s="601"/>
      <c r="GB67" s="601"/>
      <c r="GC67" s="601"/>
      <c r="GD67" s="601"/>
      <c r="GE67" s="601"/>
      <c r="GF67" s="601"/>
      <c r="GG67" s="601"/>
      <c r="GH67" s="601"/>
      <c r="GI67" s="601"/>
      <c r="GJ67" s="601"/>
      <c r="GK67" s="550"/>
    </row>
    <row r="68" ht="12" customHeight="1">
      <c r="BN68" s="263"/>
    </row>
    <row r="69" ht="12" customHeight="1"/>
    <row r="70" ht="12" customHeight="1"/>
    <row r="71" ht="12" customHeight="1"/>
    <row r="72" ht="12" customHeight="1"/>
    <row r="73" ht="12" customHeight="1"/>
    <row r="74" ht="12" customHeight="1"/>
  </sheetData>
  <sheetProtection password="DC5F" sheet="1" objects="1" scenarios="1"/>
  <mergeCells count="26">
    <mergeCell ref="A1:B3"/>
    <mergeCell ref="GF31:GH31"/>
    <mergeCell ref="GF32:GH32"/>
    <mergeCell ref="GF33:GH33"/>
    <mergeCell ref="GF34:GH34"/>
    <mergeCell ref="GF35:GH35"/>
    <mergeCell ref="GF36:GH36"/>
    <mergeCell ref="GF37:GH37"/>
    <mergeCell ref="GF38:GH38"/>
    <mergeCell ref="GF39:GH39"/>
    <mergeCell ref="GF40:GH40"/>
    <mergeCell ref="GF41:GH41"/>
    <mergeCell ref="GF42:GH42"/>
    <mergeCell ref="GF43:GH43"/>
    <mergeCell ref="GF44:GH44"/>
    <mergeCell ref="GF45:GH45"/>
    <mergeCell ref="GF46:GH46"/>
    <mergeCell ref="GF47:GH47"/>
    <mergeCell ref="GF48:GH48"/>
    <mergeCell ref="GF49:GH49"/>
    <mergeCell ref="GF54:GH54"/>
    <mergeCell ref="GF55:GH55"/>
    <mergeCell ref="GF50:GH50"/>
    <mergeCell ref="GF51:GH51"/>
    <mergeCell ref="GF52:GH52"/>
    <mergeCell ref="GF53:GH53"/>
  </mergeCells>
  <printOptions horizontalCentered="1"/>
  <pageMargins left="0.5" right="0.5" top="0.5" bottom="0.5" header="0.5" footer="0.5"/>
  <pageSetup fitToHeight="1" fitToWidth="1" horizontalDpi="600" verticalDpi="600" orientation="landscape" paperSize="17"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brendan.brazee</dc:creator>
  <cp:keywords/>
  <dc:description/>
  <cp:lastModifiedBy>Kathy.Dingman</cp:lastModifiedBy>
  <cp:lastPrinted>2008-03-06T17:45:24Z</cp:lastPrinted>
  <dcterms:created xsi:type="dcterms:W3CDTF">2008-03-04T16:23:47Z</dcterms:created>
  <dcterms:modified xsi:type="dcterms:W3CDTF">2008-04-10T21:04:06Z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