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ubroutes" sheetId="1" r:id="rId1"/>
  </sheets>
  <externalReferences>
    <externalReference r:id="rId4"/>
  </externalReferences>
  <definedNames>
    <definedName name="_xlnm.Print_Area" localSheetId="0">'Subroutes'!$A$1:$S$119</definedName>
    <definedName name="_xlnm.Print_Titles" localSheetId="0">'Subroutes'!$1:$2</definedName>
  </definedNames>
  <calcPr fullCalcOnLoad="1"/>
</workbook>
</file>

<file path=xl/sharedStrings.xml><?xml version="1.0" encoding="utf-8"?>
<sst xmlns="http://schemas.openxmlformats.org/spreadsheetml/2006/main" count="184" uniqueCount="72">
  <si>
    <t>Subroute Impact Data (Miles)</t>
  </si>
  <si>
    <t>Subroute Information</t>
  </si>
  <si>
    <t>Subroute Structure Summary</t>
  </si>
  <si>
    <t>Subroute</t>
  </si>
  <si>
    <t>Link #'s in Subroute</t>
  </si>
  <si>
    <t>Residual Impact Level</t>
  </si>
  <si>
    <t>Visual</t>
  </si>
  <si>
    <t>Biological</t>
  </si>
  <si>
    <t>Geology</t>
  </si>
  <si>
    <t>Soils</t>
  </si>
  <si>
    <t>Land Use</t>
  </si>
  <si>
    <t>Cultural</t>
  </si>
  <si>
    <t>Water</t>
  </si>
  <si>
    <t>TOTAL
IMPACT (Miles)</t>
  </si>
  <si>
    <t>Length (Miles)</t>
  </si>
  <si>
    <t>Houses within 1000 Feet</t>
  </si>
  <si>
    <t>Temporary Disturbance</t>
  </si>
  <si>
    <t>Permanent Land Required</t>
  </si>
  <si>
    <t>Guyed V</t>
  </si>
  <si>
    <t>Self Supporting</t>
  </si>
  <si>
    <t>Self Supporting DC</t>
  </si>
  <si>
    <t>Single Pole Tubular</t>
  </si>
  <si>
    <t>A - Townsend to Whitehall</t>
  </si>
  <si>
    <t>2-1,2-3,7-2</t>
  </si>
  <si>
    <t>Low</t>
  </si>
  <si>
    <t>Moderate</t>
  </si>
  <si>
    <t>High</t>
  </si>
  <si>
    <t>1,3-1,7-2</t>
  </si>
  <si>
    <t>1,4-1,4-3</t>
  </si>
  <si>
    <t>2-1,2-2,7-1</t>
  </si>
  <si>
    <t>1,3-1,3-2,7-1</t>
  </si>
  <si>
    <t>7-3</t>
  </si>
  <si>
    <t>7-41</t>
  </si>
  <si>
    <t>7-43</t>
  </si>
  <si>
    <t>7-5</t>
  </si>
  <si>
    <t>D - Beef Trail to Mill Creek</t>
  </si>
  <si>
    <t>7-61,7-62,7-63</t>
  </si>
  <si>
    <t>7-61,7-62,7-72,7-9</t>
  </si>
  <si>
    <t>7-61,7-71,11-21,7-9</t>
  </si>
  <si>
    <t>7-8,11-22,11-21,7-9</t>
  </si>
  <si>
    <t>E - Carey</t>
  </si>
  <si>
    <t>25-2</t>
  </si>
  <si>
    <t>25-3</t>
  </si>
  <si>
    <t>F - Gap Craters</t>
  </si>
  <si>
    <t>25-11,29</t>
  </si>
  <si>
    <t>24,26-1,30</t>
  </si>
  <si>
    <t>G - Humbug Spires to INL</t>
  </si>
  <si>
    <t>11-4,18-1,18-2</t>
  </si>
  <si>
    <t>11-3,16-1,16-2,16-4,20,22</t>
  </si>
  <si>
    <t>E</t>
  </si>
  <si>
    <t>F</t>
  </si>
  <si>
    <t>H - Melrose to Dillon</t>
  </si>
  <si>
    <t>11-3,13</t>
  </si>
  <si>
    <t>11-4</t>
  </si>
  <si>
    <t>I - Townsend to Whitehall (Dillon Opt)</t>
  </si>
  <si>
    <t>2-1,2-3,7-2,4-4</t>
  </si>
  <si>
    <t>1,3-1,7-2,4-4</t>
  </si>
  <si>
    <t>1,4-1,4-3,4-4</t>
  </si>
  <si>
    <t>J (Dillon Opt)</t>
  </si>
  <si>
    <t>13,18-1,18-2</t>
  </si>
  <si>
    <t>16,20,22</t>
  </si>
  <si>
    <t>K - Humbug Spires to S INL</t>
  </si>
  <si>
    <t>22,23,24</t>
  </si>
  <si>
    <t>21</t>
  </si>
  <si>
    <t>L - Dell</t>
  </si>
  <si>
    <t>16-2</t>
  </si>
  <si>
    <t>low</t>
  </si>
  <si>
    <t>mod</t>
  </si>
  <si>
    <t>high</t>
  </si>
  <si>
    <t>16-3</t>
  </si>
  <si>
    <t>C - South Butte
Sub</t>
  </si>
  <si>
    <t>B - Pipestone
West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</si>
</sst>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#,##0.0"/>
    <numFmt numFmtId="168" formatCode="0.0%"/>
    <numFmt numFmtId="169" formatCode="0.0000"/>
    <numFmt numFmtId="170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Century Gothic"/>
      <family val="2"/>
    </font>
    <font>
      <sz val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6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4" fontId="5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164" fontId="5" fillId="0" borderId="1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7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164" fontId="5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164" fontId="5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textRotation="90"/>
    </xf>
    <xf numFmtId="0" fontId="4" fillId="0" borderId="22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2" fontId="5" fillId="2" borderId="24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1" fontId="5" fillId="0" borderId="35" xfId="0" applyNumberFormat="1" applyFont="1" applyFill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49" fontId="5" fillId="2" borderId="42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2" fontId="5" fillId="2" borderId="4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2" fontId="5" fillId="0" borderId="4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2" fontId="5" fillId="0" borderId="40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164" fontId="5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_Subroute_Figures\Route%20Selection%20Spreadsheet%20-%20Subrou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ource Weighting"/>
      <sheetName val="Links"/>
      <sheetName val="DC Options"/>
      <sheetName val="Subroutes"/>
      <sheetName val="Complete Routes"/>
      <sheetName val="Route Rankings"/>
    </sheetNames>
    <sheetDataSet>
      <sheetData sheetId="1">
        <row r="3">
          <cell r="C3">
            <v>1.8</v>
          </cell>
          <cell r="D3">
            <v>2.9</v>
          </cell>
          <cell r="E3">
            <v>0.1</v>
          </cell>
          <cell r="F3">
            <v>4.3</v>
          </cell>
          <cell r="G3">
            <v>5.4</v>
          </cell>
          <cell r="H3">
            <v>6.9</v>
          </cell>
          <cell r="I3">
            <v>2.8</v>
          </cell>
          <cell r="K3">
            <v>7.092355</v>
          </cell>
          <cell r="M3">
            <v>31.24</v>
          </cell>
          <cell r="N3">
            <v>22.42</v>
          </cell>
          <cell r="O3">
            <v>4.5</v>
          </cell>
          <cell r="P3">
            <v>2.6</v>
          </cell>
          <cell r="Q3">
            <v>0</v>
          </cell>
          <cell r="R3">
            <v>0</v>
          </cell>
        </row>
        <row r="4">
          <cell r="C4">
            <v>3.5</v>
          </cell>
          <cell r="D4">
            <v>3.9</v>
          </cell>
          <cell r="E4">
            <v>0</v>
          </cell>
          <cell r="F4">
            <v>2.8</v>
          </cell>
          <cell r="G4">
            <v>0.9</v>
          </cell>
          <cell r="H4">
            <v>0</v>
          </cell>
          <cell r="I4">
            <v>0</v>
          </cell>
        </row>
        <row r="5">
          <cell r="C5">
            <v>1.8</v>
          </cell>
          <cell r="D5">
            <v>0.3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2.5</v>
          </cell>
          <cell r="D6">
            <v>12.5</v>
          </cell>
          <cell r="E6">
            <v>2.2</v>
          </cell>
          <cell r="F6">
            <v>9.1</v>
          </cell>
          <cell r="G6">
            <v>9.3</v>
          </cell>
          <cell r="H6">
            <v>25.3</v>
          </cell>
          <cell r="I6">
            <v>4.1</v>
          </cell>
          <cell r="K6">
            <v>25.764791</v>
          </cell>
          <cell r="M6">
            <v>113.52</v>
          </cell>
          <cell r="N6">
            <v>124.98</v>
          </cell>
          <cell r="O6">
            <v>24.1</v>
          </cell>
          <cell r="P6">
            <v>1.7</v>
          </cell>
          <cell r="Q6">
            <v>0</v>
          </cell>
          <cell r="R6">
            <v>0</v>
          </cell>
        </row>
        <row r="7">
          <cell r="C7">
            <v>15.8</v>
          </cell>
          <cell r="D7">
            <v>13</v>
          </cell>
          <cell r="E7">
            <v>0</v>
          </cell>
          <cell r="F7">
            <v>16.7</v>
          </cell>
          <cell r="G7">
            <v>0.4</v>
          </cell>
          <cell r="H7">
            <v>0</v>
          </cell>
          <cell r="I7">
            <v>0</v>
          </cell>
        </row>
        <row r="8">
          <cell r="C8">
            <v>7.5</v>
          </cell>
          <cell r="D8">
            <v>0.3</v>
          </cell>
          <cell r="E8">
            <v>0</v>
          </cell>
          <cell r="F8">
            <v>0</v>
          </cell>
          <cell r="G8">
            <v>0</v>
          </cell>
          <cell r="H8">
            <v>0.2</v>
          </cell>
          <cell r="I8">
            <v>0</v>
          </cell>
        </row>
        <row r="9">
          <cell r="C9">
            <v>7.1</v>
          </cell>
          <cell r="D9">
            <v>15.2</v>
          </cell>
          <cell r="E9">
            <v>2.5</v>
          </cell>
          <cell r="F9">
            <v>13.9</v>
          </cell>
          <cell r="G9">
            <v>11.5</v>
          </cell>
          <cell r="H9">
            <v>20.1</v>
          </cell>
          <cell r="I9">
            <v>2</v>
          </cell>
          <cell r="K9">
            <v>20.520256</v>
          </cell>
          <cell r="M9">
            <v>103</v>
          </cell>
          <cell r="N9">
            <v>43.39</v>
          </cell>
          <cell r="O9">
            <v>0</v>
          </cell>
          <cell r="P9">
            <v>0</v>
          </cell>
          <cell r="Q9">
            <v>20.6</v>
          </cell>
          <cell r="R9">
            <v>0</v>
          </cell>
        </row>
        <row r="10">
          <cell r="C10">
            <v>11.8</v>
          </cell>
          <cell r="D10">
            <v>5.4</v>
          </cell>
          <cell r="E10">
            <v>0</v>
          </cell>
          <cell r="F10">
            <v>6.7</v>
          </cell>
          <cell r="G10">
            <v>4.6</v>
          </cell>
          <cell r="H10">
            <v>0</v>
          </cell>
          <cell r="I10">
            <v>0.2</v>
          </cell>
        </row>
        <row r="11">
          <cell r="C11">
            <v>1.7</v>
          </cell>
          <cell r="D11">
            <v>0</v>
          </cell>
          <cell r="E11">
            <v>0</v>
          </cell>
          <cell r="F11">
            <v>0</v>
          </cell>
          <cell r="G11">
            <v>0.1</v>
          </cell>
          <cell r="H11">
            <v>0</v>
          </cell>
          <cell r="I11">
            <v>0</v>
          </cell>
        </row>
        <row r="12">
          <cell r="C12">
            <v>6.8</v>
          </cell>
          <cell r="D12">
            <v>15.6</v>
          </cell>
          <cell r="E12">
            <v>2.4</v>
          </cell>
          <cell r="F12">
            <v>13.6</v>
          </cell>
          <cell r="G12">
            <v>12.1</v>
          </cell>
          <cell r="H12">
            <v>20.1</v>
          </cell>
          <cell r="I12">
            <v>1.6</v>
          </cell>
          <cell r="K12">
            <v>20.405629</v>
          </cell>
          <cell r="M12">
            <v>90.2</v>
          </cell>
          <cell r="N12">
            <v>79.53</v>
          </cell>
          <cell r="O12">
            <v>19.4</v>
          </cell>
          <cell r="P12">
            <v>1.1</v>
          </cell>
          <cell r="Q12">
            <v>0</v>
          </cell>
          <cell r="R12">
            <v>0</v>
          </cell>
        </row>
        <row r="13">
          <cell r="C13">
            <v>12.2</v>
          </cell>
          <cell r="D13">
            <v>4.9</v>
          </cell>
          <cell r="E13">
            <v>0</v>
          </cell>
          <cell r="F13">
            <v>6.9</v>
          </cell>
          <cell r="G13">
            <v>4.5</v>
          </cell>
          <cell r="H13">
            <v>0</v>
          </cell>
          <cell r="I13">
            <v>0.1</v>
          </cell>
        </row>
        <row r="14">
          <cell r="C14">
            <v>1.5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4.8</v>
          </cell>
          <cell r="D15">
            <v>7.8</v>
          </cell>
          <cell r="E15">
            <v>5.8</v>
          </cell>
          <cell r="F15">
            <v>15.4</v>
          </cell>
          <cell r="G15">
            <v>22.4</v>
          </cell>
          <cell r="H15">
            <v>32.3</v>
          </cell>
          <cell r="I15">
            <v>5.2</v>
          </cell>
          <cell r="K15">
            <v>32.263936</v>
          </cell>
          <cell r="M15">
            <v>142.12</v>
          </cell>
          <cell r="N15">
            <v>146.33</v>
          </cell>
          <cell r="O15">
            <v>31.2</v>
          </cell>
          <cell r="P15">
            <v>1.1</v>
          </cell>
          <cell r="Q15">
            <v>0</v>
          </cell>
          <cell r="R15">
            <v>0</v>
          </cell>
        </row>
        <row r="16">
          <cell r="C16">
            <v>21.5</v>
          </cell>
          <cell r="D16">
            <v>24.5</v>
          </cell>
          <cell r="E16">
            <v>0</v>
          </cell>
          <cell r="F16">
            <v>16.9</v>
          </cell>
          <cell r="G16">
            <v>3.1</v>
          </cell>
          <cell r="H16">
            <v>0</v>
          </cell>
          <cell r="I16">
            <v>0</v>
          </cell>
        </row>
        <row r="17"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0.2</v>
          </cell>
          <cell r="G18">
            <v>0</v>
          </cell>
          <cell r="H18">
            <v>0.2</v>
          </cell>
          <cell r="I18">
            <v>0</v>
          </cell>
          <cell r="K18">
            <v>0.104611</v>
          </cell>
          <cell r="M18">
            <v>0.88</v>
          </cell>
          <cell r="N18">
            <v>0.12</v>
          </cell>
          <cell r="O18">
            <v>0</v>
          </cell>
          <cell r="P18">
            <v>0.2</v>
          </cell>
          <cell r="Q18">
            <v>0</v>
          </cell>
          <cell r="R18">
            <v>0</v>
          </cell>
        </row>
        <row r="19">
          <cell r="C19">
            <v>0.2</v>
          </cell>
          <cell r="D19">
            <v>0.2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1.5</v>
          </cell>
          <cell r="D21">
            <v>5.6</v>
          </cell>
          <cell r="E21">
            <v>2</v>
          </cell>
          <cell r="F21">
            <v>6.8</v>
          </cell>
          <cell r="G21">
            <v>9.1</v>
          </cell>
          <cell r="H21">
            <v>12.4</v>
          </cell>
          <cell r="I21">
            <v>2</v>
          </cell>
          <cell r="K21">
            <v>13.479084</v>
          </cell>
          <cell r="M21">
            <v>59.4</v>
          </cell>
          <cell r="N21">
            <v>61.71</v>
          </cell>
          <cell r="O21">
            <v>12.8</v>
          </cell>
          <cell r="P21">
            <v>0.7</v>
          </cell>
          <cell r="Q21">
            <v>0</v>
          </cell>
          <cell r="R21">
            <v>0</v>
          </cell>
        </row>
        <row r="22">
          <cell r="C22">
            <v>11.3</v>
          </cell>
          <cell r="D22">
            <v>7.9</v>
          </cell>
          <cell r="E22">
            <v>0</v>
          </cell>
          <cell r="F22">
            <v>6.7</v>
          </cell>
          <cell r="G22">
            <v>2</v>
          </cell>
          <cell r="H22">
            <v>0</v>
          </cell>
          <cell r="I22">
            <v>0</v>
          </cell>
        </row>
        <row r="23">
          <cell r="C23">
            <v>0.7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0.7</v>
          </cell>
          <cell r="I23">
            <v>0</v>
          </cell>
        </row>
        <row r="27">
          <cell r="C27">
            <v>8</v>
          </cell>
          <cell r="D27">
            <v>7.7</v>
          </cell>
          <cell r="E27">
            <v>1.7</v>
          </cell>
          <cell r="F27">
            <v>17.4</v>
          </cell>
          <cell r="G27">
            <v>13.2</v>
          </cell>
          <cell r="H27">
            <v>27.2</v>
          </cell>
          <cell r="I27">
            <v>5.4</v>
          </cell>
          <cell r="K27">
            <v>30.820143</v>
          </cell>
          <cell r="M27">
            <v>135.96</v>
          </cell>
          <cell r="N27">
            <v>136.65</v>
          </cell>
          <cell r="O27">
            <v>29.2</v>
          </cell>
          <cell r="P27">
            <v>1.7</v>
          </cell>
          <cell r="Q27">
            <v>0</v>
          </cell>
          <cell r="R27">
            <v>0</v>
          </cell>
        </row>
        <row r="28">
          <cell r="C28">
            <v>21.1</v>
          </cell>
          <cell r="D28">
            <v>22.4</v>
          </cell>
          <cell r="E28">
            <v>0</v>
          </cell>
          <cell r="F28">
            <v>13.5</v>
          </cell>
          <cell r="G28">
            <v>0.8</v>
          </cell>
          <cell r="H28">
            <v>0</v>
          </cell>
          <cell r="I28">
            <v>0.6</v>
          </cell>
        </row>
        <row r="29">
          <cell r="C29">
            <v>1.8</v>
          </cell>
          <cell r="D29">
            <v>0.8</v>
          </cell>
          <cell r="E29">
            <v>0</v>
          </cell>
          <cell r="F29">
            <v>0</v>
          </cell>
          <cell r="G29">
            <v>3.9</v>
          </cell>
          <cell r="H29">
            <v>0.4</v>
          </cell>
          <cell r="I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0.1</v>
          </cell>
          <cell r="G30">
            <v>0.1</v>
          </cell>
          <cell r="H30">
            <v>0</v>
          </cell>
          <cell r="I30">
            <v>0</v>
          </cell>
          <cell r="K30">
            <v>0.060854</v>
          </cell>
          <cell r="M30">
            <v>0.44</v>
          </cell>
          <cell r="N30">
            <v>0.06</v>
          </cell>
          <cell r="O30">
            <v>0</v>
          </cell>
          <cell r="P30">
            <v>0.1</v>
          </cell>
          <cell r="Q30">
            <v>0</v>
          </cell>
          <cell r="R30">
            <v>0</v>
          </cell>
        </row>
        <row r="31">
          <cell r="C31">
            <v>0.1</v>
          </cell>
          <cell r="D31">
            <v>0.1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0.1</v>
          </cell>
          <cell r="I32">
            <v>0</v>
          </cell>
        </row>
        <row r="33">
          <cell r="C33">
            <v>1.4</v>
          </cell>
          <cell r="D33">
            <v>8.5</v>
          </cell>
          <cell r="E33">
            <v>1.6</v>
          </cell>
          <cell r="F33">
            <v>10.5</v>
          </cell>
          <cell r="G33">
            <v>6.5</v>
          </cell>
          <cell r="H33">
            <v>8.4</v>
          </cell>
          <cell r="I33">
            <v>1.3</v>
          </cell>
          <cell r="K33">
            <v>12.078075</v>
          </cell>
          <cell r="M33">
            <v>60.5</v>
          </cell>
          <cell r="N33">
            <v>15.52</v>
          </cell>
          <cell r="O33">
            <v>0</v>
          </cell>
          <cell r="P33">
            <v>0</v>
          </cell>
          <cell r="Q33">
            <v>12.1</v>
          </cell>
          <cell r="R33">
            <v>0</v>
          </cell>
        </row>
        <row r="34">
          <cell r="C34">
            <v>8.1</v>
          </cell>
          <cell r="D34">
            <v>3.6</v>
          </cell>
          <cell r="E34">
            <v>0</v>
          </cell>
          <cell r="F34">
            <v>1.6</v>
          </cell>
          <cell r="G34">
            <v>3.9</v>
          </cell>
          <cell r="H34">
            <v>0</v>
          </cell>
          <cell r="I34">
            <v>0</v>
          </cell>
        </row>
        <row r="35">
          <cell r="C35">
            <v>2.6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0.2</v>
          </cell>
          <cell r="I35">
            <v>0</v>
          </cell>
        </row>
        <row r="36">
          <cell r="C36">
            <v>2.9</v>
          </cell>
          <cell r="D36">
            <v>8.5</v>
          </cell>
          <cell r="E36">
            <v>1.4</v>
          </cell>
          <cell r="F36">
            <v>10.5</v>
          </cell>
          <cell r="G36">
            <v>8.2</v>
          </cell>
          <cell r="H36">
            <v>9.2</v>
          </cell>
          <cell r="I36">
            <v>1.4</v>
          </cell>
          <cell r="K36">
            <v>12.156642</v>
          </cell>
          <cell r="M36">
            <v>53.68</v>
          </cell>
          <cell r="N36">
            <v>38.67</v>
          </cell>
          <cell r="O36">
            <v>12</v>
          </cell>
          <cell r="P36">
            <v>0.2</v>
          </cell>
          <cell r="Q36">
            <v>0</v>
          </cell>
          <cell r="R36">
            <v>0</v>
          </cell>
        </row>
        <row r="37">
          <cell r="C37">
            <v>7.1</v>
          </cell>
          <cell r="D37">
            <v>3.7</v>
          </cell>
          <cell r="E37">
            <v>0</v>
          </cell>
          <cell r="F37">
            <v>1.7</v>
          </cell>
          <cell r="G37">
            <v>3.2</v>
          </cell>
          <cell r="H37">
            <v>0</v>
          </cell>
          <cell r="I37">
            <v>0</v>
          </cell>
        </row>
        <row r="38">
          <cell r="C38">
            <v>2.2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1.1</v>
          </cell>
          <cell r="E39">
            <v>5.7</v>
          </cell>
          <cell r="F39">
            <v>7</v>
          </cell>
          <cell r="G39">
            <v>4</v>
          </cell>
          <cell r="H39">
            <v>4.8</v>
          </cell>
          <cell r="I39">
            <v>0.4</v>
          </cell>
          <cell r="K39">
            <v>8.33500295712</v>
          </cell>
          <cell r="L39">
            <v>7</v>
          </cell>
          <cell r="M39">
            <v>42</v>
          </cell>
          <cell r="N39">
            <v>14.44</v>
          </cell>
          <cell r="O39">
            <v>0</v>
          </cell>
          <cell r="P39">
            <v>0</v>
          </cell>
          <cell r="Q39">
            <v>8.4</v>
          </cell>
          <cell r="R39">
            <v>0</v>
          </cell>
        </row>
        <row r="40">
          <cell r="C40">
            <v>6.2</v>
          </cell>
          <cell r="D40">
            <v>7.3</v>
          </cell>
          <cell r="E40">
            <v>0</v>
          </cell>
          <cell r="F40">
            <v>1.4</v>
          </cell>
          <cell r="G40">
            <v>1.1</v>
          </cell>
          <cell r="H40">
            <v>0</v>
          </cell>
          <cell r="I40">
            <v>0.4</v>
          </cell>
        </row>
        <row r="41">
          <cell r="C41">
            <v>2.2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0.4</v>
          </cell>
          <cell r="I41">
            <v>0</v>
          </cell>
        </row>
        <row r="42">
          <cell r="C42">
            <v>1.5</v>
          </cell>
          <cell r="D42">
            <v>0.3</v>
          </cell>
          <cell r="E42">
            <v>5.8</v>
          </cell>
          <cell r="F42">
            <v>7.2</v>
          </cell>
          <cell r="G42">
            <v>3.5</v>
          </cell>
          <cell r="H42">
            <v>3.4</v>
          </cell>
          <cell r="I42">
            <v>0.2</v>
          </cell>
          <cell r="K42">
            <v>8.37412110667</v>
          </cell>
          <cell r="L42">
            <v>2</v>
          </cell>
          <cell r="M42">
            <v>36.96</v>
          </cell>
          <cell r="N42">
            <v>28.1</v>
          </cell>
          <cell r="O42">
            <v>8.2</v>
          </cell>
          <cell r="P42">
            <v>0.2</v>
          </cell>
          <cell r="Q42">
            <v>0</v>
          </cell>
          <cell r="R42">
            <v>0</v>
          </cell>
        </row>
        <row r="43">
          <cell r="C43">
            <v>5.6</v>
          </cell>
          <cell r="D43">
            <v>8.1</v>
          </cell>
          <cell r="E43">
            <v>0</v>
          </cell>
          <cell r="F43">
            <v>1.2</v>
          </cell>
          <cell r="G43">
            <v>1.2</v>
          </cell>
          <cell r="H43">
            <v>0</v>
          </cell>
          <cell r="I43">
            <v>0.2</v>
          </cell>
        </row>
        <row r="44">
          <cell r="C44">
            <v>1.3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1.4</v>
          </cell>
          <cell r="I44">
            <v>0</v>
          </cell>
        </row>
        <row r="48">
          <cell r="C48">
            <v>0</v>
          </cell>
          <cell r="D48">
            <v>2.5</v>
          </cell>
          <cell r="E48">
            <v>0.5</v>
          </cell>
          <cell r="F48">
            <v>2.7</v>
          </cell>
          <cell r="G48">
            <v>1.7</v>
          </cell>
          <cell r="H48">
            <v>2.7</v>
          </cell>
          <cell r="I48">
            <v>0.4</v>
          </cell>
          <cell r="K48">
            <v>2.673882</v>
          </cell>
          <cell r="L48">
            <v>25</v>
          </cell>
          <cell r="M48">
            <v>11.88</v>
          </cell>
          <cell r="N48">
            <v>9.96</v>
          </cell>
          <cell r="O48">
            <v>2.5</v>
          </cell>
          <cell r="P48">
            <v>0.2</v>
          </cell>
          <cell r="Q48">
            <v>0</v>
          </cell>
          <cell r="R48">
            <v>0</v>
          </cell>
        </row>
        <row r="49">
          <cell r="C49">
            <v>0.4</v>
          </cell>
          <cell r="D49">
            <v>0.2</v>
          </cell>
          <cell r="E49">
            <v>0</v>
          </cell>
          <cell r="F49">
            <v>0</v>
          </cell>
          <cell r="G49">
            <v>0.6</v>
          </cell>
          <cell r="H49">
            <v>0</v>
          </cell>
          <cell r="I49">
            <v>0</v>
          </cell>
        </row>
        <row r="50">
          <cell r="C50">
            <v>2.3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C51">
            <v>0</v>
          </cell>
          <cell r="D51">
            <v>1.7</v>
          </cell>
          <cell r="E51">
            <v>0.5</v>
          </cell>
          <cell r="F51">
            <v>1.8</v>
          </cell>
          <cell r="G51">
            <v>0.6</v>
          </cell>
          <cell r="H51">
            <v>1.8</v>
          </cell>
          <cell r="I51">
            <v>0.2</v>
          </cell>
          <cell r="K51">
            <v>1.77806</v>
          </cell>
          <cell r="L51">
            <v>69</v>
          </cell>
          <cell r="M51">
            <v>7.92</v>
          </cell>
          <cell r="N51">
            <v>2.62</v>
          </cell>
          <cell r="O51">
            <v>0</v>
          </cell>
          <cell r="P51">
            <v>1.8</v>
          </cell>
          <cell r="Q51">
            <v>0</v>
          </cell>
          <cell r="R51">
            <v>0</v>
          </cell>
        </row>
        <row r="52">
          <cell r="C52">
            <v>0.2</v>
          </cell>
          <cell r="D52">
            <v>0.1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</row>
        <row r="53">
          <cell r="C53">
            <v>1.6</v>
          </cell>
          <cell r="D53">
            <v>0</v>
          </cell>
          <cell r="E53">
            <v>0</v>
          </cell>
          <cell r="F53">
            <v>0</v>
          </cell>
          <cell r="G53">
            <v>0.1</v>
          </cell>
          <cell r="H53">
            <v>0</v>
          </cell>
          <cell r="I53">
            <v>0</v>
          </cell>
        </row>
        <row r="54">
          <cell r="C54">
            <v>2.3</v>
          </cell>
          <cell r="D54">
            <v>10.2</v>
          </cell>
          <cell r="E54">
            <v>5.7</v>
          </cell>
          <cell r="F54">
            <v>14.9</v>
          </cell>
          <cell r="G54">
            <v>5.2</v>
          </cell>
          <cell r="H54">
            <v>14.9</v>
          </cell>
          <cell r="I54">
            <v>0.8</v>
          </cell>
          <cell r="K54">
            <v>15.979392</v>
          </cell>
          <cell r="M54">
            <v>70.4</v>
          </cell>
          <cell r="N54">
            <v>35.13</v>
          </cell>
          <cell r="O54">
            <v>8.4</v>
          </cell>
          <cell r="P54">
            <v>7.6</v>
          </cell>
          <cell r="Q54">
            <v>0</v>
          </cell>
          <cell r="R54">
            <v>0</v>
          </cell>
        </row>
        <row r="55">
          <cell r="C55">
            <v>7.8</v>
          </cell>
          <cell r="D55">
            <v>5.8</v>
          </cell>
          <cell r="E55">
            <v>0</v>
          </cell>
          <cell r="F55">
            <v>1.1</v>
          </cell>
          <cell r="G55">
            <v>2.2</v>
          </cell>
          <cell r="H55">
            <v>0</v>
          </cell>
          <cell r="I55">
            <v>0.3</v>
          </cell>
        </row>
        <row r="56">
          <cell r="C56">
            <v>5.9</v>
          </cell>
          <cell r="D56">
            <v>0</v>
          </cell>
          <cell r="E56">
            <v>0</v>
          </cell>
          <cell r="F56">
            <v>0</v>
          </cell>
          <cell r="G56">
            <v>0.2</v>
          </cell>
          <cell r="H56">
            <v>0.5</v>
          </cell>
          <cell r="I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0.4</v>
          </cell>
          <cell r="G57">
            <v>0</v>
          </cell>
          <cell r="H57">
            <v>0.5</v>
          </cell>
          <cell r="I57">
            <v>0</v>
          </cell>
          <cell r="K57">
            <v>0.452723</v>
          </cell>
          <cell r="M57">
            <v>2.2</v>
          </cell>
          <cell r="N57">
            <v>1.11</v>
          </cell>
          <cell r="O57">
            <v>0</v>
          </cell>
          <cell r="P57">
            <v>0.5</v>
          </cell>
          <cell r="Q57">
            <v>0</v>
          </cell>
          <cell r="R57">
            <v>0</v>
          </cell>
        </row>
        <row r="58">
          <cell r="C58">
            <v>0.5</v>
          </cell>
          <cell r="D58">
            <v>0.5</v>
          </cell>
          <cell r="E58">
            <v>0</v>
          </cell>
          <cell r="F58">
            <v>0.1</v>
          </cell>
          <cell r="G58">
            <v>0</v>
          </cell>
          <cell r="H58">
            <v>0</v>
          </cell>
          <cell r="I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>
            <v>0</v>
          </cell>
          <cell r="D60">
            <v>1.9</v>
          </cell>
          <cell r="E60">
            <v>0</v>
          </cell>
          <cell r="F60">
            <v>6.4</v>
          </cell>
          <cell r="G60">
            <v>2.3</v>
          </cell>
          <cell r="H60">
            <v>5.2</v>
          </cell>
          <cell r="I60">
            <v>2.5</v>
          </cell>
          <cell r="K60">
            <v>6.625104</v>
          </cell>
          <cell r="M60">
            <v>29.48</v>
          </cell>
          <cell r="N60">
            <v>23.71</v>
          </cell>
          <cell r="O60">
            <v>6.1</v>
          </cell>
          <cell r="P60">
            <v>0.6</v>
          </cell>
          <cell r="Q60">
            <v>0</v>
          </cell>
          <cell r="R60">
            <v>0</v>
          </cell>
        </row>
        <row r="61">
          <cell r="C61">
            <v>5.2</v>
          </cell>
          <cell r="D61">
            <v>4.8</v>
          </cell>
          <cell r="E61">
            <v>0</v>
          </cell>
          <cell r="F61">
            <v>0.3</v>
          </cell>
          <cell r="G61">
            <v>2.1</v>
          </cell>
          <cell r="H61">
            <v>0</v>
          </cell>
          <cell r="I61">
            <v>0</v>
          </cell>
        </row>
        <row r="62">
          <cell r="C62">
            <v>1.5</v>
          </cell>
          <cell r="D62">
            <v>0</v>
          </cell>
          <cell r="E62">
            <v>0</v>
          </cell>
          <cell r="F62">
            <v>0</v>
          </cell>
          <cell r="G62">
            <v>0.6</v>
          </cell>
          <cell r="H62">
            <v>0</v>
          </cell>
          <cell r="I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1</v>
          </cell>
          <cell r="G63">
            <v>0.8</v>
          </cell>
          <cell r="H63">
            <v>0.8</v>
          </cell>
          <cell r="I63">
            <v>0.1</v>
          </cell>
          <cell r="K63">
            <v>2.19831</v>
          </cell>
          <cell r="M63">
            <v>9.68</v>
          </cell>
          <cell r="N63">
            <v>9.59</v>
          </cell>
          <cell r="O63">
            <v>2</v>
          </cell>
          <cell r="P63">
            <v>0.2</v>
          </cell>
          <cell r="Q63">
            <v>0</v>
          </cell>
          <cell r="R63">
            <v>0</v>
          </cell>
        </row>
        <row r="64">
          <cell r="C64">
            <v>0.4</v>
          </cell>
          <cell r="D64">
            <v>2</v>
          </cell>
          <cell r="E64">
            <v>0</v>
          </cell>
          <cell r="F64">
            <v>1.2</v>
          </cell>
          <cell r="G64">
            <v>0</v>
          </cell>
          <cell r="H64">
            <v>0</v>
          </cell>
          <cell r="I64">
            <v>0.1</v>
          </cell>
        </row>
        <row r="65">
          <cell r="C65">
            <v>1.8</v>
          </cell>
          <cell r="D65">
            <v>0.2</v>
          </cell>
          <cell r="E65">
            <v>0</v>
          </cell>
          <cell r="F65">
            <v>0</v>
          </cell>
          <cell r="G65">
            <v>0</v>
          </cell>
          <cell r="H65">
            <v>0.4</v>
          </cell>
          <cell r="I65">
            <v>0</v>
          </cell>
        </row>
        <row r="66">
          <cell r="C66">
            <v>0.8</v>
          </cell>
          <cell r="D66">
            <v>0</v>
          </cell>
          <cell r="E66">
            <v>0.8</v>
          </cell>
          <cell r="F66">
            <v>2.9</v>
          </cell>
          <cell r="G66">
            <v>1.1</v>
          </cell>
          <cell r="H66">
            <v>3.2</v>
          </cell>
          <cell r="I66">
            <v>0.3</v>
          </cell>
          <cell r="K66">
            <v>3.722872</v>
          </cell>
          <cell r="M66">
            <v>16.72</v>
          </cell>
          <cell r="N66">
            <v>7.17</v>
          </cell>
          <cell r="O66">
            <v>0</v>
          </cell>
          <cell r="P66">
            <v>3.8</v>
          </cell>
          <cell r="Q66">
            <v>0</v>
          </cell>
          <cell r="R66">
            <v>0</v>
          </cell>
        </row>
        <row r="67">
          <cell r="C67">
            <v>2.6</v>
          </cell>
          <cell r="D67">
            <v>3.8</v>
          </cell>
          <cell r="E67">
            <v>0</v>
          </cell>
          <cell r="F67">
            <v>0.9</v>
          </cell>
          <cell r="G67">
            <v>1.1</v>
          </cell>
          <cell r="H67">
            <v>0</v>
          </cell>
          <cell r="I67">
            <v>0.2</v>
          </cell>
        </row>
        <row r="68">
          <cell r="C68">
            <v>0.4</v>
          </cell>
          <cell r="D68">
            <v>0</v>
          </cell>
          <cell r="E68">
            <v>0</v>
          </cell>
          <cell r="F68">
            <v>0</v>
          </cell>
          <cell r="G68">
            <v>0.4</v>
          </cell>
          <cell r="H68">
            <v>0.4</v>
          </cell>
          <cell r="I68">
            <v>0</v>
          </cell>
        </row>
        <row r="69">
          <cell r="C69">
            <v>1.8</v>
          </cell>
          <cell r="D69">
            <v>1.9</v>
          </cell>
          <cell r="E69">
            <v>4.1</v>
          </cell>
          <cell r="F69">
            <v>8.2</v>
          </cell>
          <cell r="G69">
            <v>1.5</v>
          </cell>
          <cell r="H69">
            <v>10.6</v>
          </cell>
          <cell r="I69">
            <v>2.3</v>
          </cell>
          <cell r="K69">
            <v>11.075626</v>
          </cell>
          <cell r="M69">
            <v>48.84</v>
          </cell>
          <cell r="N69">
            <v>47.52</v>
          </cell>
          <cell r="O69">
            <v>10.2</v>
          </cell>
          <cell r="P69">
            <v>0.9</v>
          </cell>
          <cell r="Q69">
            <v>0</v>
          </cell>
          <cell r="R69">
            <v>0</v>
          </cell>
        </row>
        <row r="70">
          <cell r="C70">
            <v>6.4</v>
          </cell>
          <cell r="D70">
            <v>9</v>
          </cell>
          <cell r="E70">
            <v>0</v>
          </cell>
          <cell r="F70">
            <v>2.9</v>
          </cell>
          <cell r="G70">
            <v>0.6</v>
          </cell>
          <cell r="H70">
            <v>0</v>
          </cell>
          <cell r="I70">
            <v>0.3</v>
          </cell>
        </row>
        <row r="71">
          <cell r="C71">
            <v>2.9</v>
          </cell>
          <cell r="D71">
            <v>0.2</v>
          </cell>
          <cell r="E71">
            <v>0</v>
          </cell>
          <cell r="F71">
            <v>0</v>
          </cell>
          <cell r="G71">
            <v>0</v>
          </cell>
          <cell r="H71">
            <v>0.2</v>
          </cell>
          <cell r="I71">
            <v>0</v>
          </cell>
        </row>
        <row r="72">
          <cell r="C72">
            <v>1.6</v>
          </cell>
          <cell r="D72">
            <v>0.1</v>
          </cell>
          <cell r="E72">
            <v>0</v>
          </cell>
          <cell r="F72">
            <v>2.5</v>
          </cell>
          <cell r="G72">
            <v>0</v>
          </cell>
          <cell r="H72">
            <v>3.1</v>
          </cell>
          <cell r="I72">
            <v>0.9</v>
          </cell>
          <cell r="K72">
            <v>3.184706</v>
          </cell>
        </row>
        <row r="73">
          <cell r="C73">
            <v>1.6</v>
          </cell>
          <cell r="D73">
            <v>3.1</v>
          </cell>
          <cell r="E73">
            <v>0</v>
          </cell>
          <cell r="F73">
            <v>0.7</v>
          </cell>
          <cell r="G73">
            <v>0</v>
          </cell>
          <cell r="H73">
            <v>0</v>
          </cell>
          <cell r="I73">
            <v>0.1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1.3</v>
          </cell>
          <cell r="H74">
            <v>0.1</v>
          </cell>
          <cell r="I74">
            <v>0</v>
          </cell>
        </row>
        <row r="78">
          <cell r="C78">
            <v>0.1</v>
          </cell>
          <cell r="D78">
            <v>0</v>
          </cell>
          <cell r="E78">
            <v>2.9</v>
          </cell>
          <cell r="F78">
            <v>2.7</v>
          </cell>
          <cell r="G78">
            <v>0.6</v>
          </cell>
          <cell r="H78">
            <v>3.3</v>
          </cell>
          <cell r="I78">
            <v>0.1</v>
          </cell>
          <cell r="K78">
            <v>3.20181</v>
          </cell>
        </row>
        <row r="79">
          <cell r="C79">
            <v>2.4</v>
          </cell>
          <cell r="D79">
            <v>3.1</v>
          </cell>
          <cell r="E79">
            <v>0</v>
          </cell>
          <cell r="F79">
            <v>0.6</v>
          </cell>
          <cell r="G79">
            <v>0.9</v>
          </cell>
          <cell r="H79">
            <v>0</v>
          </cell>
          <cell r="I79">
            <v>0</v>
          </cell>
        </row>
        <row r="80">
          <cell r="C80">
            <v>0.8</v>
          </cell>
          <cell r="D80">
            <v>0.2</v>
          </cell>
          <cell r="E80">
            <v>0</v>
          </cell>
          <cell r="F80">
            <v>0</v>
          </cell>
          <cell r="G80">
            <v>0.2</v>
          </cell>
          <cell r="H80">
            <v>0</v>
          </cell>
          <cell r="I80">
            <v>0</v>
          </cell>
        </row>
        <row r="81">
          <cell r="C81">
            <v>2.6</v>
          </cell>
          <cell r="D81">
            <v>0</v>
          </cell>
          <cell r="E81">
            <v>4</v>
          </cell>
          <cell r="F81">
            <v>7.9</v>
          </cell>
          <cell r="G81">
            <v>1.4</v>
          </cell>
          <cell r="H81">
            <v>6.5</v>
          </cell>
          <cell r="I81">
            <v>0.4</v>
          </cell>
          <cell r="K81">
            <v>8.931561</v>
          </cell>
        </row>
        <row r="82">
          <cell r="C82">
            <v>5</v>
          </cell>
          <cell r="D82">
            <v>8.8</v>
          </cell>
          <cell r="E82">
            <v>0</v>
          </cell>
          <cell r="F82">
            <v>1.1</v>
          </cell>
          <cell r="G82">
            <v>0.4</v>
          </cell>
          <cell r="H82">
            <v>0</v>
          </cell>
          <cell r="I82">
            <v>0.3</v>
          </cell>
        </row>
        <row r="83">
          <cell r="C83">
            <v>1.4</v>
          </cell>
          <cell r="D83">
            <v>0.2</v>
          </cell>
          <cell r="E83">
            <v>0</v>
          </cell>
          <cell r="F83">
            <v>0</v>
          </cell>
          <cell r="G83">
            <v>0</v>
          </cell>
          <cell r="H83">
            <v>0.4</v>
          </cell>
          <cell r="I83">
            <v>0</v>
          </cell>
        </row>
        <row r="87">
          <cell r="C87">
            <v>9.5</v>
          </cell>
          <cell r="D87">
            <v>5.2</v>
          </cell>
          <cell r="E87">
            <v>5</v>
          </cell>
          <cell r="F87">
            <v>11.9</v>
          </cell>
          <cell r="G87">
            <v>11.4</v>
          </cell>
          <cell r="H87">
            <v>17.2</v>
          </cell>
          <cell r="I87">
            <v>3</v>
          </cell>
          <cell r="K87">
            <v>19.100637</v>
          </cell>
          <cell r="M87">
            <v>84.48</v>
          </cell>
          <cell r="N87">
            <v>76.58</v>
          </cell>
          <cell r="O87">
            <v>16.9</v>
          </cell>
          <cell r="P87">
            <v>2.3</v>
          </cell>
          <cell r="Q87">
            <v>0</v>
          </cell>
          <cell r="R87">
            <v>0</v>
          </cell>
        </row>
        <row r="88">
          <cell r="C88">
            <v>6.4</v>
          </cell>
          <cell r="D88">
            <v>14</v>
          </cell>
          <cell r="E88">
            <v>0</v>
          </cell>
          <cell r="F88">
            <v>7.3</v>
          </cell>
          <cell r="G88">
            <v>3.7</v>
          </cell>
          <cell r="H88">
            <v>0</v>
          </cell>
          <cell r="I88">
            <v>0.3</v>
          </cell>
        </row>
        <row r="89">
          <cell r="C89">
            <v>3.3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>
            <v>15.8</v>
          </cell>
          <cell r="D90">
            <v>3.4</v>
          </cell>
          <cell r="E90">
            <v>6.2</v>
          </cell>
          <cell r="F90">
            <v>21.8</v>
          </cell>
          <cell r="G90">
            <v>17.7</v>
          </cell>
          <cell r="H90">
            <v>20.2</v>
          </cell>
          <cell r="I90">
            <v>0.3</v>
          </cell>
          <cell r="K90">
            <v>22.734089</v>
          </cell>
          <cell r="M90">
            <v>100.32</v>
          </cell>
          <cell r="N90">
            <v>73.08</v>
          </cell>
          <cell r="O90">
            <v>20.9</v>
          </cell>
          <cell r="P90">
            <v>1.9</v>
          </cell>
          <cell r="Q90">
            <v>0</v>
          </cell>
          <cell r="R90">
            <v>0</v>
          </cell>
        </row>
        <row r="91">
          <cell r="C91">
            <v>5.2</v>
          </cell>
          <cell r="D91">
            <v>19.4</v>
          </cell>
          <cell r="E91">
            <v>0</v>
          </cell>
          <cell r="F91">
            <v>1</v>
          </cell>
          <cell r="G91">
            <v>2.3</v>
          </cell>
          <cell r="H91">
            <v>0</v>
          </cell>
          <cell r="I91">
            <v>0.2</v>
          </cell>
        </row>
        <row r="92">
          <cell r="C92">
            <v>1.8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C93">
            <v>2.3</v>
          </cell>
          <cell r="D93">
            <v>0.2</v>
          </cell>
          <cell r="E93">
            <v>0.5</v>
          </cell>
          <cell r="F93">
            <v>2.9</v>
          </cell>
          <cell r="G93">
            <v>4.9</v>
          </cell>
          <cell r="H93">
            <v>4.9</v>
          </cell>
          <cell r="I93">
            <v>0.2</v>
          </cell>
          <cell r="K93">
            <v>4.821466</v>
          </cell>
          <cell r="M93">
            <v>21.56</v>
          </cell>
          <cell r="N93">
            <v>21.79</v>
          </cell>
          <cell r="O93">
            <v>4.7</v>
          </cell>
          <cell r="P93">
            <v>0.2</v>
          </cell>
          <cell r="Q93">
            <v>0</v>
          </cell>
          <cell r="R93">
            <v>0</v>
          </cell>
        </row>
        <row r="94">
          <cell r="C94">
            <v>2.6</v>
          </cell>
          <cell r="D94">
            <v>0.8</v>
          </cell>
          <cell r="E94">
            <v>0</v>
          </cell>
          <cell r="F94">
            <v>2</v>
          </cell>
          <cell r="G94">
            <v>0</v>
          </cell>
          <cell r="H94">
            <v>0</v>
          </cell>
          <cell r="I94">
            <v>0</v>
          </cell>
        </row>
        <row r="95">
          <cell r="C95">
            <v>0</v>
          </cell>
          <cell r="D95">
            <v>3.9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C96">
            <v>14</v>
          </cell>
          <cell r="D96">
            <v>2.1</v>
          </cell>
          <cell r="E96">
            <v>3.7</v>
          </cell>
          <cell r="F96">
            <v>18.2</v>
          </cell>
          <cell r="G96">
            <v>21.4</v>
          </cell>
          <cell r="H96">
            <v>25.5</v>
          </cell>
          <cell r="I96">
            <v>4</v>
          </cell>
          <cell r="K96">
            <v>30.079304</v>
          </cell>
          <cell r="M96">
            <v>132.44</v>
          </cell>
          <cell r="N96">
            <v>135.419999999999</v>
          </cell>
          <cell r="O96">
            <v>28.3</v>
          </cell>
          <cell r="P96">
            <v>1.8</v>
          </cell>
          <cell r="Q96">
            <v>0</v>
          </cell>
          <cell r="R96">
            <v>0</v>
          </cell>
        </row>
        <row r="97">
          <cell r="C97">
            <v>9.5</v>
          </cell>
          <cell r="D97">
            <v>23.4</v>
          </cell>
          <cell r="E97">
            <v>0</v>
          </cell>
          <cell r="F97">
            <v>11.9</v>
          </cell>
          <cell r="G97">
            <v>0.7</v>
          </cell>
          <cell r="H97">
            <v>0</v>
          </cell>
          <cell r="I97">
            <v>0.6</v>
          </cell>
        </row>
        <row r="98">
          <cell r="C98">
            <v>6.6</v>
          </cell>
          <cell r="D98">
            <v>4.6</v>
          </cell>
          <cell r="E98">
            <v>0</v>
          </cell>
          <cell r="F98">
            <v>0</v>
          </cell>
          <cell r="G98">
            <v>1.9</v>
          </cell>
          <cell r="H98">
            <v>0.6</v>
          </cell>
          <cell r="I98">
            <v>0</v>
          </cell>
        </row>
        <row r="99">
          <cell r="C99">
            <v>9.2</v>
          </cell>
          <cell r="D99">
            <v>4.7</v>
          </cell>
          <cell r="E99">
            <v>1</v>
          </cell>
          <cell r="F99">
            <v>24.6</v>
          </cell>
          <cell r="G99">
            <v>17.2</v>
          </cell>
          <cell r="H99">
            <v>29.2</v>
          </cell>
          <cell r="I99">
            <v>7.8</v>
          </cell>
          <cell r="K99">
            <v>29.246138</v>
          </cell>
          <cell r="M99">
            <v>128.92</v>
          </cell>
          <cell r="N99">
            <v>126.21999999</v>
          </cell>
          <cell r="O99">
            <v>27.1</v>
          </cell>
          <cell r="P99">
            <v>2.2</v>
          </cell>
          <cell r="Q99">
            <v>0</v>
          </cell>
          <cell r="R99">
            <v>0</v>
          </cell>
        </row>
        <row r="100">
          <cell r="C100">
            <v>17.4</v>
          </cell>
          <cell r="D100">
            <v>21.4</v>
          </cell>
          <cell r="E100">
            <v>0</v>
          </cell>
          <cell r="F100">
            <v>4.7</v>
          </cell>
          <cell r="G100">
            <v>0.7</v>
          </cell>
          <cell r="H100">
            <v>0</v>
          </cell>
          <cell r="I100">
            <v>0.3</v>
          </cell>
        </row>
        <row r="101">
          <cell r="C101">
            <v>2.7</v>
          </cell>
          <cell r="D101">
            <v>3.2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5">
          <cell r="C105">
            <v>5.8</v>
          </cell>
          <cell r="D105">
            <v>0.2</v>
          </cell>
          <cell r="E105">
            <v>2</v>
          </cell>
          <cell r="F105">
            <v>5.7</v>
          </cell>
          <cell r="G105">
            <v>0.5</v>
          </cell>
          <cell r="H105">
            <v>8.3</v>
          </cell>
          <cell r="I105">
            <v>0.7</v>
          </cell>
          <cell r="K105">
            <v>8.640001</v>
          </cell>
          <cell r="M105">
            <v>38.28</v>
          </cell>
          <cell r="N105">
            <v>38.49</v>
          </cell>
          <cell r="O105">
            <v>8.4</v>
          </cell>
          <cell r="P105">
            <v>0.3</v>
          </cell>
          <cell r="Q105">
            <v>0</v>
          </cell>
          <cell r="R105">
            <v>0</v>
          </cell>
        </row>
        <row r="106">
          <cell r="C106">
            <v>2.3</v>
          </cell>
          <cell r="D106">
            <v>6.1</v>
          </cell>
          <cell r="E106">
            <v>0</v>
          </cell>
          <cell r="F106">
            <v>3</v>
          </cell>
          <cell r="G106">
            <v>0.1</v>
          </cell>
          <cell r="H106">
            <v>0</v>
          </cell>
          <cell r="I106">
            <v>1.2</v>
          </cell>
        </row>
        <row r="107">
          <cell r="C107">
            <v>0.6</v>
          </cell>
          <cell r="D107">
            <v>2.4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>
            <v>24.4</v>
          </cell>
          <cell r="D108">
            <v>5.5</v>
          </cell>
          <cell r="E108">
            <v>19.1</v>
          </cell>
          <cell r="F108">
            <v>63</v>
          </cell>
          <cell r="G108">
            <v>56.6</v>
          </cell>
          <cell r="H108">
            <v>61.8</v>
          </cell>
          <cell r="I108">
            <v>3.1</v>
          </cell>
          <cell r="K108">
            <v>64.127017</v>
          </cell>
          <cell r="M108">
            <v>282.48</v>
          </cell>
          <cell r="N108">
            <v>218.7</v>
          </cell>
          <cell r="O108">
            <v>62.2</v>
          </cell>
          <cell r="P108">
            <v>2</v>
          </cell>
          <cell r="Q108">
            <v>0</v>
          </cell>
          <cell r="R108">
            <v>0</v>
          </cell>
        </row>
        <row r="109">
          <cell r="C109">
            <v>27</v>
          </cell>
          <cell r="D109">
            <v>58.7</v>
          </cell>
          <cell r="E109">
            <v>0</v>
          </cell>
          <cell r="F109">
            <v>1.2</v>
          </cell>
          <cell r="G109">
            <v>4</v>
          </cell>
          <cell r="H109">
            <v>0</v>
          </cell>
          <cell r="I109">
            <v>0.5</v>
          </cell>
        </row>
        <row r="110">
          <cell r="C110">
            <v>12.8</v>
          </cell>
          <cell r="D110">
            <v>0</v>
          </cell>
          <cell r="E110">
            <v>0</v>
          </cell>
          <cell r="F110">
            <v>0</v>
          </cell>
          <cell r="G110">
            <v>2.9</v>
          </cell>
          <cell r="H110">
            <v>0</v>
          </cell>
          <cell r="I110">
            <v>0</v>
          </cell>
        </row>
        <row r="111">
          <cell r="C111">
            <v>15.7</v>
          </cell>
          <cell r="D111">
            <v>0.5</v>
          </cell>
          <cell r="E111">
            <v>5.8</v>
          </cell>
          <cell r="F111">
            <v>24.5</v>
          </cell>
          <cell r="G111">
            <v>23.1</v>
          </cell>
          <cell r="H111">
            <v>25.2</v>
          </cell>
          <cell r="I111">
            <v>0.7</v>
          </cell>
          <cell r="K111">
            <v>26.902543</v>
          </cell>
          <cell r="M111">
            <v>118.8</v>
          </cell>
          <cell r="N111">
            <v>96.6</v>
          </cell>
          <cell r="O111">
            <v>26.5</v>
          </cell>
          <cell r="P111">
            <v>0.5</v>
          </cell>
          <cell r="Q111">
            <v>0</v>
          </cell>
          <cell r="R111">
            <v>0</v>
          </cell>
        </row>
        <row r="112">
          <cell r="C112">
            <v>10.1</v>
          </cell>
          <cell r="D112">
            <v>26.4</v>
          </cell>
          <cell r="E112">
            <v>0</v>
          </cell>
          <cell r="F112">
            <v>2.5</v>
          </cell>
          <cell r="G112">
            <v>0.1</v>
          </cell>
          <cell r="H112">
            <v>0</v>
          </cell>
          <cell r="I112">
            <v>0.1</v>
          </cell>
        </row>
        <row r="113">
          <cell r="C113">
            <v>1.2</v>
          </cell>
          <cell r="D113">
            <v>0.1</v>
          </cell>
          <cell r="E113">
            <v>0</v>
          </cell>
          <cell r="F113">
            <v>0</v>
          </cell>
          <cell r="G113">
            <v>0</v>
          </cell>
          <cell r="H113">
            <v>0.1</v>
          </cell>
          <cell r="I113">
            <v>0</v>
          </cell>
        </row>
        <row r="114">
          <cell r="C114">
            <v>12.2</v>
          </cell>
          <cell r="D114">
            <v>4.4</v>
          </cell>
          <cell r="E114">
            <v>3.7</v>
          </cell>
          <cell r="F114">
            <v>14.5</v>
          </cell>
          <cell r="G114">
            <v>6.6</v>
          </cell>
          <cell r="H114">
            <v>19.1</v>
          </cell>
          <cell r="I114">
            <v>1.2</v>
          </cell>
          <cell r="K114">
            <v>19.99557</v>
          </cell>
          <cell r="M114">
            <v>88</v>
          </cell>
          <cell r="N114">
            <v>83.32</v>
          </cell>
          <cell r="O114">
            <v>19.2</v>
          </cell>
          <cell r="P114">
            <v>0.8</v>
          </cell>
          <cell r="Q114">
            <v>0</v>
          </cell>
          <cell r="R114">
            <v>0</v>
          </cell>
        </row>
        <row r="115">
          <cell r="C115">
            <v>4.5</v>
          </cell>
          <cell r="D115">
            <v>15.6</v>
          </cell>
          <cell r="E115">
            <v>0</v>
          </cell>
          <cell r="F115">
            <v>5.5</v>
          </cell>
          <cell r="G115">
            <v>0</v>
          </cell>
          <cell r="H115">
            <v>0</v>
          </cell>
          <cell r="I115">
            <v>0.6</v>
          </cell>
        </row>
        <row r="116">
          <cell r="C116">
            <v>3.3</v>
          </cell>
          <cell r="D116">
            <v>0</v>
          </cell>
          <cell r="E116">
            <v>0</v>
          </cell>
          <cell r="F116">
            <v>0</v>
          </cell>
          <cell r="G116">
            <v>0.1</v>
          </cell>
          <cell r="H116">
            <v>0.7</v>
          </cell>
          <cell r="I116">
            <v>0</v>
          </cell>
        </row>
        <row r="117">
          <cell r="C117">
            <v>75.1</v>
          </cell>
          <cell r="D117">
            <v>4.3</v>
          </cell>
          <cell r="E117">
            <v>1.6</v>
          </cell>
          <cell r="F117">
            <v>89.1</v>
          </cell>
          <cell r="G117">
            <v>60.2</v>
          </cell>
          <cell r="H117">
            <v>85.6</v>
          </cell>
          <cell r="I117">
            <v>2.5</v>
          </cell>
          <cell r="K117">
            <v>89.309016</v>
          </cell>
          <cell r="M117">
            <v>401.91</v>
          </cell>
          <cell r="N117">
            <v>290.9</v>
          </cell>
          <cell r="O117">
            <v>78.2</v>
          </cell>
          <cell r="P117">
            <v>6.7</v>
          </cell>
          <cell r="Q117">
            <v>0</v>
          </cell>
        </row>
        <row r="118">
          <cell r="C118">
            <v>10.8</v>
          </cell>
          <cell r="D118">
            <v>68.6</v>
          </cell>
          <cell r="E118">
            <v>0</v>
          </cell>
          <cell r="F118">
            <v>0.3</v>
          </cell>
          <cell r="G118">
            <v>7.5</v>
          </cell>
          <cell r="H118">
            <v>0</v>
          </cell>
          <cell r="I118">
            <v>0</v>
          </cell>
        </row>
        <row r="119">
          <cell r="C119">
            <v>3.5</v>
          </cell>
          <cell r="D119">
            <v>16.5</v>
          </cell>
          <cell r="E119">
            <v>0</v>
          </cell>
          <cell r="F119">
            <v>0</v>
          </cell>
          <cell r="G119">
            <v>0</v>
          </cell>
          <cell r="H119">
            <v>1.7</v>
          </cell>
          <cell r="I119">
            <v>0</v>
          </cell>
        </row>
        <row r="120">
          <cell r="C120">
            <v>11.6</v>
          </cell>
          <cell r="D120">
            <v>0</v>
          </cell>
          <cell r="E120">
            <v>5.8</v>
          </cell>
          <cell r="F120">
            <v>23.1</v>
          </cell>
          <cell r="G120">
            <v>16.3</v>
          </cell>
          <cell r="H120">
            <v>23.4</v>
          </cell>
          <cell r="I120">
            <v>0.9</v>
          </cell>
          <cell r="K120">
            <v>25.281235</v>
          </cell>
          <cell r="M120">
            <v>111.32</v>
          </cell>
          <cell r="N120">
            <v>93.48</v>
          </cell>
          <cell r="O120">
            <v>23.8</v>
          </cell>
          <cell r="P120">
            <v>1.5</v>
          </cell>
          <cell r="Q120">
            <v>0</v>
          </cell>
          <cell r="R120">
            <v>0</v>
          </cell>
        </row>
        <row r="121">
          <cell r="C121">
            <v>12.1</v>
          </cell>
          <cell r="D121">
            <v>0.8</v>
          </cell>
          <cell r="E121">
            <v>0</v>
          </cell>
          <cell r="F121">
            <v>2.2</v>
          </cell>
          <cell r="G121">
            <v>0</v>
          </cell>
          <cell r="H121">
            <v>0.2</v>
          </cell>
          <cell r="I121">
            <v>0.2</v>
          </cell>
        </row>
        <row r="122">
          <cell r="C122">
            <v>1.6</v>
          </cell>
          <cell r="D122">
            <v>24.5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C123">
            <v>18.4</v>
          </cell>
          <cell r="D123">
            <v>3.7</v>
          </cell>
          <cell r="E123">
            <v>17</v>
          </cell>
          <cell r="F123">
            <v>28.7</v>
          </cell>
          <cell r="G123">
            <v>27.7</v>
          </cell>
          <cell r="H123">
            <v>19.8</v>
          </cell>
          <cell r="I123">
            <v>0.1</v>
          </cell>
          <cell r="K123">
            <v>28.991465</v>
          </cell>
          <cell r="M123">
            <v>127.6</v>
          </cell>
          <cell r="N123">
            <v>84.54</v>
          </cell>
          <cell r="O123">
            <v>27.4</v>
          </cell>
          <cell r="P123">
            <v>1.6</v>
          </cell>
          <cell r="Q123">
            <v>0</v>
          </cell>
          <cell r="R123">
            <v>0</v>
          </cell>
        </row>
        <row r="124">
          <cell r="C124">
            <v>7.3</v>
          </cell>
          <cell r="D124">
            <v>25.3</v>
          </cell>
          <cell r="E124">
            <v>0</v>
          </cell>
          <cell r="F124">
            <v>0.3</v>
          </cell>
          <cell r="G124">
            <v>0.7</v>
          </cell>
          <cell r="H124">
            <v>0</v>
          </cell>
          <cell r="I124">
            <v>0</v>
          </cell>
        </row>
        <row r="125">
          <cell r="C125">
            <v>3.3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0.9</v>
          </cell>
          <cell r="I125">
            <v>0</v>
          </cell>
        </row>
        <row r="126">
          <cell r="C126">
            <v>26.1</v>
          </cell>
          <cell r="D126">
            <v>0</v>
          </cell>
          <cell r="E126">
            <v>4.4</v>
          </cell>
          <cell r="F126">
            <v>28.4</v>
          </cell>
          <cell r="G126">
            <v>13.1</v>
          </cell>
          <cell r="H126">
            <v>22.4</v>
          </cell>
          <cell r="I126">
            <v>0</v>
          </cell>
          <cell r="K126">
            <v>28.344547</v>
          </cell>
          <cell r="M126">
            <v>124.96</v>
          </cell>
          <cell r="N126">
            <v>97.05</v>
          </cell>
          <cell r="O126">
            <v>27.9</v>
          </cell>
          <cell r="P126">
            <v>0.5</v>
          </cell>
          <cell r="Q126">
            <v>0</v>
          </cell>
          <cell r="R126">
            <v>0</v>
          </cell>
        </row>
        <row r="127">
          <cell r="C127">
            <v>1.9</v>
          </cell>
          <cell r="D127">
            <v>28.4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C128">
            <v>0.4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3.8</v>
          </cell>
          <cell r="I128">
            <v>0</v>
          </cell>
        </row>
        <row r="129">
          <cell r="C129">
            <v>21.5</v>
          </cell>
          <cell r="D129">
            <v>2</v>
          </cell>
          <cell r="E129">
            <v>3.2</v>
          </cell>
          <cell r="F129">
            <v>23.8</v>
          </cell>
          <cell r="G129">
            <v>25.9</v>
          </cell>
          <cell r="H129">
            <v>19.7</v>
          </cell>
          <cell r="I129">
            <v>1</v>
          </cell>
          <cell r="K129">
            <v>25.8478</v>
          </cell>
          <cell r="M129">
            <v>113.96</v>
          </cell>
          <cell r="N129">
            <v>83.68</v>
          </cell>
          <cell r="O129">
            <v>23.6</v>
          </cell>
          <cell r="P129">
            <v>2.3</v>
          </cell>
          <cell r="Q129">
            <v>0</v>
          </cell>
          <cell r="R129">
            <v>0</v>
          </cell>
        </row>
        <row r="130">
          <cell r="C130">
            <v>4.4</v>
          </cell>
          <cell r="D130">
            <v>23.9</v>
          </cell>
          <cell r="E130">
            <v>0</v>
          </cell>
          <cell r="F130">
            <v>2.1</v>
          </cell>
          <cell r="G130">
            <v>0</v>
          </cell>
          <cell r="H130">
            <v>0</v>
          </cell>
          <cell r="I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1.6</v>
          </cell>
          <cell r="I131">
            <v>0</v>
          </cell>
        </row>
        <row r="135">
          <cell r="C135">
            <v>5</v>
          </cell>
          <cell r="D135">
            <v>1.2</v>
          </cell>
          <cell r="E135">
            <v>7.7</v>
          </cell>
          <cell r="F135">
            <v>10.1</v>
          </cell>
          <cell r="G135">
            <v>12.2</v>
          </cell>
          <cell r="H135">
            <v>18.4</v>
          </cell>
          <cell r="I135">
            <v>6.8</v>
          </cell>
          <cell r="K135">
            <v>20.432614</v>
          </cell>
          <cell r="L135">
            <v>1</v>
          </cell>
          <cell r="M135">
            <v>92.29</v>
          </cell>
          <cell r="N135">
            <v>67.82</v>
          </cell>
          <cell r="O135">
            <v>11.9</v>
          </cell>
          <cell r="P135">
            <v>7.5</v>
          </cell>
          <cell r="Q135">
            <v>0</v>
          </cell>
          <cell r="R135">
            <v>1.1</v>
          </cell>
        </row>
        <row r="136">
          <cell r="C136">
            <v>5</v>
          </cell>
          <cell r="D136">
            <v>12.3</v>
          </cell>
          <cell r="E136">
            <v>0</v>
          </cell>
          <cell r="F136">
            <v>10.4</v>
          </cell>
          <cell r="G136">
            <v>5.7</v>
          </cell>
          <cell r="H136">
            <v>0</v>
          </cell>
          <cell r="I136">
            <v>0.3</v>
          </cell>
        </row>
        <row r="137">
          <cell r="C137">
            <v>10.5</v>
          </cell>
          <cell r="D137">
            <v>7</v>
          </cell>
          <cell r="E137">
            <v>0</v>
          </cell>
          <cell r="F137">
            <v>0</v>
          </cell>
          <cell r="G137">
            <v>0.2</v>
          </cell>
          <cell r="H137">
            <v>0.9</v>
          </cell>
          <cell r="I137">
            <v>0</v>
          </cell>
        </row>
        <row r="138">
          <cell r="C138">
            <v>7.3</v>
          </cell>
          <cell r="D138">
            <v>0</v>
          </cell>
          <cell r="E138">
            <v>1.3</v>
          </cell>
          <cell r="F138">
            <v>9.5</v>
          </cell>
          <cell r="G138">
            <v>21.6</v>
          </cell>
          <cell r="H138">
            <v>20.3</v>
          </cell>
          <cell r="I138">
            <v>1.2</v>
          </cell>
          <cell r="K138">
            <v>22.203456</v>
          </cell>
          <cell r="L138">
            <v>0</v>
          </cell>
          <cell r="M138">
            <v>98.12</v>
          </cell>
          <cell r="N138">
            <v>87.11</v>
          </cell>
          <cell r="O138">
            <v>8.7</v>
          </cell>
          <cell r="P138">
            <v>13.6</v>
          </cell>
          <cell r="Q138">
            <v>0</v>
          </cell>
          <cell r="R138">
            <v>0</v>
          </cell>
        </row>
        <row r="139">
          <cell r="C139">
            <v>12.8</v>
          </cell>
          <cell r="D139">
            <v>12.2</v>
          </cell>
          <cell r="E139">
            <v>0</v>
          </cell>
          <cell r="F139">
            <v>12.8</v>
          </cell>
          <cell r="G139">
            <v>0.4</v>
          </cell>
          <cell r="H139">
            <v>0</v>
          </cell>
          <cell r="I139">
            <v>1.1</v>
          </cell>
        </row>
        <row r="140">
          <cell r="C140">
            <v>2.2</v>
          </cell>
          <cell r="D140">
            <v>10.1</v>
          </cell>
          <cell r="E140">
            <v>0</v>
          </cell>
          <cell r="F140">
            <v>0</v>
          </cell>
          <cell r="G140">
            <v>0</v>
          </cell>
          <cell r="H140">
            <v>1.8</v>
          </cell>
          <cell r="I140">
            <v>0</v>
          </cell>
        </row>
        <row r="144">
          <cell r="C144">
            <v>11.4</v>
          </cell>
          <cell r="D144">
            <v>0</v>
          </cell>
          <cell r="E144">
            <v>0.3</v>
          </cell>
          <cell r="F144">
            <v>16.7</v>
          </cell>
          <cell r="G144">
            <v>16.7</v>
          </cell>
          <cell r="H144">
            <v>16</v>
          </cell>
          <cell r="I144">
            <v>0</v>
          </cell>
          <cell r="K144">
            <v>16.651196</v>
          </cell>
          <cell r="M144">
            <v>73.48</v>
          </cell>
          <cell r="N144">
            <v>58.05</v>
          </cell>
          <cell r="O144">
            <v>16.7</v>
          </cell>
          <cell r="P144">
            <v>0</v>
          </cell>
          <cell r="Q144">
            <v>0</v>
          </cell>
          <cell r="R144">
            <v>0</v>
          </cell>
        </row>
        <row r="145">
          <cell r="C145">
            <v>4.8</v>
          </cell>
          <cell r="D145">
            <v>16.7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C146">
            <v>0.5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0.4</v>
          </cell>
          <cell r="I146">
            <v>0</v>
          </cell>
        </row>
        <row r="162">
          <cell r="C162">
            <v>14.4</v>
          </cell>
          <cell r="D162">
            <v>1.5</v>
          </cell>
          <cell r="E162">
            <v>1.1</v>
          </cell>
          <cell r="F162">
            <v>27.6</v>
          </cell>
          <cell r="G162">
            <v>27.5</v>
          </cell>
          <cell r="H162">
            <v>21.5</v>
          </cell>
          <cell r="I162">
            <v>1.1</v>
          </cell>
          <cell r="K162">
            <v>34.33855</v>
          </cell>
          <cell r="M162">
            <v>151.36</v>
          </cell>
          <cell r="N162">
            <v>132.03</v>
          </cell>
          <cell r="O162">
            <v>33.8</v>
          </cell>
          <cell r="P162">
            <v>0.6</v>
          </cell>
          <cell r="Q162">
            <v>0</v>
          </cell>
          <cell r="R162">
            <v>0</v>
          </cell>
        </row>
        <row r="163">
          <cell r="C163">
            <v>12.1</v>
          </cell>
          <cell r="D163">
            <v>4.3</v>
          </cell>
          <cell r="E163">
            <v>0</v>
          </cell>
          <cell r="F163">
            <v>6.8</v>
          </cell>
          <cell r="G163">
            <v>6.9</v>
          </cell>
          <cell r="H163">
            <v>0</v>
          </cell>
          <cell r="I163">
            <v>0</v>
          </cell>
        </row>
        <row r="164">
          <cell r="C164">
            <v>7.9</v>
          </cell>
          <cell r="D164">
            <v>28.6</v>
          </cell>
          <cell r="E164">
            <v>0</v>
          </cell>
          <cell r="F164">
            <v>0</v>
          </cell>
          <cell r="G164">
            <v>0</v>
          </cell>
          <cell r="H164">
            <v>1.3</v>
          </cell>
          <cell r="I164">
            <v>0</v>
          </cell>
        </row>
        <row r="165">
          <cell r="C165">
            <v>7.1</v>
          </cell>
          <cell r="D165">
            <v>0</v>
          </cell>
          <cell r="E165">
            <v>0</v>
          </cell>
          <cell r="F165">
            <v>16.2</v>
          </cell>
          <cell r="G165">
            <v>9.5</v>
          </cell>
          <cell r="H165">
            <v>14.1</v>
          </cell>
          <cell r="I165">
            <v>0.5</v>
          </cell>
          <cell r="K165">
            <v>16.227278</v>
          </cell>
          <cell r="M165">
            <v>71.72</v>
          </cell>
          <cell r="N165">
            <v>63.43</v>
          </cell>
          <cell r="O165">
            <v>16</v>
          </cell>
          <cell r="P165">
            <v>0.3</v>
          </cell>
          <cell r="Q165">
            <v>0</v>
          </cell>
          <cell r="R165">
            <v>0</v>
          </cell>
        </row>
        <row r="166">
          <cell r="C166">
            <v>2.2</v>
          </cell>
          <cell r="D166">
            <v>1.8</v>
          </cell>
          <cell r="E166">
            <v>0</v>
          </cell>
          <cell r="F166">
            <v>0.1</v>
          </cell>
          <cell r="G166">
            <v>6.8</v>
          </cell>
          <cell r="H166">
            <v>0</v>
          </cell>
          <cell r="I166">
            <v>0</v>
          </cell>
        </row>
        <row r="167">
          <cell r="C167">
            <v>7</v>
          </cell>
          <cell r="D167">
            <v>14.5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tabSelected="1" view="pageBreakPreview" zoomScale="80" zoomScaleSheetLayoutView="80" workbookViewId="0" topLeftCell="A1">
      <pane ySplit="2" topLeftCell="BM3" activePane="bottomLeft" state="frozen"/>
      <selection pane="topLeft" activeCell="A1" sqref="A1"/>
      <selection pane="bottomLeft" activeCell="M3" sqref="M3:M5"/>
    </sheetView>
  </sheetViews>
  <sheetFormatPr defaultColWidth="9.140625" defaultRowHeight="12.75"/>
  <cols>
    <col min="1" max="1" width="11.140625" style="60" customWidth="1"/>
    <col min="2" max="2" width="22.8515625" style="50" bestFit="1" customWidth="1"/>
    <col min="3" max="3" width="13.8515625" style="49" bestFit="1" customWidth="1"/>
    <col min="4" max="4" width="7.421875" style="49" bestFit="1" customWidth="1"/>
    <col min="5" max="5" width="12.421875" style="49" customWidth="1"/>
    <col min="6" max="6" width="10.421875" style="49" customWidth="1"/>
    <col min="7" max="7" width="7.00390625" style="49" bestFit="1" customWidth="1"/>
    <col min="8" max="8" width="10.8515625" style="49" bestFit="1" customWidth="1"/>
    <col min="9" max="9" width="10.7109375" style="49" customWidth="1"/>
    <col min="10" max="10" width="8.421875" style="49" customWidth="1"/>
    <col min="11" max="11" width="15.7109375" style="51" customWidth="1"/>
    <col min="12" max="12" width="10.7109375" style="52" customWidth="1"/>
    <col min="13" max="13" width="12.57421875" style="1" bestFit="1" customWidth="1"/>
    <col min="14" max="14" width="14.57421875" style="52" customWidth="1"/>
    <col min="15" max="15" width="13.421875" style="52" customWidth="1"/>
    <col min="16" max="16" width="9.140625" style="53" customWidth="1"/>
    <col min="17" max="17" width="13.421875" style="53" customWidth="1"/>
    <col min="18" max="18" width="13.57421875" style="53" customWidth="1"/>
    <col min="19" max="19" width="9.28125" style="53" bestFit="1" customWidth="1"/>
    <col min="20" max="23" width="9.140625" style="1" customWidth="1"/>
    <col min="24" max="24" width="9.7109375" style="1" customWidth="1"/>
    <col min="25" max="25" width="9.57421875" style="1" customWidth="1"/>
    <col min="26" max="16384" width="9.140625" style="1" customWidth="1"/>
  </cols>
  <sheetData>
    <row r="1" spans="1:19" ht="33.75" customHeight="1" thickBot="1" thickTop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80" t="s">
        <v>1</v>
      </c>
      <c r="M1" s="181"/>
      <c r="N1" s="181"/>
      <c r="O1" s="182"/>
      <c r="P1" s="185" t="s">
        <v>2</v>
      </c>
      <c r="Q1" s="186"/>
      <c r="R1" s="186"/>
      <c r="S1" s="187"/>
    </row>
    <row r="2" spans="1:25" s="56" customFormat="1" ht="53.25" customHeight="1" thickBot="1">
      <c r="A2" s="58" t="s">
        <v>3</v>
      </c>
      <c r="B2" s="2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4" t="s">
        <v>14</v>
      </c>
      <c r="M2" s="6" t="s">
        <v>15</v>
      </c>
      <c r="N2" s="55" t="s">
        <v>16</v>
      </c>
      <c r="O2" s="54" t="s">
        <v>17</v>
      </c>
      <c r="P2" s="7" t="s">
        <v>18</v>
      </c>
      <c r="Q2" s="7" t="s">
        <v>19</v>
      </c>
      <c r="R2" s="7" t="s">
        <v>20</v>
      </c>
      <c r="S2" s="8" t="s">
        <v>21</v>
      </c>
      <c r="Y2" s="57"/>
    </row>
    <row r="3" spans="1:19" ht="19.5" customHeight="1">
      <c r="A3" s="121" t="s">
        <v>22</v>
      </c>
      <c r="B3" s="164" t="s">
        <v>23</v>
      </c>
      <c r="C3" s="9" t="s">
        <v>24</v>
      </c>
      <c r="D3" s="10">
        <f>'[1]Links'!C6+'[1]Links'!C12+'[1]Links'!C36</f>
        <v>12.200000000000001</v>
      </c>
      <c r="E3" s="10">
        <f>'[1]Links'!D6+'[1]Links'!D12+'[1]Links'!D36</f>
        <v>36.6</v>
      </c>
      <c r="F3" s="10">
        <f>'[1]Links'!E6+'[1]Links'!E12+'[1]Links'!E36</f>
        <v>6</v>
      </c>
      <c r="G3" s="10">
        <f>'[1]Links'!F6+'[1]Links'!F12+'[1]Links'!F36</f>
        <v>33.2</v>
      </c>
      <c r="H3" s="10">
        <f>'[1]Links'!G6+'[1]Links'!G12+'[1]Links'!G36</f>
        <v>29.599999999999998</v>
      </c>
      <c r="I3" s="10">
        <f>'[1]Links'!H6+'[1]Links'!H12+'[1]Links'!H36</f>
        <v>54.60000000000001</v>
      </c>
      <c r="J3" s="10">
        <f>'[1]Links'!I6+'[1]Links'!I12+'[1]Links'!I36</f>
        <v>7.1</v>
      </c>
      <c r="K3" s="11">
        <f aca="true" t="shared" si="0" ref="K3:K34">SUM(D3:J3)</f>
        <v>179.29999999999998</v>
      </c>
      <c r="L3" s="183">
        <f>'[1]Links'!K6+'[1]Links'!K12+'[1]Links'!K36</f>
        <v>58.327062</v>
      </c>
      <c r="M3" s="184">
        <v>20</v>
      </c>
      <c r="N3" s="162">
        <f>'[1]Links'!M6+'[1]Links'!M12+'[1]Links'!M36</f>
        <v>257.4</v>
      </c>
      <c r="O3" s="136">
        <f>'[1]Links'!N6+'[1]Links'!N12+'[1]Links'!N36</f>
        <v>243.18</v>
      </c>
      <c r="P3" s="125">
        <f>'[1]Links'!O6+'[1]Links'!O12+'[1]Links'!O36</f>
        <v>55.5</v>
      </c>
      <c r="Q3" s="83">
        <f>'[1]Links'!P6+'[1]Links'!P12+'[1]Links'!P36</f>
        <v>3</v>
      </c>
      <c r="R3" s="83">
        <f>'[1]Links'!Q6+'[1]Links'!Q12+'[1]Links'!Q36</f>
        <v>0</v>
      </c>
      <c r="S3" s="79">
        <f>'[1]Links'!R6+'[1]Links'!R12+'[1]Links'!R36</f>
        <v>0</v>
      </c>
    </row>
    <row r="4" spans="1:19" ht="19.5" customHeight="1">
      <c r="A4" s="122"/>
      <c r="B4" s="68"/>
      <c r="C4" s="12" t="s">
        <v>25</v>
      </c>
      <c r="D4" s="10">
        <f>'[1]Links'!C7+'[1]Links'!C13+'[1]Links'!C37</f>
        <v>35.1</v>
      </c>
      <c r="E4" s="10">
        <f>'[1]Links'!D7+'[1]Links'!D13+'[1]Links'!D37</f>
        <v>21.599999999999998</v>
      </c>
      <c r="F4" s="10">
        <f>'[1]Links'!E7+'[1]Links'!E13+'[1]Links'!E37</f>
        <v>0</v>
      </c>
      <c r="G4" s="10">
        <f>'[1]Links'!F7+'[1]Links'!F13+'[1]Links'!F37</f>
        <v>25.3</v>
      </c>
      <c r="H4" s="10">
        <f>'[1]Links'!G7+'[1]Links'!G13+'[1]Links'!G37</f>
        <v>8.100000000000001</v>
      </c>
      <c r="I4" s="10">
        <f>'[1]Links'!H7+'[1]Links'!H13+'[1]Links'!H37</f>
        <v>0</v>
      </c>
      <c r="J4" s="10">
        <f>'[1]Links'!I7+'[1]Links'!I13+'[1]Links'!I37</f>
        <v>0.1</v>
      </c>
      <c r="K4" s="13">
        <f t="shared" si="0"/>
        <v>90.19999999999999</v>
      </c>
      <c r="L4" s="71"/>
      <c r="M4" s="74"/>
      <c r="N4" s="77"/>
      <c r="O4" s="81"/>
      <c r="P4" s="126"/>
      <c r="Q4" s="83"/>
      <c r="R4" s="83"/>
      <c r="S4" s="79"/>
    </row>
    <row r="5" spans="1:19" ht="19.5" customHeight="1">
      <c r="A5" s="122"/>
      <c r="B5" s="135"/>
      <c r="C5" s="14" t="s">
        <v>26</v>
      </c>
      <c r="D5" s="15">
        <f>'[1]Links'!C8+'[1]Links'!C14+'[1]Links'!C38</f>
        <v>11.2</v>
      </c>
      <c r="E5" s="15">
        <f>'[1]Links'!D8+'[1]Links'!D14+'[1]Links'!D38</f>
        <v>0.3</v>
      </c>
      <c r="F5" s="15">
        <f>'[1]Links'!E8+'[1]Links'!E14+'[1]Links'!E38</f>
        <v>0</v>
      </c>
      <c r="G5" s="15">
        <f>'[1]Links'!F8+'[1]Links'!F14+'[1]Links'!F38</f>
        <v>0</v>
      </c>
      <c r="H5" s="15">
        <f>'[1]Links'!G8+'[1]Links'!G14+'[1]Links'!G38</f>
        <v>0</v>
      </c>
      <c r="I5" s="15">
        <f>'[1]Links'!H8+'[1]Links'!H14+'[1]Links'!H38</f>
        <v>0.2</v>
      </c>
      <c r="J5" s="15">
        <f>'[1]Links'!I8+'[1]Links'!I14+'[1]Links'!I38</f>
        <v>0</v>
      </c>
      <c r="K5" s="16">
        <f t="shared" si="0"/>
        <v>11.7</v>
      </c>
      <c r="L5" s="116"/>
      <c r="M5" s="124"/>
      <c r="N5" s="117"/>
      <c r="O5" s="137"/>
      <c r="P5" s="127"/>
      <c r="Q5" s="93"/>
      <c r="R5" s="93"/>
      <c r="S5" s="89"/>
    </row>
    <row r="6" spans="1:19" ht="19.5" customHeight="1">
      <c r="A6" s="122"/>
      <c r="B6" s="105" t="s">
        <v>27</v>
      </c>
      <c r="C6" s="17" t="s">
        <v>24</v>
      </c>
      <c r="D6" s="18">
        <f>'[1]Links'!C3+'[1]Links'!C15+'[1]Links'!C36</f>
        <v>9.5</v>
      </c>
      <c r="E6" s="18">
        <f>'[1]Links'!D3+'[1]Links'!D15+'[1]Links'!D36</f>
        <v>19.2</v>
      </c>
      <c r="F6" s="18">
        <f>'[1]Links'!E3+'[1]Links'!E15+'[1]Links'!E36</f>
        <v>7.299999999999999</v>
      </c>
      <c r="G6" s="18">
        <f>'[1]Links'!F3+'[1]Links'!F15+'[1]Links'!F36</f>
        <v>30.2</v>
      </c>
      <c r="H6" s="18">
        <f>'[1]Links'!G3+'[1]Links'!G15+'[1]Links'!G36</f>
        <v>36</v>
      </c>
      <c r="I6" s="18">
        <f>'[1]Links'!H3+'[1]Links'!H15+'[1]Links'!H36</f>
        <v>48.39999999999999</v>
      </c>
      <c r="J6" s="18">
        <f>'[1]Links'!I3+'[1]Links'!I15+'[1]Links'!I36</f>
        <v>9.4</v>
      </c>
      <c r="K6" s="19">
        <f t="shared" si="0"/>
        <v>160</v>
      </c>
      <c r="L6" s="102">
        <f>'[1]Links'!K3+'[1]Links'!K15+'[1]Links'!K36</f>
        <v>51.512933</v>
      </c>
      <c r="M6" s="109">
        <v>11</v>
      </c>
      <c r="N6" s="100">
        <f>'[1]Links'!M3+'[1]Links'!M15+'[1]Links'!M36</f>
        <v>227.04000000000002</v>
      </c>
      <c r="O6" s="114">
        <f>'[1]Links'!N3+'[1]Links'!N15+'[1]Links'!N36</f>
        <v>207.42000000000002</v>
      </c>
      <c r="P6" s="62">
        <f>'[1]Links'!O3+'[1]Links'!O15+'[1]Links'!O36</f>
        <v>47.7</v>
      </c>
      <c r="Q6" s="62">
        <f>'[1]Links'!P3+'[1]Links'!P15+'[1]Links'!P36</f>
        <v>3.9000000000000004</v>
      </c>
      <c r="R6" s="62">
        <f>'[1]Links'!Q3+'[1]Links'!Q15+'[1]Links'!Q36</f>
        <v>0</v>
      </c>
      <c r="S6" s="65">
        <f>'[1]Links'!R3+'[1]Links'!R15+'[1]Links'!R36</f>
        <v>0</v>
      </c>
    </row>
    <row r="7" spans="1:19" ht="19.5" customHeight="1">
      <c r="A7" s="122"/>
      <c r="B7" s="106"/>
      <c r="C7" s="20" t="s">
        <v>25</v>
      </c>
      <c r="D7" s="18">
        <f>'[1]Links'!C4+'[1]Links'!C16+'[1]Links'!C37</f>
        <v>32.1</v>
      </c>
      <c r="E7" s="18">
        <f>'[1]Links'!D4+'[1]Links'!D16+'[1]Links'!D37</f>
        <v>32.1</v>
      </c>
      <c r="F7" s="18">
        <f>'[1]Links'!E4+'[1]Links'!E16+'[1]Links'!E37</f>
        <v>0</v>
      </c>
      <c r="G7" s="18">
        <f>'[1]Links'!F4+'[1]Links'!F16+'[1]Links'!F37</f>
        <v>21.4</v>
      </c>
      <c r="H7" s="18">
        <f>'[1]Links'!G4+'[1]Links'!G16+'[1]Links'!G37</f>
        <v>7.2</v>
      </c>
      <c r="I7" s="18">
        <f>'[1]Links'!H4+'[1]Links'!H16+'[1]Links'!H37</f>
        <v>0</v>
      </c>
      <c r="J7" s="18">
        <f>'[1]Links'!I4+'[1]Links'!I16+'[1]Links'!I37</f>
        <v>0</v>
      </c>
      <c r="K7" s="19">
        <f t="shared" si="0"/>
        <v>92.8</v>
      </c>
      <c r="L7" s="103"/>
      <c r="M7" s="110"/>
      <c r="N7" s="100"/>
      <c r="O7" s="86"/>
      <c r="P7" s="62"/>
      <c r="Q7" s="62"/>
      <c r="R7" s="62"/>
      <c r="S7" s="65"/>
    </row>
    <row r="8" spans="1:19" ht="19.5" customHeight="1">
      <c r="A8" s="122"/>
      <c r="B8" s="107"/>
      <c r="C8" s="21" t="s">
        <v>26</v>
      </c>
      <c r="D8" s="22">
        <f>'[1]Links'!C5+'[1]Links'!C17+'[1]Links'!C38</f>
        <v>10</v>
      </c>
      <c r="E8" s="22">
        <f>'[1]Links'!D5+'[1]Links'!D17+'[1]Links'!D38</f>
        <v>0.3</v>
      </c>
      <c r="F8" s="22">
        <f>'[1]Links'!E5+'[1]Links'!E17+'[1]Links'!E38</f>
        <v>0</v>
      </c>
      <c r="G8" s="22">
        <f>'[1]Links'!F5+'[1]Links'!F17+'[1]Links'!F38</f>
        <v>0</v>
      </c>
      <c r="H8" s="22">
        <f>'[1]Links'!G5+'[1]Links'!G17+'[1]Links'!G38</f>
        <v>0</v>
      </c>
      <c r="I8" s="22">
        <f>'[1]Links'!H5+'[1]Links'!H17+'[1]Links'!H38</f>
        <v>0</v>
      </c>
      <c r="J8" s="22">
        <f>'[1]Links'!I5+'[1]Links'!I17+'[1]Links'!I38</f>
        <v>0</v>
      </c>
      <c r="K8" s="23">
        <f t="shared" si="0"/>
        <v>10.3</v>
      </c>
      <c r="L8" s="108"/>
      <c r="M8" s="111"/>
      <c r="N8" s="101"/>
      <c r="O8" s="87"/>
      <c r="P8" s="63"/>
      <c r="Q8" s="63"/>
      <c r="R8" s="63"/>
      <c r="S8" s="66"/>
    </row>
    <row r="9" spans="1:19" ht="19.5" customHeight="1" hidden="1">
      <c r="A9" s="122"/>
      <c r="B9" s="68"/>
      <c r="C9" s="12" t="s">
        <v>24</v>
      </c>
      <c r="D9" s="10"/>
      <c r="E9" s="10"/>
      <c r="F9" s="10"/>
      <c r="G9" s="10"/>
      <c r="H9" s="10"/>
      <c r="I9" s="10"/>
      <c r="J9" s="10"/>
      <c r="K9" s="24">
        <f t="shared" si="0"/>
        <v>0</v>
      </c>
      <c r="L9" s="71"/>
      <c r="M9" s="73"/>
      <c r="N9" s="25"/>
      <c r="O9" s="25"/>
      <c r="P9" s="26"/>
      <c r="Q9" s="27"/>
      <c r="R9" s="27"/>
      <c r="S9" s="28"/>
    </row>
    <row r="10" spans="1:19" ht="19.5" customHeight="1" hidden="1">
      <c r="A10" s="122"/>
      <c r="B10" s="68"/>
      <c r="C10" s="12" t="s">
        <v>25</v>
      </c>
      <c r="D10" s="10"/>
      <c r="E10" s="10"/>
      <c r="F10" s="10"/>
      <c r="G10" s="10"/>
      <c r="H10" s="10"/>
      <c r="I10" s="10"/>
      <c r="J10" s="10"/>
      <c r="K10" s="24">
        <f t="shared" si="0"/>
        <v>0</v>
      </c>
      <c r="L10" s="71"/>
      <c r="M10" s="74"/>
      <c r="N10" s="25"/>
      <c r="O10" s="25"/>
      <c r="P10" s="26"/>
      <c r="Q10" s="27"/>
      <c r="R10" s="27"/>
      <c r="S10" s="28"/>
    </row>
    <row r="11" spans="1:19" ht="19.5" customHeight="1" hidden="1" thickBot="1">
      <c r="A11" s="122"/>
      <c r="B11" s="68"/>
      <c r="C11" s="12" t="s">
        <v>26</v>
      </c>
      <c r="D11" s="10"/>
      <c r="E11" s="10"/>
      <c r="F11" s="10"/>
      <c r="G11" s="10"/>
      <c r="H11" s="10"/>
      <c r="I11" s="10"/>
      <c r="J11" s="10"/>
      <c r="K11" s="24">
        <f t="shared" si="0"/>
        <v>0</v>
      </c>
      <c r="L11" s="71"/>
      <c r="M11" s="74"/>
      <c r="N11" s="25"/>
      <c r="O11" s="25"/>
      <c r="P11" s="26"/>
      <c r="Q11" s="27"/>
      <c r="R11" s="27"/>
      <c r="S11" s="28"/>
    </row>
    <row r="12" spans="1:19" ht="19.5" customHeight="1">
      <c r="A12" s="119"/>
      <c r="B12" s="68" t="s">
        <v>28</v>
      </c>
      <c r="C12" s="29" t="s">
        <v>24</v>
      </c>
      <c r="D12" s="10">
        <f>'[1]Links'!C3+'[1]Links'!C21+'[1]Links'!C27</f>
        <v>11.3</v>
      </c>
      <c r="E12" s="10">
        <f>'[1]Links'!D3+'[1]Links'!D21+'[1]Links'!D27</f>
        <v>16.2</v>
      </c>
      <c r="F12" s="10">
        <f>'[1]Links'!E3+'[1]Links'!E21+'[1]Links'!E27</f>
        <v>3.8</v>
      </c>
      <c r="G12" s="10">
        <f>'[1]Links'!F3+'[1]Links'!F21+'[1]Links'!F27</f>
        <v>28.5</v>
      </c>
      <c r="H12" s="10">
        <f>'[1]Links'!G3+'[1]Links'!G21+'[1]Links'!G27</f>
        <v>27.7</v>
      </c>
      <c r="I12" s="10">
        <f>'[1]Links'!H3+'[1]Links'!H21+'[1]Links'!H27</f>
        <v>46.5</v>
      </c>
      <c r="J12" s="10">
        <f>'[1]Links'!I3+'[1]Links'!I21+'[1]Links'!I27</f>
        <v>10.2</v>
      </c>
      <c r="K12" s="13">
        <f t="shared" si="0"/>
        <v>144.2</v>
      </c>
      <c r="L12" s="71">
        <f>'[1]Links'!K3+'[1]Links'!K21+'[1]Links'!K27</f>
        <v>51.391582</v>
      </c>
      <c r="M12" s="74">
        <v>3</v>
      </c>
      <c r="N12" s="175">
        <f>'[1]Links'!M3+'[1]Links'!M21+'[1]Links'!M27</f>
        <v>226.60000000000002</v>
      </c>
      <c r="O12" s="81">
        <f>'[1]Links'!N3+'[1]Links'!N21+'[1]Links'!N27</f>
        <v>220.78</v>
      </c>
      <c r="P12" s="126">
        <f>'[1]Links'!O3+'[1]Links'!O21+'[1]Links'!O27</f>
        <v>46.5</v>
      </c>
      <c r="Q12" s="83">
        <f>'[1]Links'!P3+'[1]Links'!P21+'[1]Links'!P27</f>
        <v>5</v>
      </c>
      <c r="R12" s="83">
        <f>'[1]Links'!Q3+'[1]Links'!Q21+'[1]Links'!Q27</f>
        <v>0</v>
      </c>
      <c r="S12" s="79">
        <f>'[1]Links'!R3+'[1]Links'!R21+'[1]Links'!R27</f>
        <v>0</v>
      </c>
    </row>
    <row r="13" spans="1:19" ht="19.5" customHeight="1">
      <c r="A13" s="119"/>
      <c r="B13" s="68"/>
      <c r="C13" s="12" t="s">
        <v>25</v>
      </c>
      <c r="D13" s="10">
        <f>'[1]Links'!C4+'[1]Links'!C22+'[1]Links'!C28</f>
        <v>35.900000000000006</v>
      </c>
      <c r="E13" s="10">
        <f>'[1]Links'!D4+'[1]Links'!D22+'[1]Links'!D28</f>
        <v>34.2</v>
      </c>
      <c r="F13" s="10">
        <f>'[1]Links'!E4+'[1]Links'!E22+'[1]Links'!E28</f>
        <v>0</v>
      </c>
      <c r="G13" s="10">
        <f>'[1]Links'!F4+'[1]Links'!F22+'[1]Links'!F28</f>
        <v>23</v>
      </c>
      <c r="H13" s="10">
        <f>'[1]Links'!G4+'[1]Links'!G22+'[1]Links'!G28</f>
        <v>3.7</v>
      </c>
      <c r="I13" s="10">
        <f>'[1]Links'!H4+'[1]Links'!H22+'[1]Links'!H28</f>
        <v>0</v>
      </c>
      <c r="J13" s="10">
        <f>'[1]Links'!I4+'[1]Links'!I22+'[1]Links'!I28</f>
        <v>0.6</v>
      </c>
      <c r="K13" s="13">
        <f t="shared" si="0"/>
        <v>97.4</v>
      </c>
      <c r="L13" s="71"/>
      <c r="M13" s="74"/>
      <c r="N13" s="175"/>
      <c r="O13" s="81"/>
      <c r="P13" s="126"/>
      <c r="Q13" s="83"/>
      <c r="R13" s="83"/>
      <c r="S13" s="79"/>
    </row>
    <row r="14" spans="1:19" ht="19.5" customHeight="1">
      <c r="A14" s="119"/>
      <c r="B14" s="135"/>
      <c r="C14" s="14" t="s">
        <v>26</v>
      </c>
      <c r="D14" s="15">
        <f>'[1]Links'!C5+'[1]Links'!C23+'[1]Links'!C29</f>
        <v>4.3</v>
      </c>
      <c r="E14" s="15">
        <f>'[1]Links'!D5+'[1]Links'!D23+'[1]Links'!D29</f>
        <v>1.1</v>
      </c>
      <c r="F14" s="15">
        <f>'[1]Links'!E5+'[1]Links'!E23+'[1]Links'!E29</f>
        <v>0</v>
      </c>
      <c r="G14" s="15">
        <f>'[1]Links'!F5+'[1]Links'!F23+'[1]Links'!F29</f>
        <v>0</v>
      </c>
      <c r="H14" s="15">
        <f>'[1]Links'!G5+'[1]Links'!G23+'[1]Links'!G29</f>
        <v>3.9</v>
      </c>
      <c r="I14" s="15">
        <f>'[1]Links'!H5+'[1]Links'!H23+'[1]Links'!H29</f>
        <v>1.1</v>
      </c>
      <c r="J14" s="15">
        <f>'[1]Links'!I5+'[1]Links'!I23+'[1]Links'!I29</f>
        <v>0</v>
      </c>
      <c r="K14" s="16">
        <f t="shared" si="0"/>
        <v>10.4</v>
      </c>
      <c r="L14" s="116"/>
      <c r="M14" s="124"/>
      <c r="N14" s="176"/>
      <c r="O14" s="137"/>
      <c r="P14" s="127"/>
      <c r="Q14" s="93"/>
      <c r="R14" s="93"/>
      <c r="S14" s="89"/>
    </row>
    <row r="15" spans="1:19" ht="19.5" customHeight="1">
      <c r="A15" s="122"/>
      <c r="B15" s="67" t="s">
        <v>29</v>
      </c>
      <c r="C15" s="12" t="s">
        <v>24</v>
      </c>
      <c r="D15" s="10">
        <f>'[1]Links'!C6+'[1]Links'!C9+'[1]Links'!C33</f>
        <v>11</v>
      </c>
      <c r="E15" s="10">
        <f>'[1]Links'!D6+'[1]Links'!D9+'[1]Links'!D33</f>
        <v>36.2</v>
      </c>
      <c r="F15" s="10">
        <f>'[1]Links'!E6+'[1]Links'!E9+'[1]Links'!E33</f>
        <v>6.300000000000001</v>
      </c>
      <c r="G15" s="10">
        <f>'[1]Links'!F6+'[1]Links'!F9+'[1]Links'!F33</f>
        <v>33.5</v>
      </c>
      <c r="H15" s="10">
        <f>'[1]Links'!G6+'[1]Links'!G9+'[1]Links'!G33</f>
        <v>27.3</v>
      </c>
      <c r="I15" s="10">
        <f>'[1]Links'!H6+'[1]Links'!H9+'[1]Links'!H33</f>
        <v>53.800000000000004</v>
      </c>
      <c r="J15" s="10">
        <f>'[1]Links'!I6+'[1]Links'!I9+'[1]Links'!I33</f>
        <v>7.3999999999999995</v>
      </c>
      <c r="K15" s="13">
        <f t="shared" si="0"/>
        <v>175.5</v>
      </c>
      <c r="L15" s="70">
        <f>'[1]Links'!K6+'[1]Links'!K9+'[1]Links'!K33</f>
        <v>58.363122</v>
      </c>
      <c r="M15" s="73">
        <v>24</v>
      </c>
      <c r="N15" s="76">
        <f>'[1]Links'!M6+'[1]Links'!M9+'[1]Links'!M33</f>
        <v>277.02</v>
      </c>
      <c r="O15" s="112">
        <f>'[1]Links'!N6+'[1]Links'!N9+'[1]Links'!N33</f>
        <v>183.89000000000001</v>
      </c>
      <c r="P15" s="150">
        <f>'[1]Links'!O6+'[1]Links'!O9+'[1]Links'!O33</f>
        <v>24.1</v>
      </c>
      <c r="Q15" s="92">
        <f>'[1]Links'!P6+'[1]Links'!P9+'[1]Links'!P33</f>
        <v>1.7</v>
      </c>
      <c r="R15" s="92">
        <f>'[1]Links'!Q6+'[1]Links'!Q9+'[1]Links'!Q33</f>
        <v>32.7</v>
      </c>
      <c r="S15" s="88">
        <f>'[1]Links'!R6+'[1]Links'!R9+'[1]Links'!R33</f>
        <v>0</v>
      </c>
    </row>
    <row r="16" spans="1:19" ht="19.5" customHeight="1">
      <c r="A16" s="122"/>
      <c r="B16" s="68"/>
      <c r="C16" s="12" t="s">
        <v>25</v>
      </c>
      <c r="D16" s="10">
        <f>'[1]Links'!C7+'[1]Links'!C10+'[1]Links'!C34</f>
        <v>35.7</v>
      </c>
      <c r="E16" s="10">
        <f>'[1]Links'!D7+'[1]Links'!D10+'[1]Links'!D34</f>
        <v>22</v>
      </c>
      <c r="F16" s="10">
        <f>'[1]Links'!E7+'[1]Links'!E10+'[1]Links'!E34</f>
        <v>0</v>
      </c>
      <c r="G16" s="10">
        <f>'[1]Links'!F7+'[1]Links'!F10+'[1]Links'!F34</f>
        <v>25</v>
      </c>
      <c r="H16" s="10">
        <f>'[1]Links'!G7+'[1]Links'!G10+'[1]Links'!G34</f>
        <v>8.9</v>
      </c>
      <c r="I16" s="10">
        <f>'[1]Links'!H7+'[1]Links'!H10+'[1]Links'!H34</f>
        <v>0</v>
      </c>
      <c r="J16" s="10">
        <f>'[1]Links'!I7+'[1]Links'!I10+'[1]Links'!I34</f>
        <v>0.2</v>
      </c>
      <c r="K16" s="13">
        <f t="shared" si="0"/>
        <v>91.80000000000001</v>
      </c>
      <c r="L16" s="71"/>
      <c r="M16" s="74"/>
      <c r="N16" s="77"/>
      <c r="O16" s="81"/>
      <c r="P16" s="126"/>
      <c r="Q16" s="83"/>
      <c r="R16" s="83"/>
      <c r="S16" s="79"/>
    </row>
    <row r="17" spans="1:19" ht="19.5" customHeight="1">
      <c r="A17" s="122"/>
      <c r="B17" s="135"/>
      <c r="C17" s="14" t="s">
        <v>26</v>
      </c>
      <c r="D17" s="15">
        <f>'[1]Links'!C8+'[1]Links'!C11+'[1]Links'!C35</f>
        <v>11.799999999999999</v>
      </c>
      <c r="E17" s="15">
        <f>'[1]Links'!D8+'[1]Links'!D11+'[1]Links'!D35</f>
        <v>0.3</v>
      </c>
      <c r="F17" s="15">
        <f>'[1]Links'!E8+'[1]Links'!E11+'[1]Links'!E35</f>
        <v>0</v>
      </c>
      <c r="G17" s="15">
        <f>'[1]Links'!F8+'[1]Links'!F11+'[1]Links'!F35</f>
        <v>0</v>
      </c>
      <c r="H17" s="15">
        <f>'[1]Links'!G8+'[1]Links'!G11+'[1]Links'!G35</f>
        <v>0.1</v>
      </c>
      <c r="I17" s="15">
        <f>'[1]Links'!H8+'[1]Links'!H11+'[1]Links'!H35</f>
        <v>0.4</v>
      </c>
      <c r="J17" s="15">
        <f>'[1]Links'!I8+'[1]Links'!I11+'[1]Links'!I35</f>
        <v>0</v>
      </c>
      <c r="K17" s="16">
        <f t="shared" si="0"/>
        <v>12.6</v>
      </c>
      <c r="L17" s="116"/>
      <c r="M17" s="124"/>
      <c r="N17" s="117"/>
      <c r="O17" s="137"/>
      <c r="P17" s="127"/>
      <c r="Q17" s="93"/>
      <c r="R17" s="93"/>
      <c r="S17" s="89"/>
    </row>
    <row r="18" spans="1:19" ht="19.5" customHeight="1">
      <c r="A18" s="122"/>
      <c r="B18" s="68" t="s">
        <v>30</v>
      </c>
      <c r="C18" s="12" t="s">
        <v>24</v>
      </c>
      <c r="D18" s="10">
        <f>'[1]Links'!C3+'[1]Links'!C15+'[1]Links'!C18+'[1]Links'!C33</f>
        <v>8</v>
      </c>
      <c r="E18" s="10">
        <f>'[1]Links'!D3+'[1]Links'!D15+'[1]Links'!D18+'[1]Links'!D33</f>
        <v>19.2</v>
      </c>
      <c r="F18" s="10">
        <f>'[1]Links'!E3+'[1]Links'!E15+'[1]Links'!E18+'[1]Links'!E33</f>
        <v>7.5</v>
      </c>
      <c r="G18" s="10">
        <f>'[1]Links'!F3+'[1]Links'!F15+'[1]Links'!F18+'[1]Links'!F33</f>
        <v>30.4</v>
      </c>
      <c r="H18" s="10">
        <f>'[1]Links'!G3+'[1]Links'!G15+'[1]Links'!G18+'[1]Links'!G33</f>
        <v>34.3</v>
      </c>
      <c r="I18" s="10">
        <f>'[1]Links'!H3+'[1]Links'!H15+'[1]Links'!H18+'[1]Links'!H33</f>
        <v>47.8</v>
      </c>
      <c r="J18" s="10">
        <f>'[1]Links'!I3+'[1]Links'!I15+'[1]Links'!I18+'[1]Links'!I33</f>
        <v>9.3</v>
      </c>
      <c r="K18" s="13">
        <f t="shared" si="0"/>
        <v>156.5</v>
      </c>
      <c r="L18" s="70">
        <f>'[1]Links'!K3+'[1]Links'!K15+'[1]Links'!K18+'[1]Links'!K33</f>
        <v>51.538976999999996</v>
      </c>
      <c r="M18" s="73">
        <v>15</v>
      </c>
      <c r="N18" s="76">
        <f>'[1]Links'!M3+'[1]Links'!M15+'[1]Links'!M18+'[1]Links'!M33</f>
        <v>234.74</v>
      </c>
      <c r="O18" s="112">
        <f>'[1]Links'!N3+'[1]Links'!N15+'[1]Links'!N18+'[1]Links'!N33</f>
        <v>184.39000000000001</v>
      </c>
      <c r="P18" s="83">
        <f>'[1]Links'!O3+'[1]Links'!O15+'[1]Links'!O18+'[1]Links'!O33</f>
        <v>35.7</v>
      </c>
      <c r="Q18" s="83">
        <f>'[1]Links'!P3+'[1]Links'!P15+'[1]Links'!P18+'[1]Links'!P33</f>
        <v>3.9000000000000004</v>
      </c>
      <c r="R18" s="83">
        <f>'[1]Links'!Q3+'[1]Links'!Q15+'[1]Links'!Q18+'[1]Links'!Q33</f>
        <v>12.1</v>
      </c>
      <c r="S18" s="79">
        <f>'[1]Links'!R3+'[1]Links'!R15+'[1]Links'!R18+'[1]Links'!R33</f>
        <v>0</v>
      </c>
    </row>
    <row r="19" spans="1:19" ht="19.5" customHeight="1">
      <c r="A19" s="122"/>
      <c r="B19" s="68"/>
      <c r="C19" s="12" t="s">
        <v>25</v>
      </c>
      <c r="D19" s="10">
        <f>'[1]Links'!C4+'[1]Links'!C16+'[1]Links'!C19+'[1]Links'!C34</f>
        <v>33.3</v>
      </c>
      <c r="E19" s="10">
        <f>'[1]Links'!D4+'[1]Links'!D16+'[1]Links'!D19+'[1]Links'!D34</f>
        <v>32.199999999999996</v>
      </c>
      <c r="F19" s="10">
        <f>'[1]Links'!E4+'[1]Links'!E16+'[1]Links'!E19+'[1]Links'!E34</f>
        <v>0</v>
      </c>
      <c r="G19" s="10">
        <f>'[1]Links'!F4+'[1]Links'!F16+'[1]Links'!F19+'[1]Links'!F34</f>
        <v>21.3</v>
      </c>
      <c r="H19" s="10">
        <f>'[1]Links'!G4+'[1]Links'!G16+'[1]Links'!G19+'[1]Links'!G34</f>
        <v>7.9</v>
      </c>
      <c r="I19" s="10">
        <f>'[1]Links'!H4+'[1]Links'!H16+'[1]Links'!H19+'[1]Links'!H34</f>
        <v>0</v>
      </c>
      <c r="J19" s="10">
        <f>'[1]Links'!I4+'[1]Links'!I16+'[1]Links'!I19+'[1]Links'!I34</f>
        <v>0</v>
      </c>
      <c r="K19" s="13">
        <f t="shared" si="0"/>
        <v>94.7</v>
      </c>
      <c r="L19" s="71"/>
      <c r="M19" s="74"/>
      <c r="N19" s="77"/>
      <c r="O19" s="81"/>
      <c r="P19" s="83"/>
      <c r="Q19" s="83"/>
      <c r="R19" s="83"/>
      <c r="S19" s="79"/>
    </row>
    <row r="20" spans="1:19" ht="19.5" customHeight="1" thickBot="1">
      <c r="A20" s="123"/>
      <c r="B20" s="69"/>
      <c r="C20" s="12" t="s">
        <v>26</v>
      </c>
      <c r="D20" s="30">
        <f>'[1]Links'!C5+'[1]Links'!C17+'[1]Links'!C20+'[1]Links'!C35</f>
        <v>10.4</v>
      </c>
      <c r="E20" s="30">
        <f>'[1]Links'!D5+'[1]Links'!D17+'[1]Links'!D20+'[1]Links'!D35</f>
        <v>0.3</v>
      </c>
      <c r="F20" s="30">
        <f>'[1]Links'!E5+'[1]Links'!E17+'[1]Links'!E20+'[1]Links'!E35</f>
        <v>0</v>
      </c>
      <c r="G20" s="30">
        <f>'[1]Links'!F5+'[1]Links'!F17+'[1]Links'!F20+'[1]Links'!F35</f>
        <v>0</v>
      </c>
      <c r="H20" s="30">
        <f>'[1]Links'!G5+'[1]Links'!G17+'[1]Links'!G20+'[1]Links'!G35</f>
        <v>0</v>
      </c>
      <c r="I20" s="30">
        <f>'[1]Links'!H5+'[1]Links'!H17+'[1]Links'!H20+'[1]Links'!H35</f>
        <v>0.2</v>
      </c>
      <c r="J20" s="30">
        <f>'[1]Links'!I5+'[1]Links'!I17+'[1]Links'!I20+'[1]Links'!I35</f>
        <v>0</v>
      </c>
      <c r="K20" s="13">
        <f t="shared" si="0"/>
        <v>10.9</v>
      </c>
      <c r="L20" s="72"/>
      <c r="M20" s="75"/>
      <c r="N20" s="78"/>
      <c r="O20" s="82"/>
      <c r="P20" s="84"/>
      <c r="Q20" s="84"/>
      <c r="R20" s="84"/>
      <c r="S20" s="80"/>
    </row>
    <row r="21" spans="1:19" ht="19.5" customHeight="1">
      <c r="A21" s="194" t="s">
        <v>71</v>
      </c>
      <c r="B21" s="164" t="s">
        <v>31</v>
      </c>
      <c r="C21" s="9" t="s">
        <v>24</v>
      </c>
      <c r="D21" s="10">
        <f>'[1]Links'!C39</f>
        <v>0</v>
      </c>
      <c r="E21" s="10">
        <f>'[1]Links'!D39</f>
        <v>1.1</v>
      </c>
      <c r="F21" s="10">
        <f>'[1]Links'!E39</f>
        <v>5.7</v>
      </c>
      <c r="G21" s="10">
        <f>'[1]Links'!F39</f>
        <v>7</v>
      </c>
      <c r="H21" s="10">
        <f>'[1]Links'!G39</f>
        <v>4</v>
      </c>
      <c r="I21" s="10">
        <f>'[1]Links'!H39</f>
        <v>4.8</v>
      </c>
      <c r="J21" s="10">
        <f>'[1]Links'!I39</f>
        <v>0.4</v>
      </c>
      <c r="K21" s="11">
        <f t="shared" si="0"/>
        <v>23</v>
      </c>
      <c r="L21" s="183">
        <f>'[1]Links'!K39</f>
        <v>8.33500295712</v>
      </c>
      <c r="M21" s="184">
        <f>'[1]Links'!L39</f>
        <v>7</v>
      </c>
      <c r="N21" s="77">
        <f>'[1]Links'!M39</f>
        <v>42</v>
      </c>
      <c r="O21" s="136">
        <f>'[1]Links'!N39</f>
        <v>14.44</v>
      </c>
      <c r="P21" s="126">
        <f>'[1]Links'!O39</f>
        <v>0</v>
      </c>
      <c r="Q21" s="83">
        <f>'[1]Links'!P39</f>
        <v>0</v>
      </c>
      <c r="R21" s="83">
        <f>'[1]Links'!Q39</f>
        <v>8.4</v>
      </c>
      <c r="S21" s="79">
        <f>'[1]Links'!R39</f>
        <v>0</v>
      </c>
    </row>
    <row r="22" spans="1:19" ht="19.5" customHeight="1">
      <c r="A22" s="195"/>
      <c r="B22" s="68"/>
      <c r="C22" s="12" t="s">
        <v>25</v>
      </c>
      <c r="D22" s="10">
        <f>'[1]Links'!C40</f>
        <v>6.2</v>
      </c>
      <c r="E22" s="10">
        <f>'[1]Links'!D40</f>
        <v>7.3</v>
      </c>
      <c r="F22" s="10">
        <f>'[1]Links'!E40</f>
        <v>0</v>
      </c>
      <c r="G22" s="10">
        <f>'[1]Links'!F40</f>
        <v>1.4</v>
      </c>
      <c r="H22" s="10">
        <f>'[1]Links'!G40</f>
        <v>1.1</v>
      </c>
      <c r="I22" s="10">
        <f>'[1]Links'!H40</f>
        <v>0</v>
      </c>
      <c r="J22" s="10">
        <f>'[1]Links'!I40</f>
        <v>0.4</v>
      </c>
      <c r="K22" s="13">
        <f t="shared" si="0"/>
        <v>16.4</v>
      </c>
      <c r="L22" s="71"/>
      <c r="M22" s="74"/>
      <c r="N22" s="77"/>
      <c r="O22" s="81"/>
      <c r="P22" s="126"/>
      <c r="Q22" s="83"/>
      <c r="R22" s="83"/>
      <c r="S22" s="79"/>
    </row>
    <row r="23" spans="1:19" ht="19.5" customHeight="1">
      <c r="A23" s="195"/>
      <c r="B23" s="135"/>
      <c r="C23" s="14" t="s">
        <v>26</v>
      </c>
      <c r="D23" s="15">
        <f>'[1]Links'!C41</f>
        <v>2.2</v>
      </c>
      <c r="E23" s="15">
        <f>'[1]Links'!D41</f>
        <v>0</v>
      </c>
      <c r="F23" s="15">
        <f>'[1]Links'!E41</f>
        <v>0</v>
      </c>
      <c r="G23" s="15">
        <f>'[1]Links'!F41</f>
        <v>0</v>
      </c>
      <c r="H23" s="15">
        <f>'[1]Links'!G41</f>
        <v>0</v>
      </c>
      <c r="I23" s="15">
        <f>'[1]Links'!H41</f>
        <v>0.4</v>
      </c>
      <c r="J23" s="15">
        <f>'[1]Links'!I41</f>
        <v>0</v>
      </c>
      <c r="K23" s="16">
        <f t="shared" si="0"/>
        <v>2.6</v>
      </c>
      <c r="L23" s="116"/>
      <c r="M23" s="124"/>
      <c r="N23" s="117"/>
      <c r="O23" s="137"/>
      <c r="P23" s="127"/>
      <c r="Q23" s="93"/>
      <c r="R23" s="93"/>
      <c r="S23" s="89"/>
    </row>
    <row r="24" spans="1:19" ht="19.5" customHeight="1">
      <c r="A24" s="195"/>
      <c r="B24" s="105" t="s">
        <v>32</v>
      </c>
      <c r="C24" s="17" t="s">
        <v>24</v>
      </c>
      <c r="D24" s="18">
        <f>'[1]Links'!C42</f>
        <v>1.5</v>
      </c>
      <c r="E24" s="18">
        <f>'[1]Links'!D42</f>
        <v>0.3</v>
      </c>
      <c r="F24" s="18">
        <f>'[1]Links'!E42</f>
        <v>5.8</v>
      </c>
      <c r="G24" s="18">
        <f>'[1]Links'!F42</f>
        <v>7.2</v>
      </c>
      <c r="H24" s="18">
        <f>'[1]Links'!G42</f>
        <v>3.5</v>
      </c>
      <c r="I24" s="18">
        <f>'[1]Links'!H42</f>
        <v>3.4</v>
      </c>
      <c r="J24" s="18">
        <f>'[1]Links'!I42</f>
        <v>0.2</v>
      </c>
      <c r="K24" s="19">
        <f t="shared" si="0"/>
        <v>21.9</v>
      </c>
      <c r="L24" s="102">
        <f>'[1]Links'!K42</f>
        <v>8.37412110667</v>
      </c>
      <c r="M24" s="109">
        <f>'[1]Links'!L42</f>
        <v>2</v>
      </c>
      <c r="N24" s="163">
        <f>'[1]Links'!M42</f>
        <v>36.96</v>
      </c>
      <c r="O24" s="114">
        <f>'[1]Links'!N42</f>
        <v>28.1</v>
      </c>
      <c r="P24" s="90">
        <f>'[1]Links'!O42</f>
        <v>8.2</v>
      </c>
      <c r="Q24" s="90">
        <f>'[1]Links'!P42</f>
        <v>0.2</v>
      </c>
      <c r="R24" s="90">
        <f>'[1]Links'!Q42</f>
        <v>0</v>
      </c>
      <c r="S24" s="95">
        <f>'[1]Links'!R42</f>
        <v>0</v>
      </c>
    </row>
    <row r="25" spans="1:19" ht="17.25">
      <c r="A25" s="195"/>
      <c r="B25" s="106"/>
      <c r="C25" s="20" t="s">
        <v>25</v>
      </c>
      <c r="D25" s="18">
        <f>'[1]Links'!C43</f>
        <v>5.6</v>
      </c>
      <c r="E25" s="18">
        <f>'[1]Links'!D43</f>
        <v>8.1</v>
      </c>
      <c r="F25" s="18">
        <f>'[1]Links'!E43</f>
        <v>0</v>
      </c>
      <c r="G25" s="18">
        <f>'[1]Links'!F43</f>
        <v>1.2</v>
      </c>
      <c r="H25" s="18">
        <f>'[1]Links'!G43</f>
        <v>1.2</v>
      </c>
      <c r="I25" s="18">
        <f>'[1]Links'!H43</f>
        <v>0</v>
      </c>
      <c r="J25" s="18">
        <f>'[1]Links'!I43</f>
        <v>0.2</v>
      </c>
      <c r="K25" s="19">
        <f t="shared" si="0"/>
        <v>16.299999999999997</v>
      </c>
      <c r="L25" s="103"/>
      <c r="M25" s="110"/>
      <c r="N25" s="100"/>
      <c r="O25" s="86"/>
      <c r="P25" s="62"/>
      <c r="Q25" s="62"/>
      <c r="R25" s="62"/>
      <c r="S25" s="65"/>
    </row>
    <row r="26" spans="1:19" ht="18" thickBot="1">
      <c r="A26" s="196"/>
      <c r="B26" s="113"/>
      <c r="C26" s="31" t="s">
        <v>26</v>
      </c>
      <c r="D26" s="32">
        <f>'[1]Links'!C44</f>
        <v>1.3</v>
      </c>
      <c r="E26" s="32">
        <f>'[1]Links'!D44</f>
        <v>0</v>
      </c>
      <c r="F26" s="32">
        <f>'[1]Links'!E44</f>
        <v>0</v>
      </c>
      <c r="G26" s="32">
        <f>'[1]Links'!F44</f>
        <v>0</v>
      </c>
      <c r="H26" s="32">
        <f>'[1]Links'!G44</f>
        <v>0</v>
      </c>
      <c r="I26" s="32">
        <f>'[1]Links'!H44</f>
        <v>1.4</v>
      </c>
      <c r="J26" s="32">
        <f>'[1]Links'!I44</f>
        <v>0</v>
      </c>
      <c r="K26" s="33">
        <f t="shared" si="0"/>
        <v>2.7</v>
      </c>
      <c r="L26" s="104"/>
      <c r="M26" s="161"/>
      <c r="N26" s="174"/>
      <c r="O26" s="115"/>
      <c r="P26" s="91"/>
      <c r="Q26" s="91"/>
      <c r="R26" s="91"/>
      <c r="S26" s="173"/>
    </row>
    <row r="27" spans="1:19" ht="19.5" customHeight="1" hidden="1">
      <c r="A27" s="59"/>
      <c r="B27" s="68"/>
      <c r="C27" s="12" t="s">
        <v>24</v>
      </c>
      <c r="D27" s="10"/>
      <c r="E27" s="10"/>
      <c r="F27" s="10"/>
      <c r="G27" s="10"/>
      <c r="H27" s="10"/>
      <c r="I27" s="10"/>
      <c r="J27" s="10"/>
      <c r="K27" s="24">
        <f t="shared" si="0"/>
        <v>0</v>
      </c>
      <c r="L27" s="71"/>
      <c r="M27" s="153"/>
      <c r="N27" s="25"/>
      <c r="O27" s="25"/>
      <c r="P27" s="26"/>
      <c r="Q27" s="27"/>
      <c r="R27" s="27"/>
      <c r="S27" s="28"/>
    </row>
    <row r="28" spans="1:19" ht="19.5" customHeight="1" hidden="1">
      <c r="A28" s="59"/>
      <c r="B28" s="68"/>
      <c r="C28" s="12" t="s">
        <v>25</v>
      </c>
      <c r="D28" s="10"/>
      <c r="E28" s="10"/>
      <c r="F28" s="10"/>
      <c r="G28" s="10"/>
      <c r="H28" s="10"/>
      <c r="I28" s="10"/>
      <c r="J28" s="10"/>
      <c r="K28" s="24">
        <f t="shared" si="0"/>
        <v>0</v>
      </c>
      <c r="L28" s="71"/>
      <c r="M28" s="153"/>
      <c r="N28" s="25"/>
      <c r="O28" s="25"/>
      <c r="P28" s="26"/>
      <c r="Q28" s="27"/>
      <c r="R28" s="27"/>
      <c r="S28" s="28"/>
    </row>
    <row r="29" spans="1:19" ht="19.5" customHeight="1" hidden="1" thickBot="1">
      <c r="A29" s="59"/>
      <c r="B29" s="68"/>
      <c r="C29" s="12" t="s">
        <v>26</v>
      </c>
      <c r="D29" s="10"/>
      <c r="E29" s="10"/>
      <c r="F29" s="10"/>
      <c r="G29" s="10"/>
      <c r="H29" s="10"/>
      <c r="I29" s="10"/>
      <c r="J29" s="10"/>
      <c r="K29" s="24">
        <f t="shared" si="0"/>
        <v>0</v>
      </c>
      <c r="L29" s="71"/>
      <c r="M29" s="153"/>
      <c r="N29" s="25"/>
      <c r="O29" s="25"/>
      <c r="P29" s="26"/>
      <c r="Q29" s="27"/>
      <c r="R29" s="27"/>
      <c r="S29" s="28"/>
    </row>
    <row r="30" spans="1:19" ht="19.5" customHeight="1">
      <c r="A30" s="98" t="s">
        <v>70</v>
      </c>
      <c r="B30" s="67" t="s">
        <v>33</v>
      </c>
      <c r="C30" s="29" t="s">
        <v>24</v>
      </c>
      <c r="D30" s="10">
        <f>'[1]Links'!C48</f>
        <v>0</v>
      </c>
      <c r="E30" s="10">
        <f>'[1]Links'!D48</f>
        <v>2.5</v>
      </c>
      <c r="F30" s="10">
        <f>'[1]Links'!E48</f>
        <v>0.5</v>
      </c>
      <c r="G30" s="10">
        <f>'[1]Links'!F48</f>
        <v>2.7</v>
      </c>
      <c r="H30" s="10">
        <f>'[1]Links'!G48</f>
        <v>1.7</v>
      </c>
      <c r="I30" s="10">
        <f>'[1]Links'!H48</f>
        <v>2.7</v>
      </c>
      <c r="J30" s="10">
        <f>'[1]Links'!I48</f>
        <v>0.4</v>
      </c>
      <c r="K30" s="13">
        <f t="shared" si="0"/>
        <v>10.500000000000002</v>
      </c>
      <c r="L30" s="70">
        <f>'[1]Links'!K48</f>
        <v>2.673882</v>
      </c>
      <c r="M30" s="73">
        <f>'[1]Links'!L48</f>
        <v>25</v>
      </c>
      <c r="N30" s="77">
        <f>'[1]Links'!M48</f>
        <v>11.88</v>
      </c>
      <c r="O30" s="81">
        <f>'[1]Links'!N48</f>
        <v>9.96</v>
      </c>
      <c r="P30" s="126">
        <f>'[1]Links'!O48</f>
        <v>2.5</v>
      </c>
      <c r="Q30" s="83">
        <f>'[1]Links'!P48</f>
        <v>0.2</v>
      </c>
      <c r="R30" s="83">
        <f>'[1]Links'!Q48</f>
        <v>0</v>
      </c>
      <c r="S30" s="79">
        <f>'[1]Links'!R48</f>
        <v>0</v>
      </c>
    </row>
    <row r="31" spans="1:19" ht="19.5" customHeight="1">
      <c r="A31" s="98"/>
      <c r="B31" s="68"/>
      <c r="C31" s="12" t="s">
        <v>25</v>
      </c>
      <c r="D31" s="10">
        <f>'[1]Links'!C49</f>
        <v>0.4</v>
      </c>
      <c r="E31" s="10">
        <f>'[1]Links'!D49</f>
        <v>0.2</v>
      </c>
      <c r="F31" s="10">
        <f>'[1]Links'!E49</f>
        <v>0</v>
      </c>
      <c r="G31" s="10">
        <f>'[1]Links'!F49</f>
        <v>0</v>
      </c>
      <c r="H31" s="10">
        <f>'[1]Links'!G49</f>
        <v>0.6</v>
      </c>
      <c r="I31" s="10">
        <f>'[1]Links'!H49</f>
        <v>0</v>
      </c>
      <c r="J31" s="10">
        <f>'[1]Links'!I49</f>
        <v>0</v>
      </c>
      <c r="K31" s="13">
        <f t="shared" si="0"/>
        <v>1.2000000000000002</v>
      </c>
      <c r="L31" s="71"/>
      <c r="M31" s="74"/>
      <c r="N31" s="77"/>
      <c r="O31" s="81"/>
      <c r="P31" s="126"/>
      <c r="Q31" s="83"/>
      <c r="R31" s="83"/>
      <c r="S31" s="79"/>
    </row>
    <row r="32" spans="1:19" ht="19.5" customHeight="1">
      <c r="A32" s="98"/>
      <c r="B32" s="135"/>
      <c r="C32" s="14" t="s">
        <v>26</v>
      </c>
      <c r="D32" s="15">
        <f>'[1]Links'!C50</f>
        <v>2.3</v>
      </c>
      <c r="E32" s="15">
        <f>'[1]Links'!D50</f>
        <v>0</v>
      </c>
      <c r="F32" s="15">
        <f>'[1]Links'!E50</f>
        <v>0</v>
      </c>
      <c r="G32" s="15">
        <f>'[1]Links'!F50</f>
        <v>0</v>
      </c>
      <c r="H32" s="15">
        <f>'[1]Links'!G50</f>
        <v>0</v>
      </c>
      <c r="I32" s="15">
        <f>'[1]Links'!H50</f>
        <v>0</v>
      </c>
      <c r="J32" s="15">
        <f>'[1]Links'!I50</f>
        <v>0</v>
      </c>
      <c r="K32" s="16">
        <f t="shared" si="0"/>
        <v>2.3</v>
      </c>
      <c r="L32" s="116"/>
      <c r="M32" s="124"/>
      <c r="N32" s="117"/>
      <c r="O32" s="137"/>
      <c r="P32" s="127"/>
      <c r="Q32" s="93"/>
      <c r="R32" s="93"/>
      <c r="S32" s="89"/>
    </row>
    <row r="33" spans="1:19" ht="19.5" customHeight="1">
      <c r="A33" s="98"/>
      <c r="B33" s="105" t="s">
        <v>34</v>
      </c>
      <c r="C33" s="17" t="s">
        <v>24</v>
      </c>
      <c r="D33" s="18">
        <f>'[1]Links'!C51</f>
        <v>0</v>
      </c>
      <c r="E33" s="18">
        <f>'[1]Links'!D51</f>
        <v>1.7</v>
      </c>
      <c r="F33" s="18">
        <f>'[1]Links'!E51</f>
        <v>0.5</v>
      </c>
      <c r="G33" s="18">
        <f>'[1]Links'!F51</f>
        <v>1.8</v>
      </c>
      <c r="H33" s="18">
        <f>'[1]Links'!G51</f>
        <v>0.6</v>
      </c>
      <c r="I33" s="18">
        <f>'[1]Links'!H51</f>
        <v>1.8</v>
      </c>
      <c r="J33" s="18">
        <f>'[1]Links'!I51</f>
        <v>0.2</v>
      </c>
      <c r="K33" s="19">
        <f t="shared" si="0"/>
        <v>6.6</v>
      </c>
      <c r="L33" s="102">
        <f>'[1]Links'!K51</f>
        <v>1.77806</v>
      </c>
      <c r="M33" s="109">
        <f>'[1]Links'!L51</f>
        <v>69</v>
      </c>
      <c r="N33" s="163">
        <f>'[1]Links'!M51</f>
        <v>7.92</v>
      </c>
      <c r="O33" s="114">
        <f>'[1]Links'!N51</f>
        <v>2.62</v>
      </c>
      <c r="P33" s="90">
        <f>'[1]Links'!O51</f>
        <v>0</v>
      </c>
      <c r="Q33" s="90">
        <f>'[1]Links'!P51</f>
        <v>1.8</v>
      </c>
      <c r="R33" s="90">
        <f>'[1]Links'!Q51</f>
        <v>0</v>
      </c>
      <c r="S33" s="95">
        <f>'[1]Links'!R51</f>
        <v>0</v>
      </c>
    </row>
    <row r="34" spans="1:19" ht="19.5" customHeight="1">
      <c r="A34" s="98"/>
      <c r="B34" s="106"/>
      <c r="C34" s="20" t="s">
        <v>25</v>
      </c>
      <c r="D34" s="18">
        <f>'[1]Links'!C52</f>
        <v>0.2</v>
      </c>
      <c r="E34" s="18">
        <f>'[1]Links'!D52</f>
        <v>0.1</v>
      </c>
      <c r="F34" s="18">
        <f>'[1]Links'!E52</f>
        <v>0</v>
      </c>
      <c r="G34" s="18">
        <f>'[1]Links'!F52</f>
        <v>0</v>
      </c>
      <c r="H34" s="18">
        <f>'[1]Links'!G52</f>
        <v>1</v>
      </c>
      <c r="I34" s="18">
        <f>'[1]Links'!H52</f>
        <v>0</v>
      </c>
      <c r="J34" s="18">
        <f>'[1]Links'!I52</f>
        <v>0</v>
      </c>
      <c r="K34" s="19">
        <f t="shared" si="0"/>
        <v>1.3</v>
      </c>
      <c r="L34" s="103"/>
      <c r="M34" s="110"/>
      <c r="N34" s="100"/>
      <c r="O34" s="86"/>
      <c r="P34" s="62"/>
      <c r="Q34" s="62"/>
      <c r="R34" s="62"/>
      <c r="S34" s="65"/>
    </row>
    <row r="35" spans="1:19" ht="19.5" customHeight="1" thickBot="1">
      <c r="A35" s="197"/>
      <c r="B35" s="113"/>
      <c r="C35" s="31" t="s">
        <v>26</v>
      </c>
      <c r="D35" s="32">
        <f>'[1]Links'!C53</f>
        <v>1.6</v>
      </c>
      <c r="E35" s="32">
        <f>'[1]Links'!D53</f>
        <v>0</v>
      </c>
      <c r="F35" s="32">
        <f>'[1]Links'!E53</f>
        <v>0</v>
      </c>
      <c r="G35" s="32">
        <f>'[1]Links'!F53</f>
        <v>0</v>
      </c>
      <c r="H35" s="32">
        <f>'[1]Links'!G53</f>
        <v>0.1</v>
      </c>
      <c r="I35" s="32">
        <f>'[1]Links'!H53</f>
        <v>0</v>
      </c>
      <c r="J35" s="32">
        <f>'[1]Links'!I53</f>
        <v>0</v>
      </c>
      <c r="K35" s="33">
        <f aca="true" t="shared" si="1" ref="K35:K66">SUM(D35:J35)</f>
        <v>1.7000000000000002</v>
      </c>
      <c r="L35" s="104"/>
      <c r="M35" s="161"/>
      <c r="N35" s="174"/>
      <c r="O35" s="115"/>
      <c r="P35" s="91"/>
      <c r="Q35" s="91"/>
      <c r="R35" s="91"/>
      <c r="S35" s="173"/>
    </row>
    <row r="36" spans="1:19" ht="19.5" customHeight="1">
      <c r="A36" s="121" t="s">
        <v>35</v>
      </c>
      <c r="B36" s="68" t="s">
        <v>36</v>
      </c>
      <c r="C36" s="12" t="s">
        <v>24</v>
      </c>
      <c r="D36" s="10">
        <f>'[1]Links'!C54+'[1]Links'!C57+'[1]Links'!C60</f>
        <v>2.3</v>
      </c>
      <c r="E36" s="10">
        <f>'[1]Links'!D54+'[1]Links'!D57+'[1]Links'!D60</f>
        <v>12.1</v>
      </c>
      <c r="F36" s="10">
        <f>'[1]Links'!E54+'[1]Links'!E57+'[1]Links'!E60</f>
        <v>5.7</v>
      </c>
      <c r="G36" s="10">
        <f>'[1]Links'!F54+'[1]Links'!F57+'[1]Links'!F60</f>
        <v>21.700000000000003</v>
      </c>
      <c r="H36" s="10">
        <f>'[1]Links'!G54+'[1]Links'!G57+'[1]Links'!G60</f>
        <v>7.5</v>
      </c>
      <c r="I36" s="10">
        <f>'[1]Links'!H54+'[1]Links'!H57+'[1]Links'!H60</f>
        <v>20.6</v>
      </c>
      <c r="J36" s="10">
        <f>'[1]Links'!I54+'[1]Links'!I57+'[1]Links'!I60</f>
        <v>3.3</v>
      </c>
      <c r="K36" s="13">
        <f t="shared" si="1"/>
        <v>73.2</v>
      </c>
      <c r="L36" s="71">
        <f>'[1]Links'!K54+'[1]Links'!K57+'[1]Links'!K60</f>
        <v>23.057219</v>
      </c>
      <c r="M36" s="74">
        <v>55</v>
      </c>
      <c r="N36" s="77">
        <f>'[1]Links'!M54+'[1]Links'!M57+'[1]Links'!M60</f>
        <v>102.08000000000001</v>
      </c>
      <c r="O36" s="81">
        <f>'[1]Links'!N54+'[1]Links'!N57+'[1]Links'!N60</f>
        <v>59.95</v>
      </c>
      <c r="P36" s="83">
        <f>'[1]Links'!O54+'[1]Links'!O57+'[1]Links'!O60</f>
        <v>14.5</v>
      </c>
      <c r="Q36" s="83">
        <f>'[1]Links'!P54+'[1]Links'!P57+'[1]Links'!P60</f>
        <v>8.7</v>
      </c>
      <c r="R36" s="83">
        <f>'[1]Links'!Q54+'[1]Links'!Q57+'[1]Links'!Q60</f>
        <v>0</v>
      </c>
      <c r="S36" s="79">
        <f>'[1]Links'!R54+'[1]Links'!R57+'[1]Links'!R60</f>
        <v>0</v>
      </c>
    </row>
    <row r="37" spans="1:19" ht="19.5" customHeight="1">
      <c r="A37" s="122"/>
      <c r="B37" s="68"/>
      <c r="C37" s="12" t="s">
        <v>25</v>
      </c>
      <c r="D37" s="10">
        <f>'[1]Links'!C55+'[1]Links'!C58+'[1]Links'!C61</f>
        <v>13.5</v>
      </c>
      <c r="E37" s="10">
        <f>'[1]Links'!D55+'[1]Links'!D58+'[1]Links'!D61</f>
        <v>11.1</v>
      </c>
      <c r="F37" s="10">
        <f>'[1]Links'!E55+'[1]Links'!E58+'[1]Links'!E61</f>
        <v>0</v>
      </c>
      <c r="G37" s="10">
        <f>'[1]Links'!F55+'[1]Links'!F58+'[1]Links'!F61</f>
        <v>1.5000000000000002</v>
      </c>
      <c r="H37" s="10">
        <f>'[1]Links'!G55+'[1]Links'!G58+'[1]Links'!G61</f>
        <v>4.300000000000001</v>
      </c>
      <c r="I37" s="10">
        <f>'[1]Links'!H55+'[1]Links'!H58+'[1]Links'!H61</f>
        <v>0</v>
      </c>
      <c r="J37" s="10">
        <f>'[1]Links'!I55+'[1]Links'!I58+'[1]Links'!I61</f>
        <v>0.3</v>
      </c>
      <c r="K37" s="13">
        <f t="shared" si="1"/>
        <v>30.700000000000003</v>
      </c>
      <c r="L37" s="71"/>
      <c r="M37" s="74"/>
      <c r="N37" s="77"/>
      <c r="O37" s="81"/>
      <c r="P37" s="83"/>
      <c r="Q37" s="83"/>
      <c r="R37" s="83"/>
      <c r="S37" s="79"/>
    </row>
    <row r="38" spans="1:19" ht="19.5" customHeight="1">
      <c r="A38" s="122"/>
      <c r="B38" s="135"/>
      <c r="C38" s="14" t="s">
        <v>26</v>
      </c>
      <c r="D38" s="15">
        <f>'[1]Links'!C56+'[1]Links'!C59+'[1]Links'!C62</f>
        <v>7.4</v>
      </c>
      <c r="E38" s="15">
        <f>'[1]Links'!D56+'[1]Links'!D59+'[1]Links'!D62</f>
        <v>0</v>
      </c>
      <c r="F38" s="15">
        <f>'[1]Links'!E56+'[1]Links'!E59+'[1]Links'!E62</f>
        <v>0</v>
      </c>
      <c r="G38" s="15">
        <f>'[1]Links'!F56+'[1]Links'!F59+'[1]Links'!F62</f>
        <v>0</v>
      </c>
      <c r="H38" s="15">
        <f>'[1]Links'!G56+'[1]Links'!G59+'[1]Links'!G62</f>
        <v>0.8</v>
      </c>
      <c r="I38" s="15">
        <f>'[1]Links'!H56+'[1]Links'!H59+'[1]Links'!H62</f>
        <v>0.5</v>
      </c>
      <c r="J38" s="15">
        <f>'[1]Links'!I56+'[1]Links'!I59+'[1]Links'!I62</f>
        <v>0</v>
      </c>
      <c r="K38" s="16">
        <f t="shared" si="1"/>
        <v>8.700000000000001</v>
      </c>
      <c r="L38" s="116"/>
      <c r="M38" s="124"/>
      <c r="N38" s="117"/>
      <c r="O38" s="137"/>
      <c r="P38" s="93"/>
      <c r="Q38" s="93"/>
      <c r="R38" s="93"/>
      <c r="S38" s="89"/>
    </row>
    <row r="39" spans="1:19" ht="19.5" customHeight="1">
      <c r="A39" s="122"/>
      <c r="B39" s="67" t="s">
        <v>37</v>
      </c>
      <c r="C39" s="29" t="s">
        <v>24</v>
      </c>
      <c r="D39" s="10">
        <f>'[1]Links'!C54+'[1]Links'!C57+'[1]Links'!C66+'[1]Links'!C72</f>
        <v>4.699999999999999</v>
      </c>
      <c r="E39" s="10">
        <f>'[1]Links'!D54+'[1]Links'!D57+'[1]Links'!D66+'[1]Links'!D72</f>
        <v>10.299999999999999</v>
      </c>
      <c r="F39" s="10">
        <f>'[1]Links'!E54+'[1]Links'!E57+'[1]Links'!E66+'[1]Links'!E72</f>
        <v>6.5</v>
      </c>
      <c r="G39" s="10">
        <f>'[1]Links'!F54+'[1]Links'!F57+'[1]Links'!F66+'[1]Links'!F72</f>
        <v>20.7</v>
      </c>
      <c r="H39" s="10">
        <f>'[1]Links'!G54+'[1]Links'!G57+'[1]Links'!G66+'[1]Links'!G72</f>
        <v>6.300000000000001</v>
      </c>
      <c r="I39" s="10">
        <f>'[1]Links'!H54+'[1]Links'!H57+'[1]Links'!H66+'[1]Links'!H72</f>
        <v>21.700000000000003</v>
      </c>
      <c r="J39" s="10">
        <f>'[1]Links'!I54+'[1]Links'!I57+'[1]Links'!I66+'[1]Links'!I72</f>
        <v>2</v>
      </c>
      <c r="K39" s="13">
        <f t="shared" si="1"/>
        <v>72.2</v>
      </c>
      <c r="L39" s="70">
        <f>'[1]Links'!K54+'[1]Links'!K57+'[1]Links'!K66+'[1]Links'!K72</f>
        <v>23.339692999999997</v>
      </c>
      <c r="M39" s="73">
        <v>40</v>
      </c>
      <c r="N39" s="77">
        <f>'[1]Links'!M54+'[1]Links'!M57+'[1]Links'!M66+16</f>
        <v>105.32000000000001</v>
      </c>
      <c r="O39" s="112">
        <f>'[1]Links'!N54+'[1]Links'!N57+'[1]Links'!N66+6.41</f>
        <v>49.82000000000001</v>
      </c>
      <c r="P39" s="92">
        <f>'[1]Links'!O54+'[1]Links'!O57+'[1]Links'!O66+0</f>
        <v>8.4</v>
      </c>
      <c r="Q39" s="92">
        <f>'[1]Links'!P54+'[1]Links'!P57+'[1]Links'!P66+0</f>
        <v>11.899999999999999</v>
      </c>
      <c r="R39" s="92">
        <f>'[1]Links'!Q54+'[1]Links'!Q57+'[1]Links'!Q66+3.2</f>
        <v>3.2</v>
      </c>
      <c r="S39" s="88">
        <f>'[1]Links'!R54+'[1]Links'!R57+'[1]Links'!R66+0</f>
        <v>0</v>
      </c>
    </row>
    <row r="40" spans="1:19" ht="19.5" customHeight="1">
      <c r="A40" s="122"/>
      <c r="B40" s="68"/>
      <c r="C40" s="12" t="s">
        <v>25</v>
      </c>
      <c r="D40" s="10">
        <f>'[1]Links'!C55+'[1]Links'!C58+'[1]Links'!C67+'[1]Links'!C73</f>
        <v>12.5</v>
      </c>
      <c r="E40" s="10">
        <f>'[1]Links'!D55+'[1]Links'!D58+'[1]Links'!D67+'[1]Links'!D73</f>
        <v>13.2</v>
      </c>
      <c r="F40" s="10">
        <f>'[1]Links'!E55+'[1]Links'!E58+'[1]Links'!E67+'[1]Links'!E73</f>
        <v>0</v>
      </c>
      <c r="G40" s="10">
        <f>'[1]Links'!F55+'[1]Links'!F58+'[1]Links'!F67+'[1]Links'!F73</f>
        <v>2.8</v>
      </c>
      <c r="H40" s="10">
        <f>'[1]Links'!G55+'[1]Links'!G58+'[1]Links'!G67+'[1]Links'!G73</f>
        <v>3.3000000000000003</v>
      </c>
      <c r="I40" s="10">
        <f>'[1]Links'!H55+'[1]Links'!H58+'[1]Links'!H67+'[1]Links'!H73</f>
        <v>0</v>
      </c>
      <c r="J40" s="10">
        <f>'[1]Links'!I55+'[1]Links'!I58+'[1]Links'!I67+'[1]Links'!I73</f>
        <v>0.6</v>
      </c>
      <c r="K40" s="13">
        <f t="shared" si="1"/>
        <v>32.4</v>
      </c>
      <c r="L40" s="71"/>
      <c r="M40" s="74"/>
      <c r="N40" s="77"/>
      <c r="O40" s="81"/>
      <c r="P40" s="83"/>
      <c r="Q40" s="83"/>
      <c r="R40" s="83"/>
      <c r="S40" s="79"/>
    </row>
    <row r="41" spans="1:19" ht="19.5" customHeight="1">
      <c r="A41" s="122"/>
      <c r="B41" s="135"/>
      <c r="C41" s="14" t="s">
        <v>26</v>
      </c>
      <c r="D41" s="15">
        <f>'[1]Links'!C56+'[1]Links'!C59+'[1]Links'!C68+'[1]Links'!C74</f>
        <v>6.300000000000001</v>
      </c>
      <c r="E41" s="15">
        <f>'[1]Links'!D56+'[1]Links'!D59+'[1]Links'!D68+'[1]Links'!D74</f>
        <v>0</v>
      </c>
      <c r="F41" s="15">
        <f>'[1]Links'!E56+'[1]Links'!E59+'[1]Links'!E68+'[1]Links'!E74</f>
        <v>0</v>
      </c>
      <c r="G41" s="15">
        <f>'[1]Links'!F56+'[1]Links'!F59+'[1]Links'!F68+'[1]Links'!F74</f>
        <v>0</v>
      </c>
      <c r="H41" s="15">
        <f>'[1]Links'!G56+'[1]Links'!G59+'[1]Links'!G68+'[1]Links'!G74</f>
        <v>1.9000000000000001</v>
      </c>
      <c r="I41" s="15">
        <f>'[1]Links'!H56+'[1]Links'!H59+'[1]Links'!H68+'[1]Links'!H74</f>
        <v>1</v>
      </c>
      <c r="J41" s="15">
        <f>'[1]Links'!I56+'[1]Links'!I59+'[1]Links'!I68+'[1]Links'!I74</f>
        <v>0</v>
      </c>
      <c r="K41" s="16">
        <f t="shared" si="1"/>
        <v>9.200000000000001</v>
      </c>
      <c r="L41" s="116"/>
      <c r="M41" s="124"/>
      <c r="N41" s="117"/>
      <c r="O41" s="137"/>
      <c r="P41" s="93"/>
      <c r="Q41" s="93"/>
      <c r="R41" s="93"/>
      <c r="S41" s="89"/>
    </row>
    <row r="42" spans="1:19" ht="19.5" customHeight="1">
      <c r="A42" s="122"/>
      <c r="B42" s="67" t="s">
        <v>38</v>
      </c>
      <c r="C42" s="29" t="s">
        <v>24</v>
      </c>
      <c r="D42" s="10">
        <f>'[1]Links'!C54+'[1]Links'!C63+'[1]Links'!C78+'[1]Links'!C72</f>
        <v>4</v>
      </c>
      <c r="E42" s="10">
        <f>'[1]Links'!D54+'[1]Links'!D63+'[1]Links'!D78+'[1]Links'!D72</f>
        <v>10.299999999999999</v>
      </c>
      <c r="F42" s="10">
        <f>'[1]Links'!E54+'[1]Links'!E63+'[1]Links'!E78+'[1]Links'!E72</f>
        <v>8.6</v>
      </c>
      <c r="G42" s="10">
        <f>'[1]Links'!F54+'[1]Links'!F63+'[1]Links'!F78+'[1]Links'!F72</f>
        <v>21.1</v>
      </c>
      <c r="H42" s="10">
        <f>'[1]Links'!G54+'[1]Links'!G63+'[1]Links'!G78+'[1]Links'!G72</f>
        <v>6.6</v>
      </c>
      <c r="I42" s="10">
        <f>'[1]Links'!H54+'[1]Links'!H63+'[1]Links'!H78+'[1]Links'!H72</f>
        <v>22.1</v>
      </c>
      <c r="J42" s="10">
        <f>'[1]Links'!I54+'[1]Links'!I63+'[1]Links'!I78+'[1]Links'!I72</f>
        <v>1.9</v>
      </c>
      <c r="K42" s="13">
        <f t="shared" si="1"/>
        <v>74.60000000000001</v>
      </c>
      <c r="L42" s="70">
        <f>'[1]Links'!K54+'[1]Links'!K63+'[1]Links'!K78+'[1]Links'!K72</f>
        <v>24.564217999999997</v>
      </c>
      <c r="M42" s="73">
        <v>45</v>
      </c>
      <c r="N42" s="77">
        <f>'[1]Links'!M54+'[1]Links'!M63+16.5+16</f>
        <v>112.58000000000001</v>
      </c>
      <c r="O42" s="112">
        <f>'[1]Links'!N54+'[1]Links'!N63+5.81+6.41</f>
        <v>56.94</v>
      </c>
      <c r="P42" s="92">
        <f>'[1]Links'!O54+'[1]Links'!O63+0+0</f>
        <v>10.4</v>
      </c>
      <c r="Q42" s="92">
        <f>'[1]Links'!P54+'[1]Links'!P63+0+0</f>
        <v>7.8</v>
      </c>
      <c r="R42" s="92">
        <f>'[1]Links'!Q54+'[1]Links'!Q63+3.3+3.2</f>
        <v>6.5</v>
      </c>
      <c r="S42" s="88">
        <f>'[1]Links'!R54+'[1]Links'!R63+0+0</f>
        <v>0</v>
      </c>
    </row>
    <row r="43" spans="1:19" ht="19.5" customHeight="1">
      <c r="A43" s="122"/>
      <c r="B43" s="68"/>
      <c r="C43" s="12" t="s">
        <v>25</v>
      </c>
      <c r="D43" s="10">
        <f>'[1]Links'!C55+'[1]Links'!C64+'[1]Links'!C79+'[1]Links'!C73</f>
        <v>12.2</v>
      </c>
      <c r="E43" s="10">
        <f>'[1]Links'!D55+'[1]Links'!D64+'[1]Links'!D79+'[1]Links'!D73</f>
        <v>14</v>
      </c>
      <c r="F43" s="10">
        <f>'[1]Links'!E55+'[1]Links'!E64+'[1]Links'!E79+'[1]Links'!E73</f>
        <v>0</v>
      </c>
      <c r="G43" s="10">
        <f>'[1]Links'!F55+'[1]Links'!F64+'[1]Links'!F79+'[1]Links'!F73</f>
        <v>3.5999999999999996</v>
      </c>
      <c r="H43" s="10">
        <f>'[1]Links'!G55+'[1]Links'!G64+'[1]Links'!G79+'[1]Links'!G73</f>
        <v>3.1</v>
      </c>
      <c r="I43" s="10">
        <f>'[1]Links'!H55+'[1]Links'!H64+'[1]Links'!H79+'[1]Links'!H73</f>
        <v>0</v>
      </c>
      <c r="J43" s="10">
        <f>'[1]Links'!I55+'[1]Links'!I64+'[1]Links'!I79+'[1]Links'!I73</f>
        <v>0.5</v>
      </c>
      <c r="K43" s="13">
        <f t="shared" si="1"/>
        <v>33.4</v>
      </c>
      <c r="L43" s="71"/>
      <c r="M43" s="74"/>
      <c r="N43" s="77"/>
      <c r="O43" s="81"/>
      <c r="P43" s="83"/>
      <c r="Q43" s="83"/>
      <c r="R43" s="83"/>
      <c r="S43" s="79"/>
    </row>
    <row r="44" spans="1:19" ht="19.5" customHeight="1">
      <c r="A44" s="122"/>
      <c r="B44" s="135"/>
      <c r="C44" s="14" t="s">
        <v>26</v>
      </c>
      <c r="D44" s="15">
        <f>'[1]Links'!C56+'[1]Links'!C65+'[1]Links'!C80+'[1]Links'!C74</f>
        <v>8.5</v>
      </c>
      <c r="E44" s="15">
        <f>'[1]Links'!D56+'[1]Links'!D65+'[1]Links'!D80+'[1]Links'!D74</f>
        <v>0.4</v>
      </c>
      <c r="F44" s="15">
        <f>'[1]Links'!E56+'[1]Links'!E65+'[1]Links'!E80+'[1]Links'!E74</f>
        <v>0</v>
      </c>
      <c r="G44" s="15">
        <f>'[1]Links'!F56+'[1]Links'!F65+'[1]Links'!F80+'[1]Links'!F74</f>
        <v>0</v>
      </c>
      <c r="H44" s="15">
        <f>'[1]Links'!G56+'[1]Links'!G65+'[1]Links'!G80+'[1]Links'!G74</f>
        <v>1.7000000000000002</v>
      </c>
      <c r="I44" s="15">
        <f>'[1]Links'!H56+'[1]Links'!H65+'[1]Links'!H80+'[1]Links'!H74</f>
        <v>1</v>
      </c>
      <c r="J44" s="15">
        <f>'[1]Links'!I56+'[1]Links'!I65+'[1]Links'!I80+'[1]Links'!I74</f>
        <v>0</v>
      </c>
      <c r="K44" s="16">
        <f t="shared" si="1"/>
        <v>11.600000000000001</v>
      </c>
      <c r="L44" s="116"/>
      <c r="M44" s="124"/>
      <c r="N44" s="117"/>
      <c r="O44" s="137"/>
      <c r="P44" s="93"/>
      <c r="Q44" s="93"/>
      <c r="R44" s="93"/>
      <c r="S44" s="89"/>
    </row>
    <row r="45" spans="1:19" ht="19.5" customHeight="1">
      <c r="A45" s="122"/>
      <c r="B45" s="105" t="s">
        <v>39</v>
      </c>
      <c r="C45" s="17" t="s">
        <v>24</v>
      </c>
      <c r="D45" s="18">
        <f>'[1]Links'!C69+'[1]Links'!C81+'[1]Links'!C78+'[1]Links'!C72</f>
        <v>6.1</v>
      </c>
      <c r="E45" s="18">
        <f>'[1]Links'!D69+'[1]Links'!D81+'[1]Links'!D78+'[1]Links'!D72</f>
        <v>2</v>
      </c>
      <c r="F45" s="18">
        <f>'[1]Links'!E69+'[1]Links'!E81+'[1]Links'!E78+'[1]Links'!E72</f>
        <v>11</v>
      </c>
      <c r="G45" s="18">
        <f>'[1]Links'!F69+'[1]Links'!F81+'[1]Links'!F78+'[1]Links'!F72</f>
        <v>21.3</v>
      </c>
      <c r="H45" s="18">
        <f>'[1]Links'!G69+'[1]Links'!G81+'[1]Links'!G78+'[1]Links'!G72</f>
        <v>3.5</v>
      </c>
      <c r="I45" s="18">
        <f>'[1]Links'!H69+'[1]Links'!H81+'[1]Links'!H78+'[1]Links'!H72</f>
        <v>23.500000000000004</v>
      </c>
      <c r="J45" s="18">
        <f>'[1]Links'!I69+'[1]Links'!I81+'[1]Links'!I78+'[1]Links'!I72</f>
        <v>3.6999999999999997</v>
      </c>
      <c r="K45" s="34">
        <f t="shared" si="1"/>
        <v>71.10000000000001</v>
      </c>
      <c r="L45" s="102">
        <f>'[1]Links'!K69+'[1]Links'!K81+'[1]Links'!K78+'[1]Links'!K72</f>
        <v>26.393703000000002</v>
      </c>
      <c r="M45" s="109">
        <v>14</v>
      </c>
      <c r="N45" s="100">
        <f>'[1]Links'!M69+45+16.5+16</f>
        <v>126.34</v>
      </c>
      <c r="O45" s="114">
        <f>'[1]Links'!N69+16.21+5.81+6.41</f>
        <v>75.95</v>
      </c>
      <c r="P45" s="90">
        <f>'[1]Links'!O69+0+0+0</f>
        <v>10.2</v>
      </c>
      <c r="Q45" s="90">
        <f>'[1]Links'!P69+0+0+0</f>
        <v>0.9</v>
      </c>
      <c r="R45" s="90">
        <f>'[1]Links'!Q69+9+3.3+3.2</f>
        <v>15.5</v>
      </c>
      <c r="S45" s="95">
        <f>'[1]Links'!R69+0+0+0</f>
        <v>0</v>
      </c>
    </row>
    <row r="46" spans="1:19" ht="19.5" customHeight="1">
      <c r="A46" s="122"/>
      <c r="B46" s="106"/>
      <c r="C46" s="20" t="s">
        <v>25</v>
      </c>
      <c r="D46" s="18">
        <f>'[1]Links'!C70+'[1]Links'!C82+'[1]Links'!C79+'[1]Links'!C73</f>
        <v>15.4</v>
      </c>
      <c r="E46" s="18">
        <f>'[1]Links'!D70+'[1]Links'!D82+'[1]Links'!D79+'[1]Links'!D73</f>
        <v>24.000000000000004</v>
      </c>
      <c r="F46" s="18">
        <f>'[1]Links'!E70+'[1]Links'!E82+'[1]Links'!E79+'[1]Links'!E73</f>
        <v>0</v>
      </c>
      <c r="G46" s="18">
        <f>'[1]Links'!F70+'[1]Links'!F82+'[1]Links'!F79+'[1]Links'!F73</f>
        <v>5.3</v>
      </c>
      <c r="H46" s="18">
        <f>'[1]Links'!G70+'[1]Links'!G82+'[1]Links'!G79+'[1]Links'!G73</f>
        <v>1.9</v>
      </c>
      <c r="I46" s="18">
        <f>'[1]Links'!H70+'[1]Links'!H82+'[1]Links'!H79+'[1]Links'!H73</f>
        <v>0</v>
      </c>
      <c r="J46" s="18">
        <f>'[1]Links'!I70+'[1]Links'!I82+'[1]Links'!I79+'[1]Links'!I73</f>
        <v>0.7</v>
      </c>
      <c r="K46" s="19">
        <f t="shared" si="1"/>
        <v>47.300000000000004</v>
      </c>
      <c r="L46" s="103"/>
      <c r="M46" s="110"/>
      <c r="N46" s="100"/>
      <c r="O46" s="86"/>
      <c r="P46" s="62"/>
      <c r="Q46" s="62"/>
      <c r="R46" s="62"/>
      <c r="S46" s="65"/>
    </row>
    <row r="47" spans="1:19" ht="19.5" customHeight="1" thickBot="1">
      <c r="A47" s="123"/>
      <c r="B47" s="113"/>
      <c r="C47" s="31" t="s">
        <v>26</v>
      </c>
      <c r="D47" s="32">
        <f>'[1]Links'!C71+'[1]Links'!C83+'[1]Links'!C80+'[1]Links'!C74</f>
        <v>5.1</v>
      </c>
      <c r="E47" s="32">
        <f>'[1]Links'!D71+'[1]Links'!D83+'[1]Links'!D80+'[1]Links'!D74</f>
        <v>0.6000000000000001</v>
      </c>
      <c r="F47" s="32">
        <f>'[1]Links'!E71+'[1]Links'!E83+'[1]Links'!E80+'[1]Links'!E74</f>
        <v>0</v>
      </c>
      <c r="G47" s="32">
        <f>'[1]Links'!F71+'[1]Links'!F83+'[1]Links'!F80+'[1]Links'!F74</f>
        <v>0</v>
      </c>
      <c r="H47" s="32">
        <f>'[1]Links'!G71+'[1]Links'!G83+'[1]Links'!G80+'[1]Links'!G74</f>
        <v>1.5</v>
      </c>
      <c r="I47" s="32">
        <f>'[1]Links'!H71+'[1]Links'!H83+'[1]Links'!H80+'[1]Links'!H74</f>
        <v>0.7000000000000001</v>
      </c>
      <c r="J47" s="32">
        <f>'[1]Links'!I71+'[1]Links'!I83+'[1]Links'!I80+'[1]Links'!I74</f>
        <v>0</v>
      </c>
      <c r="K47" s="33">
        <f t="shared" si="1"/>
        <v>7.8999999999999995</v>
      </c>
      <c r="L47" s="104"/>
      <c r="M47" s="161"/>
      <c r="N47" s="101"/>
      <c r="O47" s="115"/>
      <c r="P47" s="91"/>
      <c r="Q47" s="91"/>
      <c r="R47" s="91"/>
      <c r="S47" s="173"/>
    </row>
    <row r="48" spans="1:19" ht="19.5" customHeight="1">
      <c r="A48" s="121" t="s">
        <v>40</v>
      </c>
      <c r="B48" s="164" t="s">
        <v>41</v>
      </c>
      <c r="C48" s="9" t="s">
        <v>24</v>
      </c>
      <c r="D48" s="10">
        <f>'[1]Links'!C135</f>
        <v>5</v>
      </c>
      <c r="E48" s="10">
        <f>'[1]Links'!D135</f>
        <v>1.2</v>
      </c>
      <c r="F48" s="10">
        <f>'[1]Links'!E135</f>
        <v>7.7</v>
      </c>
      <c r="G48" s="10">
        <f>'[1]Links'!F135</f>
        <v>10.1</v>
      </c>
      <c r="H48" s="10">
        <f>'[1]Links'!G135</f>
        <v>12.2</v>
      </c>
      <c r="I48" s="10">
        <f>'[1]Links'!H135</f>
        <v>18.4</v>
      </c>
      <c r="J48" s="10">
        <f>'[1]Links'!I135</f>
        <v>6.8</v>
      </c>
      <c r="K48" s="13">
        <f t="shared" si="1"/>
        <v>61.4</v>
      </c>
      <c r="L48" s="188">
        <f>'[1]Links'!K135</f>
        <v>20.432614</v>
      </c>
      <c r="M48" s="184">
        <f>'[1]Links'!L135</f>
        <v>1</v>
      </c>
      <c r="N48" s="162">
        <f>'[1]Links'!M135</f>
        <v>92.29</v>
      </c>
      <c r="O48" s="136">
        <f>'[1]Links'!N135</f>
        <v>67.82</v>
      </c>
      <c r="P48" s="96">
        <f>'[1]Links'!O135</f>
        <v>11.9</v>
      </c>
      <c r="Q48" s="96">
        <f>'[1]Links'!P135</f>
        <v>7.5</v>
      </c>
      <c r="R48" s="96">
        <f>'[1]Links'!Q135</f>
        <v>0</v>
      </c>
      <c r="S48" s="94">
        <f>'[1]Links'!R135</f>
        <v>1.1</v>
      </c>
    </row>
    <row r="49" spans="1:19" ht="19.5" customHeight="1">
      <c r="A49" s="122"/>
      <c r="B49" s="68"/>
      <c r="C49" s="12" t="s">
        <v>25</v>
      </c>
      <c r="D49" s="10">
        <f>'[1]Links'!C136</f>
        <v>5</v>
      </c>
      <c r="E49" s="10">
        <f>'[1]Links'!D136</f>
        <v>12.3</v>
      </c>
      <c r="F49" s="10">
        <f>'[1]Links'!E136</f>
        <v>0</v>
      </c>
      <c r="G49" s="10">
        <f>'[1]Links'!F136</f>
        <v>10.4</v>
      </c>
      <c r="H49" s="10">
        <f>'[1]Links'!G136</f>
        <v>5.7</v>
      </c>
      <c r="I49" s="10">
        <f>'[1]Links'!H136</f>
        <v>0</v>
      </c>
      <c r="J49" s="10">
        <f>'[1]Links'!I136</f>
        <v>0.3</v>
      </c>
      <c r="K49" s="13">
        <f t="shared" si="1"/>
        <v>33.7</v>
      </c>
      <c r="L49" s="189"/>
      <c r="M49" s="74"/>
      <c r="N49" s="77"/>
      <c r="O49" s="81"/>
      <c r="P49" s="83"/>
      <c r="Q49" s="83"/>
      <c r="R49" s="83"/>
      <c r="S49" s="79"/>
    </row>
    <row r="50" spans="1:19" ht="19.5" customHeight="1">
      <c r="A50" s="122"/>
      <c r="B50" s="135"/>
      <c r="C50" s="14" t="s">
        <v>26</v>
      </c>
      <c r="D50" s="15">
        <f>'[1]Links'!C137</f>
        <v>10.5</v>
      </c>
      <c r="E50" s="15">
        <f>'[1]Links'!D137</f>
        <v>7</v>
      </c>
      <c r="F50" s="15">
        <f>'[1]Links'!E137</f>
        <v>0</v>
      </c>
      <c r="G50" s="15">
        <f>'[1]Links'!F137</f>
        <v>0</v>
      </c>
      <c r="H50" s="15">
        <f>'[1]Links'!G137</f>
        <v>0.2</v>
      </c>
      <c r="I50" s="15">
        <f>'[1]Links'!H137</f>
        <v>0.9</v>
      </c>
      <c r="J50" s="15">
        <f>'[1]Links'!I137</f>
        <v>0</v>
      </c>
      <c r="K50" s="16">
        <f t="shared" si="1"/>
        <v>18.599999999999998</v>
      </c>
      <c r="L50" s="190"/>
      <c r="M50" s="124"/>
      <c r="N50" s="117"/>
      <c r="O50" s="137"/>
      <c r="P50" s="93"/>
      <c r="Q50" s="93"/>
      <c r="R50" s="93"/>
      <c r="S50" s="89"/>
    </row>
    <row r="51" spans="1:19" ht="19.5" customHeight="1">
      <c r="A51" s="122"/>
      <c r="B51" s="106" t="s">
        <v>42</v>
      </c>
      <c r="C51" s="20" t="s">
        <v>24</v>
      </c>
      <c r="D51" s="18">
        <f>'[1]Links'!C138</f>
        <v>7.3</v>
      </c>
      <c r="E51" s="18">
        <f>'[1]Links'!D138</f>
        <v>0</v>
      </c>
      <c r="F51" s="18">
        <f>'[1]Links'!E138</f>
        <v>1.3</v>
      </c>
      <c r="G51" s="18">
        <f>'[1]Links'!F138</f>
        <v>9.5</v>
      </c>
      <c r="H51" s="18">
        <f>'[1]Links'!G138</f>
        <v>21.6</v>
      </c>
      <c r="I51" s="18">
        <f>'[1]Links'!H138</f>
        <v>20.3</v>
      </c>
      <c r="J51" s="18">
        <f>'[1]Links'!I138</f>
        <v>1.2</v>
      </c>
      <c r="K51" s="19">
        <f t="shared" si="1"/>
        <v>61.2</v>
      </c>
      <c r="L51" s="191">
        <f>'[1]Links'!K138</f>
        <v>22.203456</v>
      </c>
      <c r="M51" s="109">
        <f>'[1]Links'!L138</f>
        <v>0</v>
      </c>
      <c r="N51" s="100">
        <f>'[1]Links'!M138</f>
        <v>98.12</v>
      </c>
      <c r="O51" s="114">
        <f>'[1]Links'!N138</f>
        <v>87.11</v>
      </c>
      <c r="P51" s="90">
        <f>'[1]Links'!O138</f>
        <v>8.7</v>
      </c>
      <c r="Q51" s="90">
        <f>'[1]Links'!P138</f>
        <v>13.6</v>
      </c>
      <c r="R51" s="90">
        <f>'[1]Links'!Q138</f>
        <v>0</v>
      </c>
      <c r="S51" s="95">
        <f>'[1]Links'!R138</f>
        <v>0</v>
      </c>
    </row>
    <row r="52" spans="1:19" ht="19.5" customHeight="1">
      <c r="A52" s="122"/>
      <c r="B52" s="106"/>
      <c r="C52" s="20" t="s">
        <v>25</v>
      </c>
      <c r="D52" s="18">
        <f>'[1]Links'!C139</f>
        <v>12.8</v>
      </c>
      <c r="E52" s="18">
        <f>'[1]Links'!D139</f>
        <v>12.2</v>
      </c>
      <c r="F52" s="18">
        <f>'[1]Links'!E139</f>
        <v>0</v>
      </c>
      <c r="G52" s="18">
        <f>'[1]Links'!F139</f>
        <v>12.8</v>
      </c>
      <c r="H52" s="18">
        <f>'[1]Links'!G139</f>
        <v>0.4</v>
      </c>
      <c r="I52" s="18">
        <f>'[1]Links'!H139</f>
        <v>0</v>
      </c>
      <c r="J52" s="18">
        <f>'[1]Links'!I139</f>
        <v>1.1</v>
      </c>
      <c r="K52" s="19">
        <f t="shared" si="1"/>
        <v>39.3</v>
      </c>
      <c r="L52" s="192"/>
      <c r="M52" s="110"/>
      <c r="N52" s="100"/>
      <c r="O52" s="86"/>
      <c r="P52" s="62"/>
      <c r="Q52" s="62"/>
      <c r="R52" s="62"/>
      <c r="S52" s="65"/>
    </row>
    <row r="53" spans="1:19" ht="19.5" customHeight="1" thickBot="1">
      <c r="A53" s="123"/>
      <c r="B53" s="113"/>
      <c r="C53" s="31" t="s">
        <v>26</v>
      </c>
      <c r="D53" s="32">
        <f>'[1]Links'!C140</f>
        <v>2.2</v>
      </c>
      <c r="E53" s="32">
        <f>'[1]Links'!D140</f>
        <v>10.1</v>
      </c>
      <c r="F53" s="32">
        <f>'[1]Links'!E140</f>
        <v>0</v>
      </c>
      <c r="G53" s="32">
        <f>'[1]Links'!F140</f>
        <v>0</v>
      </c>
      <c r="H53" s="32">
        <f>'[1]Links'!G140</f>
        <v>0</v>
      </c>
      <c r="I53" s="32">
        <f>'[1]Links'!H140</f>
        <v>1.8</v>
      </c>
      <c r="J53" s="32">
        <f>'[1]Links'!I140</f>
        <v>0</v>
      </c>
      <c r="K53" s="33">
        <f t="shared" si="1"/>
        <v>14.100000000000001</v>
      </c>
      <c r="L53" s="193"/>
      <c r="M53" s="161"/>
      <c r="N53" s="101"/>
      <c r="O53" s="115"/>
      <c r="P53" s="91"/>
      <c r="Q53" s="91"/>
      <c r="R53" s="91"/>
      <c r="S53" s="173"/>
    </row>
    <row r="54" spans="1:19" ht="19.5" customHeight="1">
      <c r="A54" s="121" t="s">
        <v>43</v>
      </c>
      <c r="B54" s="164" t="s">
        <v>44</v>
      </c>
      <c r="C54" s="9" t="s">
        <v>24</v>
      </c>
      <c r="D54" s="10">
        <f>'[1]Links'!C129+'[1]Links'!C162</f>
        <v>35.9</v>
      </c>
      <c r="E54" s="10">
        <f>'[1]Links'!D129+'[1]Links'!D162</f>
        <v>3.5</v>
      </c>
      <c r="F54" s="10">
        <f>'[1]Links'!E129+'[1]Links'!E162</f>
        <v>4.300000000000001</v>
      </c>
      <c r="G54" s="10">
        <f>'[1]Links'!F129+'[1]Links'!F162</f>
        <v>51.400000000000006</v>
      </c>
      <c r="H54" s="10">
        <f>'[1]Links'!G129+'[1]Links'!G162</f>
        <v>53.4</v>
      </c>
      <c r="I54" s="10">
        <f>'[1]Links'!H129+'[1]Links'!H162</f>
        <v>41.2</v>
      </c>
      <c r="J54" s="10">
        <f>'[1]Links'!I129+'[1]Links'!I162</f>
        <v>2.1</v>
      </c>
      <c r="K54" s="11">
        <f t="shared" si="1"/>
        <v>191.79999999999998</v>
      </c>
      <c r="L54" s="183">
        <f>'[1]Links'!K129+'[1]Links'!K162</f>
        <v>60.18635</v>
      </c>
      <c r="M54" s="184">
        <v>0</v>
      </c>
      <c r="N54" s="162">
        <f>'[1]Links'!M129+'[1]Links'!M162</f>
        <v>265.32</v>
      </c>
      <c r="O54" s="136">
        <f>'[1]Links'!N129+'[1]Links'!N162</f>
        <v>215.71</v>
      </c>
      <c r="P54" s="96">
        <f>'[1]Links'!O129+'[1]Links'!O162</f>
        <v>57.4</v>
      </c>
      <c r="Q54" s="96">
        <f>'[1]Links'!P129+'[1]Links'!P162</f>
        <v>2.9</v>
      </c>
      <c r="R54" s="96">
        <f>'[1]Links'!Q129+'[1]Links'!Q162</f>
        <v>0</v>
      </c>
      <c r="S54" s="94">
        <f>'[1]Links'!R129+'[1]Links'!R162</f>
        <v>0</v>
      </c>
    </row>
    <row r="55" spans="1:19" ht="19.5" customHeight="1">
      <c r="A55" s="122"/>
      <c r="B55" s="68"/>
      <c r="C55" s="12" t="s">
        <v>25</v>
      </c>
      <c r="D55" s="10">
        <f>'[1]Links'!C130+'[1]Links'!C163</f>
        <v>16.5</v>
      </c>
      <c r="E55" s="10">
        <f>'[1]Links'!D130+'[1]Links'!D163</f>
        <v>28.2</v>
      </c>
      <c r="F55" s="10">
        <f>'[1]Links'!E130+'[1]Links'!E163</f>
        <v>0</v>
      </c>
      <c r="G55" s="10">
        <f>'[1]Links'!F130+'[1]Links'!F163</f>
        <v>8.9</v>
      </c>
      <c r="H55" s="10">
        <f>'[1]Links'!G130+'[1]Links'!G163</f>
        <v>6.9</v>
      </c>
      <c r="I55" s="10">
        <f>'[1]Links'!H130+'[1]Links'!H163</f>
        <v>0</v>
      </c>
      <c r="J55" s="10">
        <f>'[1]Links'!I130+'[1]Links'!I163</f>
        <v>0</v>
      </c>
      <c r="K55" s="13">
        <f t="shared" si="1"/>
        <v>60.5</v>
      </c>
      <c r="L55" s="71"/>
      <c r="M55" s="74"/>
      <c r="N55" s="77"/>
      <c r="O55" s="81"/>
      <c r="P55" s="83"/>
      <c r="Q55" s="83"/>
      <c r="R55" s="83"/>
      <c r="S55" s="79"/>
    </row>
    <row r="56" spans="1:19" ht="19.5" customHeight="1">
      <c r="A56" s="122"/>
      <c r="B56" s="135"/>
      <c r="C56" s="14" t="s">
        <v>26</v>
      </c>
      <c r="D56" s="15">
        <f>'[1]Links'!C131+'[1]Links'!C164</f>
        <v>7.9</v>
      </c>
      <c r="E56" s="15">
        <f>'[1]Links'!D131+'[1]Links'!D164</f>
        <v>28.6</v>
      </c>
      <c r="F56" s="15">
        <f>'[1]Links'!E131+'[1]Links'!E164</f>
        <v>0</v>
      </c>
      <c r="G56" s="15">
        <f>'[1]Links'!F131+'[1]Links'!F164</f>
        <v>0</v>
      </c>
      <c r="H56" s="15">
        <f>'[1]Links'!G131+'[1]Links'!G164</f>
        <v>0</v>
      </c>
      <c r="I56" s="15">
        <f>'[1]Links'!H131+'[1]Links'!H164</f>
        <v>2.9000000000000004</v>
      </c>
      <c r="J56" s="15">
        <f>'[1]Links'!I131+'[1]Links'!I164</f>
        <v>0</v>
      </c>
      <c r="K56" s="16">
        <f t="shared" si="1"/>
        <v>39.4</v>
      </c>
      <c r="L56" s="116"/>
      <c r="M56" s="124"/>
      <c r="N56" s="117"/>
      <c r="O56" s="137"/>
      <c r="P56" s="93"/>
      <c r="Q56" s="93"/>
      <c r="R56" s="93"/>
      <c r="S56" s="89"/>
    </row>
    <row r="57" spans="1:19" ht="19.5" customHeight="1">
      <c r="A57" s="122"/>
      <c r="B57" s="105" t="s">
        <v>45</v>
      </c>
      <c r="C57" s="17" t="s">
        <v>24</v>
      </c>
      <c r="D57" s="18">
        <f>'[1]Links'!C126+'[1]Links'!C144+'[1]Links'!C165</f>
        <v>44.6</v>
      </c>
      <c r="E57" s="18">
        <f>'[1]Links'!D126+'[1]Links'!D144+'[1]Links'!D165</f>
        <v>0</v>
      </c>
      <c r="F57" s="18">
        <f>'[1]Links'!E126+'[1]Links'!E144+'[1]Links'!E165</f>
        <v>4.7</v>
      </c>
      <c r="G57" s="18">
        <f>'[1]Links'!F126+'[1]Links'!F144+'[1]Links'!F165</f>
        <v>61.3</v>
      </c>
      <c r="H57" s="18">
        <f>'[1]Links'!G126+'[1]Links'!G144+'[1]Links'!G165</f>
        <v>39.3</v>
      </c>
      <c r="I57" s="18">
        <f>'[1]Links'!H126+'[1]Links'!H144+'[1]Links'!H165</f>
        <v>52.5</v>
      </c>
      <c r="J57" s="18">
        <f>'[1]Links'!I126+'[1]Links'!I144+'[1]Links'!I165</f>
        <v>0.5</v>
      </c>
      <c r="K57" s="34">
        <f t="shared" si="1"/>
        <v>202.89999999999998</v>
      </c>
      <c r="L57" s="102">
        <f>'[1]Links'!K126+'[1]Links'!K144+'[1]Links'!K165</f>
        <v>61.223020999999996</v>
      </c>
      <c r="M57" s="109">
        <v>0</v>
      </c>
      <c r="N57" s="163">
        <f>'[1]Links'!M126+'[1]Links'!M144+'[1]Links'!M165</f>
        <v>270.15999999999997</v>
      </c>
      <c r="O57" s="114">
        <f>'[1]Links'!N126+'[1]Links'!N144+'[1]Links'!N165</f>
        <v>218.53</v>
      </c>
      <c r="P57" s="90">
        <f>'[1]Links'!O126+'[1]Links'!O144+'[1]Links'!O165</f>
        <v>60.599999999999994</v>
      </c>
      <c r="Q57" s="90">
        <f>'[1]Links'!P126+'[1]Links'!P144+'[1]Links'!P165</f>
        <v>0.8</v>
      </c>
      <c r="R57" s="90">
        <f>'[1]Links'!Q126+'[1]Links'!Q144+'[1]Links'!Q165</f>
        <v>0</v>
      </c>
      <c r="S57" s="95">
        <f>'[1]Links'!R126+'[1]Links'!R144+'[1]Links'!R165</f>
        <v>0</v>
      </c>
    </row>
    <row r="58" spans="1:19" ht="19.5" customHeight="1">
      <c r="A58" s="122"/>
      <c r="B58" s="106"/>
      <c r="C58" s="20" t="s">
        <v>25</v>
      </c>
      <c r="D58" s="18">
        <f>'[1]Links'!C127+'[1]Links'!C145+'[1]Links'!C166</f>
        <v>8.899999999999999</v>
      </c>
      <c r="E58" s="18">
        <f>'[1]Links'!D127+'[1]Links'!D145+'[1]Links'!D166</f>
        <v>46.89999999999999</v>
      </c>
      <c r="F58" s="18">
        <f>'[1]Links'!E127+'[1]Links'!E145+'[1]Links'!E166</f>
        <v>0</v>
      </c>
      <c r="G58" s="18">
        <f>'[1]Links'!F127+'[1]Links'!F145+'[1]Links'!F166</f>
        <v>0.1</v>
      </c>
      <c r="H58" s="18">
        <f>'[1]Links'!G127+'[1]Links'!G145+'[1]Links'!G166</f>
        <v>6.8</v>
      </c>
      <c r="I58" s="18">
        <f>'[1]Links'!H127+'[1]Links'!H145+'[1]Links'!H166</f>
        <v>0</v>
      </c>
      <c r="J58" s="18">
        <f>'[1]Links'!I127+'[1]Links'!I145+'[1]Links'!I166</f>
        <v>0</v>
      </c>
      <c r="K58" s="19">
        <f t="shared" si="1"/>
        <v>62.69999999999999</v>
      </c>
      <c r="L58" s="103"/>
      <c r="M58" s="110"/>
      <c r="N58" s="100"/>
      <c r="O58" s="86"/>
      <c r="P58" s="62"/>
      <c r="Q58" s="62"/>
      <c r="R58" s="62"/>
      <c r="S58" s="65"/>
    </row>
    <row r="59" spans="1:19" ht="19.5" customHeight="1" thickBot="1">
      <c r="A59" s="123"/>
      <c r="B59" s="106"/>
      <c r="C59" s="20" t="s">
        <v>26</v>
      </c>
      <c r="D59" s="32">
        <f>'[1]Links'!C128+'[1]Links'!C146+'[1]Links'!C167</f>
        <v>7.9</v>
      </c>
      <c r="E59" s="32">
        <f>'[1]Links'!D128+'[1]Links'!D146+'[1]Links'!D167</f>
        <v>14.5</v>
      </c>
      <c r="F59" s="32">
        <f>'[1]Links'!E128+'[1]Links'!E146+'[1]Links'!E167</f>
        <v>0</v>
      </c>
      <c r="G59" s="32">
        <f>'[1]Links'!F128+'[1]Links'!F146+'[1]Links'!F167</f>
        <v>0</v>
      </c>
      <c r="H59" s="32">
        <f>'[1]Links'!G128+'[1]Links'!G146+'[1]Links'!G167</f>
        <v>0</v>
      </c>
      <c r="I59" s="32">
        <f>'[1]Links'!H128+'[1]Links'!H146+'[1]Links'!H167</f>
        <v>4.2</v>
      </c>
      <c r="J59" s="32">
        <f>'[1]Links'!I128+'[1]Links'!I146+'[1]Links'!I167</f>
        <v>0</v>
      </c>
      <c r="K59" s="23">
        <f t="shared" si="1"/>
        <v>26.599999999999998</v>
      </c>
      <c r="L59" s="103"/>
      <c r="M59" s="110"/>
      <c r="N59" s="101"/>
      <c r="O59" s="115"/>
      <c r="P59" s="91"/>
      <c r="Q59" s="91"/>
      <c r="R59" s="91"/>
      <c r="S59" s="173"/>
    </row>
    <row r="60" spans="1:19" ht="19.5" customHeight="1">
      <c r="A60" s="128" t="s">
        <v>46</v>
      </c>
      <c r="B60" s="131" t="s">
        <v>47</v>
      </c>
      <c r="C60" s="35" t="s">
        <v>24</v>
      </c>
      <c r="D60" s="18">
        <f>'[1]Links'!C90+'[1]Links'!C108+'[1]Links'!C111</f>
        <v>55.900000000000006</v>
      </c>
      <c r="E60" s="18">
        <f>'[1]Links'!D90+'[1]Links'!D108+'[1]Links'!D111</f>
        <v>9.4</v>
      </c>
      <c r="F60" s="18">
        <f>'[1]Links'!E90+'[1]Links'!E108+'[1]Links'!E111</f>
        <v>31.1</v>
      </c>
      <c r="G60" s="18">
        <f>'[1]Links'!F90+'[1]Links'!F108+'[1]Links'!F111</f>
        <v>109.3</v>
      </c>
      <c r="H60" s="18">
        <f>'[1]Links'!G90+'[1]Links'!G108+'[1]Links'!G111</f>
        <v>97.4</v>
      </c>
      <c r="I60" s="18">
        <f>'[1]Links'!H90+'[1]Links'!H108+'[1]Links'!H111</f>
        <v>107.2</v>
      </c>
      <c r="J60" s="18">
        <f>'[1]Links'!I90+'[1]Links'!I108+'[1]Links'!I111</f>
        <v>4.1</v>
      </c>
      <c r="K60" s="36">
        <f t="shared" si="1"/>
        <v>414.40000000000003</v>
      </c>
      <c r="L60" s="132">
        <f>'[1]Links'!K90+'[1]Links'!K108+'[1]Links'!K111</f>
        <v>113.76364899999999</v>
      </c>
      <c r="M60" s="133">
        <v>9</v>
      </c>
      <c r="N60" s="134">
        <f>'[1]Links'!M90+'[1]Links'!M108+'[1]Links'!M111</f>
        <v>501.6</v>
      </c>
      <c r="O60" s="85">
        <f>'[1]Links'!N90+'[1]Links'!N108+'[1]Links'!N111</f>
        <v>388.38</v>
      </c>
      <c r="P60" s="61">
        <f>'[1]Links'!O90+'[1]Links'!O108+'[1]Links'!O111</f>
        <v>109.6</v>
      </c>
      <c r="Q60" s="61">
        <f>'[1]Links'!P90+'[1]Links'!P108+'[1]Links'!P111</f>
        <v>4.4</v>
      </c>
      <c r="R60" s="61">
        <f>'[1]Links'!Q90+'[1]Links'!Q108+'[1]Links'!Q111</f>
        <v>0</v>
      </c>
      <c r="S60" s="64">
        <f>'[1]Links'!R90+'[1]Links'!R108+'[1]Links'!R111</f>
        <v>0</v>
      </c>
    </row>
    <row r="61" spans="1:19" ht="19.5" customHeight="1">
      <c r="A61" s="129"/>
      <c r="B61" s="106"/>
      <c r="C61" s="20" t="s">
        <v>25</v>
      </c>
      <c r="D61" s="18">
        <f>'[1]Links'!C91+'[1]Links'!C109+'[1]Links'!C112</f>
        <v>42.300000000000004</v>
      </c>
      <c r="E61" s="18">
        <f>'[1]Links'!D91+'[1]Links'!D109+'[1]Links'!D112</f>
        <v>104.5</v>
      </c>
      <c r="F61" s="18">
        <f>'[1]Links'!E91+'[1]Links'!E109+'[1]Links'!E112</f>
        <v>0</v>
      </c>
      <c r="G61" s="18">
        <f>'[1]Links'!F91+'[1]Links'!F109+'[1]Links'!F112</f>
        <v>4.7</v>
      </c>
      <c r="H61" s="18">
        <f>'[1]Links'!G91+'[1]Links'!G109+'[1]Links'!G112</f>
        <v>6.3999999999999995</v>
      </c>
      <c r="I61" s="18">
        <f>'[1]Links'!H91+'[1]Links'!H109+'[1]Links'!H112</f>
        <v>0</v>
      </c>
      <c r="J61" s="18">
        <f>'[1]Links'!I91+'[1]Links'!I109+'[1]Links'!I112</f>
        <v>0.7999999999999999</v>
      </c>
      <c r="K61" s="19">
        <f t="shared" si="1"/>
        <v>158.70000000000002</v>
      </c>
      <c r="L61" s="103"/>
      <c r="M61" s="110"/>
      <c r="N61" s="100"/>
      <c r="O61" s="86"/>
      <c r="P61" s="62"/>
      <c r="Q61" s="62"/>
      <c r="R61" s="62"/>
      <c r="S61" s="65"/>
    </row>
    <row r="62" spans="1:19" ht="19.5" customHeight="1">
      <c r="A62" s="129"/>
      <c r="B62" s="107"/>
      <c r="C62" s="21" t="s">
        <v>26</v>
      </c>
      <c r="D62" s="22">
        <f>'[1]Links'!C92+'[1]Links'!C110+'[1]Links'!C113</f>
        <v>15.8</v>
      </c>
      <c r="E62" s="22">
        <f>'[1]Links'!D92+'[1]Links'!D110+'[1]Links'!D113</f>
        <v>0.1</v>
      </c>
      <c r="F62" s="22">
        <f>'[1]Links'!E92+'[1]Links'!E110+'[1]Links'!E113</f>
        <v>0</v>
      </c>
      <c r="G62" s="22">
        <f>'[1]Links'!F92+'[1]Links'!F110+'[1]Links'!F113</f>
        <v>0</v>
      </c>
      <c r="H62" s="22">
        <f>'[1]Links'!G92+'[1]Links'!G110+'[1]Links'!G113</f>
        <v>2.9</v>
      </c>
      <c r="I62" s="22">
        <f>'[1]Links'!H92+'[1]Links'!H110+'[1]Links'!H113</f>
        <v>0.1</v>
      </c>
      <c r="J62" s="22">
        <f>'[1]Links'!I92+'[1]Links'!I110+'[1]Links'!I113</f>
        <v>0</v>
      </c>
      <c r="K62" s="23">
        <f t="shared" si="1"/>
        <v>18.900000000000002</v>
      </c>
      <c r="L62" s="108"/>
      <c r="M62" s="111"/>
      <c r="N62" s="101"/>
      <c r="O62" s="87"/>
      <c r="P62" s="63"/>
      <c r="Q62" s="63"/>
      <c r="R62" s="63"/>
      <c r="S62" s="66"/>
    </row>
    <row r="63" spans="1:19" ht="19.5" customHeight="1">
      <c r="A63" s="129"/>
      <c r="B63" s="67" t="s">
        <v>48</v>
      </c>
      <c r="C63" s="29" t="s">
        <v>24</v>
      </c>
      <c r="D63" s="10">
        <f>'[1]Links'!C87+'[1]Links'!C96+'[1]Links'!C114+'[1]Links'!C120+'[1]Links'!C99+'[1]Links'!C105</f>
        <v>62.3</v>
      </c>
      <c r="E63" s="10">
        <f>'[1]Links'!D87+'[1]Links'!D96+'[1]Links'!D114+'[1]Links'!D120+'[1]Links'!D99+'[1]Links'!D105</f>
        <v>16.6</v>
      </c>
      <c r="F63" s="10">
        <f>'[1]Links'!E87+'[1]Links'!E96+'[1]Links'!E114+'[1]Links'!E120+'[1]Links'!E99+'[1]Links'!E105</f>
        <v>21.2</v>
      </c>
      <c r="G63" s="10">
        <f>'[1]Links'!F87+'[1]Links'!F96+'[1]Links'!F114+'[1]Links'!F120+'[1]Links'!F99+'[1]Links'!F105</f>
        <v>98.00000000000001</v>
      </c>
      <c r="H63" s="10">
        <f>'[1]Links'!G87+'[1]Links'!G96+'[1]Links'!G114+'[1]Links'!G120+'[1]Links'!G99+'[1]Links'!G105</f>
        <v>73.4</v>
      </c>
      <c r="I63" s="10">
        <f>'[1]Links'!H87+'[1]Links'!H96+'[1]Links'!H114+'[1]Links'!H120+'[1]Links'!H99+'[1]Links'!H105</f>
        <v>122.7</v>
      </c>
      <c r="J63" s="10">
        <f>'[1]Links'!I87+'[1]Links'!I96+'[1]Links'!I114+'[1]Links'!I120+'[1]Links'!I99+'[1]Links'!I105</f>
        <v>17.599999999999998</v>
      </c>
      <c r="K63" s="37">
        <f t="shared" si="1"/>
        <v>411.8</v>
      </c>
      <c r="L63" s="70">
        <f>'[1]Links'!K87+'[1]Links'!K96+'[1]Links'!K114+'[1]Links'!K120+'[1]Links'!K99+'[1]Links'!K105</f>
        <v>132.342885</v>
      </c>
      <c r="M63" s="73">
        <v>12</v>
      </c>
      <c r="N63" s="76">
        <f>'[1]Links'!M87+'[1]Links'!M96+'[1]Links'!M114+'[1]Links'!M120+'[1]Links'!M99+'[1]Links'!M105</f>
        <v>583.4399999999999</v>
      </c>
      <c r="O63" s="112">
        <f>'[1]Links'!N87+'[1]Links'!N96+'[1]Links'!N114+'[1]Links'!N120+'[1]Links'!N99+'[1]Links'!N105</f>
        <v>553.509999989999</v>
      </c>
      <c r="P63" s="92">
        <f>'[1]Links'!O87+'[1]Links'!O96+'[1]Links'!O114+'[1]Links'!O120+'[1]Links'!O99+'[1]Links'!O105</f>
        <v>123.70000000000002</v>
      </c>
      <c r="Q63" s="92">
        <f>'[1]Links'!P87+'[1]Links'!P96+'[1]Links'!P114+'[1]Links'!P120+'[1]Links'!P99+'[1]Links'!P105</f>
        <v>8.9</v>
      </c>
      <c r="R63" s="92">
        <f>'[1]Links'!Q87+'[1]Links'!Q96+'[1]Links'!Q114+'[1]Links'!Q120+'[1]Links'!Q99+'[1]Links'!Q105</f>
        <v>0</v>
      </c>
      <c r="S63" s="88">
        <f>'[1]Links'!R87+'[1]Links'!R96+'[1]Links'!R114+'[1]Links'!R120+'[1]Links'!R99+'[1]Links'!R105</f>
        <v>0</v>
      </c>
    </row>
    <row r="64" spans="1:19" ht="19.5" customHeight="1">
      <c r="A64" s="129"/>
      <c r="B64" s="68"/>
      <c r="C64" s="12" t="s">
        <v>25</v>
      </c>
      <c r="D64" s="10">
        <f>'[1]Links'!C88+'[1]Links'!C97+'[1]Links'!C115+'[1]Links'!C121+'[1]Links'!C100+'[1]Links'!C106</f>
        <v>52.199999999999996</v>
      </c>
      <c r="E64" s="10">
        <f>'[1]Links'!D88+'[1]Links'!D97+'[1]Links'!D115+'[1]Links'!D121+'[1]Links'!D100+'[1]Links'!D106</f>
        <v>81.29999999999998</v>
      </c>
      <c r="F64" s="10">
        <f>'[1]Links'!E88+'[1]Links'!E97+'[1]Links'!E115+'[1]Links'!E121+'[1]Links'!E100+'[1]Links'!E106</f>
        <v>0</v>
      </c>
      <c r="G64" s="10">
        <f>'[1]Links'!F88+'[1]Links'!F97+'[1]Links'!F115+'[1]Links'!F121+'[1]Links'!F100+'[1]Links'!F106</f>
        <v>34.599999999999994</v>
      </c>
      <c r="H64" s="10">
        <f>'[1]Links'!G88+'[1]Links'!G97+'[1]Links'!G115+'[1]Links'!G121+'[1]Links'!G100+'[1]Links'!G106</f>
        <v>5.2</v>
      </c>
      <c r="I64" s="10">
        <f>'[1]Links'!H88+'[1]Links'!H97+'[1]Links'!H115+'[1]Links'!H121+'[1]Links'!H100+'[1]Links'!H106</f>
        <v>0.2</v>
      </c>
      <c r="J64" s="10">
        <f>'[1]Links'!I88+'[1]Links'!I97+'[1]Links'!I115+'[1]Links'!I121+'[1]Links'!I100+'[1]Links'!I106</f>
        <v>3.2</v>
      </c>
      <c r="K64" s="13">
        <f t="shared" si="1"/>
        <v>176.69999999999993</v>
      </c>
      <c r="L64" s="71"/>
      <c r="M64" s="74"/>
      <c r="N64" s="77"/>
      <c r="O64" s="81"/>
      <c r="P64" s="83"/>
      <c r="Q64" s="83"/>
      <c r="R64" s="83"/>
      <c r="S64" s="79"/>
    </row>
    <row r="65" spans="1:19" ht="19.5" customHeight="1" thickBot="1">
      <c r="A65" s="130"/>
      <c r="B65" s="69"/>
      <c r="C65" s="38" t="s">
        <v>26</v>
      </c>
      <c r="D65" s="30">
        <f>'[1]Links'!C89+'[1]Links'!C98+'[1]Links'!C116+'[1]Links'!C122+'[1]Links'!C101+'[1]Links'!C107</f>
        <v>18.1</v>
      </c>
      <c r="E65" s="30">
        <f>'[1]Links'!D89+'[1]Links'!D98+'[1]Links'!D116+'[1]Links'!D122+'[1]Links'!D101+'[1]Links'!D107</f>
        <v>34.7</v>
      </c>
      <c r="F65" s="30">
        <f>'[1]Links'!E89+'[1]Links'!E98+'[1]Links'!E116+'[1]Links'!E122+'[1]Links'!E101+'[1]Links'!E107</f>
        <v>0</v>
      </c>
      <c r="G65" s="30">
        <f>'[1]Links'!F89+'[1]Links'!F98+'[1]Links'!F116+'[1]Links'!F122+'[1]Links'!F101+'[1]Links'!F107</f>
        <v>0</v>
      </c>
      <c r="H65" s="30">
        <f>'[1]Links'!G89+'[1]Links'!G98+'[1]Links'!G116+'[1]Links'!G122+'[1]Links'!G101+'[1]Links'!G107</f>
        <v>2</v>
      </c>
      <c r="I65" s="30">
        <f>'[1]Links'!H89+'[1]Links'!H98+'[1]Links'!H116+'[1]Links'!H122+'[1]Links'!H101+'[1]Links'!H107</f>
        <v>1.2999999999999998</v>
      </c>
      <c r="J65" s="30">
        <f>'[1]Links'!I89+'[1]Links'!I98+'[1]Links'!I116+'[1]Links'!I122+'[1]Links'!I101+'[1]Links'!I107</f>
        <v>0</v>
      </c>
      <c r="K65" s="39">
        <f t="shared" si="1"/>
        <v>56.1</v>
      </c>
      <c r="L65" s="72"/>
      <c r="M65" s="75"/>
      <c r="N65" s="78"/>
      <c r="O65" s="82"/>
      <c r="P65" s="84"/>
      <c r="Q65" s="84"/>
      <c r="R65" s="84"/>
      <c r="S65" s="80"/>
    </row>
    <row r="66" spans="1:19" ht="19.5" customHeight="1" hidden="1" thickTop="1">
      <c r="A66" s="198" t="s">
        <v>49</v>
      </c>
      <c r="B66" s="68"/>
      <c r="C66" s="12" t="s">
        <v>24</v>
      </c>
      <c r="D66" s="10"/>
      <c r="E66" s="10"/>
      <c r="F66" s="10"/>
      <c r="G66" s="10"/>
      <c r="H66" s="10"/>
      <c r="I66" s="10"/>
      <c r="J66" s="10"/>
      <c r="K66" s="24">
        <f t="shared" si="1"/>
        <v>0</v>
      </c>
      <c r="L66" s="71"/>
      <c r="M66" s="153"/>
      <c r="N66" s="25"/>
      <c r="O66" s="25"/>
      <c r="P66" s="27"/>
      <c r="Q66" s="27"/>
      <c r="R66" s="27"/>
      <c r="S66" s="28"/>
    </row>
    <row r="67" spans="1:19" ht="19.5" customHeight="1" hidden="1">
      <c r="A67" s="198"/>
      <c r="B67" s="68"/>
      <c r="C67" s="12" t="s">
        <v>25</v>
      </c>
      <c r="D67" s="10"/>
      <c r="E67" s="10"/>
      <c r="F67" s="10"/>
      <c r="G67" s="10"/>
      <c r="H67" s="10"/>
      <c r="I67" s="10"/>
      <c r="J67" s="10"/>
      <c r="K67" s="24">
        <f aca="true" t="shared" si="2" ref="K67:K98">SUM(D67:J67)</f>
        <v>0</v>
      </c>
      <c r="L67" s="71"/>
      <c r="M67" s="153"/>
      <c r="N67" s="25"/>
      <c r="O67" s="25"/>
      <c r="P67" s="27"/>
      <c r="Q67" s="27"/>
      <c r="R67" s="27"/>
      <c r="S67" s="28"/>
    </row>
    <row r="68" spans="1:19" ht="19.5" customHeight="1" hidden="1">
      <c r="A68" s="198"/>
      <c r="B68" s="135"/>
      <c r="C68" s="14" t="s">
        <v>26</v>
      </c>
      <c r="D68" s="15"/>
      <c r="E68" s="15"/>
      <c r="F68" s="15"/>
      <c r="G68" s="15"/>
      <c r="H68" s="15"/>
      <c r="I68" s="15"/>
      <c r="J68" s="15"/>
      <c r="K68" s="40">
        <f t="shared" si="2"/>
        <v>0</v>
      </c>
      <c r="L68" s="116"/>
      <c r="M68" s="155"/>
      <c r="N68" s="25"/>
      <c r="O68" s="25"/>
      <c r="P68" s="27"/>
      <c r="Q68" s="27"/>
      <c r="R68" s="27"/>
      <c r="S68" s="28"/>
    </row>
    <row r="69" spans="1:19" ht="19.5" customHeight="1" hidden="1">
      <c r="A69" s="198"/>
      <c r="B69" s="67"/>
      <c r="C69" s="29" t="s">
        <v>24</v>
      </c>
      <c r="D69" s="41"/>
      <c r="E69" s="41"/>
      <c r="F69" s="41"/>
      <c r="G69" s="41"/>
      <c r="H69" s="41"/>
      <c r="I69" s="41"/>
      <c r="J69" s="41"/>
      <c r="K69" s="42">
        <f t="shared" si="2"/>
        <v>0</v>
      </c>
      <c r="L69" s="70"/>
      <c r="M69" s="152"/>
      <c r="N69" s="25"/>
      <c r="O69" s="25"/>
      <c r="P69" s="27"/>
      <c r="Q69" s="27"/>
      <c r="R69" s="27"/>
      <c r="S69" s="28"/>
    </row>
    <row r="70" spans="1:19" ht="19.5" customHeight="1" hidden="1">
      <c r="A70" s="198"/>
      <c r="B70" s="68"/>
      <c r="C70" s="12" t="s">
        <v>25</v>
      </c>
      <c r="D70" s="10"/>
      <c r="E70" s="10"/>
      <c r="F70" s="10"/>
      <c r="G70" s="10"/>
      <c r="H70" s="10"/>
      <c r="I70" s="10"/>
      <c r="J70" s="10"/>
      <c r="K70" s="24">
        <f t="shared" si="2"/>
        <v>0</v>
      </c>
      <c r="L70" s="71"/>
      <c r="M70" s="153"/>
      <c r="N70" s="25"/>
      <c r="O70" s="25"/>
      <c r="P70" s="27"/>
      <c r="Q70" s="27"/>
      <c r="R70" s="27"/>
      <c r="S70" s="28"/>
    </row>
    <row r="71" spans="1:19" ht="19.5" customHeight="1" hidden="1">
      <c r="A71" s="198"/>
      <c r="B71" s="135"/>
      <c r="C71" s="14" t="s">
        <v>26</v>
      </c>
      <c r="D71" s="15"/>
      <c r="E71" s="15"/>
      <c r="F71" s="15"/>
      <c r="G71" s="15"/>
      <c r="H71" s="15"/>
      <c r="I71" s="15"/>
      <c r="J71" s="15"/>
      <c r="K71" s="40">
        <f t="shared" si="2"/>
        <v>0</v>
      </c>
      <c r="L71" s="116"/>
      <c r="M71" s="155"/>
      <c r="N71" s="25"/>
      <c r="O71" s="25"/>
      <c r="P71" s="27"/>
      <c r="Q71" s="27"/>
      <c r="R71" s="27"/>
      <c r="S71" s="28"/>
    </row>
    <row r="72" spans="1:19" ht="19.5" customHeight="1" hidden="1">
      <c r="A72" s="198"/>
      <c r="B72" s="67"/>
      <c r="C72" s="29" t="s">
        <v>24</v>
      </c>
      <c r="D72" s="41"/>
      <c r="E72" s="41"/>
      <c r="F72" s="41"/>
      <c r="G72" s="41"/>
      <c r="H72" s="41"/>
      <c r="I72" s="41"/>
      <c r="J72" s="41"/>
      <c r="K72" s="42">
        <f t="shared" si="2"/>
        <v>0</v>
      </c>
      <c r="L72" s="70"/>
      <c r="M72" s="152"/>
      <c r="N72" s="25"/>
      <c r="O72" s="25"/>
      <c r="P72" s="27"/>
      <c r="Q72" s="27"/>
      <c r="R72" s="27"/>
      <c r="S72" s="28"/>
    </row>
    <row r="73" spans="1:19" ht="19.5" customHeight="1" hidden="1">
      <c r="A73" s="198"/>
      <c r="B73" s="68"/>
      <c r="C73" s="12" t="s">
        <v>25</v>
      </c>
      <c r="D73" s="10"/>
      <c r="E73" s="10"/>
      <c r="F73" s="10"/>
      <c r="G73" s="10"/>
      <c r="H73" s="10"/>
      <c r="I73" s="10"/>
      <c r="J73" s="10"/>
      <c r="K73" s="24">
        <f t="shared" si="2"/>
        <v>0</v>
      </c>
      <c r="L73" s="71"/>
      <c r="M73" s="153"/>
      <c r="N73" s="25"/>
      <c r="O73" s="25"/>
      <c r="P73" s="27"/>
      <c r="Q73" s="27"/>
      <c r="R73" s="27"/>
      <c r="S73" s="28"/>
    </row>
    <row r="74" spans="1:19" ht="19.5" customHeight="1" hidden="1" thickBot="1">
      <c r="A74" s="199"/>
      <c r="B74" s="160"/>
      <c r="C74" s="43" t="s">
        <v>26</v>
      </c>
      <c r="D74" s="44"/>
      <c r="E74" s="44"/>
      <c r="F74" s="44"/>
      <c r="G74" s="44"/>
      <c r="H74" s="44"/>
      <c r="I74" s="44"/>
      <c r="J74" s="44"/>
      <c r="K74" s="45">
        <f t="shared" si="2"/>
        <v>0</v>
      </c>
      <c r="L74" s="158"/>
      <c r="M74" s="159"/>
      <c r="N74" s="25"/>
      <c r="O74" s="25"/>
      <c r="P74" s="27"/>
      <c r="Q74" s="27"/>
      <c r="R74" s="27"/>
      <c r="S74" s="28"/>
    </row>
    <row r="75" spans="1:19" ht="19.5" customHeight="1" hidden="1" thickTop="1">
      <c r="A75" s="198" t="s">
        <v>50</v>
      </c>
      <c r="B75" s="68"/>
      <c r="C75" s="12" t="s">
        <v>24</v>
      </c>
      <c r="D75" s="10"/>
      <c r="E75" s="10"/>
      <c r="F75" s="10"/>
      <c r="G75" s="10"/>
      <c r="H75" s="10"/>
      <c r="I75" s="10"/>
      <c r="J75" s="10"/>
      <c r="K75" s="24">
        <f t="shared" si="2"/>
        <v>0</v>
      </c>
      <c r="L75" s="156"/>
      <c r="M75" s="157"/>
      <c r="N75" s="25"/>
      <c r="O75" s="25"/>
      <c r="P75" s="27"/>
      <c r="Q75" s="27"/>
      <c r="R75" s="27"/>
      <c r="S75" s="28"/>
    </row>
    <row r="76" spans="1:19" ht="19.5" customHeight="1" hidden="1">
      <c r="A76" s="198"/>
      <c r="B76" s="68"/>
      <c r="C76" s="12" t="s">
        <v>25</v>
      </c>
      <c r="D76" s="10"/>
      <c r="E76" s="10"/>
      <c r="F76" s="10"/>
      <c r="G76" s="10"/>
      <c r="H76" s="10"/>
      <c r="I76" s="10"/>
      <c r="J76" s="10"/>
      <c r="K76" s="24">
        <f t="shared" si="2"/>
        <v>0</v>
      </c>
      <c r="L76" s="71"/>
      <c r="M76" s="153"/>
      <c r="N76" s="25"/>
      <c r="O76" s="25"/>
      <c r="P76" s="27"/>
      <c r="Q76" s="27"/>
      <c r="R76" s="27"/>
      <c r="S76" s="28"/>
    </row>
    <row r="77" spans="1:19" ht="19.5" customHeight="1" hidden="1">
      <c r="A77" s="198"/>
      <c r="B77" s="135"/>
      <c r="C77" s="14" t="s">
        <v>26</v>
      </c>
      <c r="D77" s="15"/>
      <c r="E77" s="15"/>
      <c r="F77" s="15"/>
      <c r="G77" s="15"/>
      <c r="H77" s="15"/>
      <c r="I77" s="15"/>
      <c r="J77" s="15"/>
      <c r="K77" s="40">
        <f t="shared" si="2"/>
        <v>0</v>
      </c>
      <c r="L77" s="116"/>
      <c r="M77" s="155"/>
      <c r="N77" s="25"/>
      <c r="O77" s="25"/>
      <c r="P77" s="27"/>
      <c r="Q77" s="27"/>
      <c r="R77" s="27"/>
      <c r="S77" s="28"/>
    </row>
    <row r="78" spans="1:19" ht="19.5" customHeight="1" hidden="1">
      <c r="A78" s="198"/>
      <c r="B78" s="67"/>
      <c r="C78" s="29" t="s">
        <v>24</v>
      </c>
      <c r="D78" s="41"/>
      <c r="E78" s="41"/>
      <c r="F78" s="41"/>
      <c r="G78" s="41"/>
      <c r="H78" s="41"/>
      <c r="I78" s="41"/>
      <c r="J78" s="41"/>
      <c r="K78" s="42">
        <f t="shared" si="2"/>
        <v>0</v>
      </c>
      <c r="L78" s="70"/>
      <c r="M78" s="152"/>
      <c r="N78" s="25"/>
      <c r="O78" s="25"/>
      <c r="P78" s="27"/>
      <c r="Q78" s="27"/>
      <c r="R78" s="27"/>
      <c r="S78" s="28"/>
    </row>
    <row r="79" spans="1:19" ht="19.5" customHeight="1" hidden="1">
      <c r="A79" s="198"/>
      <c r="B79" s="68"/>
      <c r="C79" s="12" t="s">
        <v>25</v>
      </c>
      <c r="D79" s="10"/>
      <c r="E79" s="10"/>
      <c r="F79" s="10"/>
      <c r="G79" s="10"/>
      <c r="H79" s="10"/>
      <c r="I79" s="10"/>
      <c r="J79" s="10"/>
      <c r="K79" s="24">
        <f t="shared" si="2"/>
        <v>0</v>
      </c>
      <c r="L79" s="71"/>
      <c r="M79" s="153"/>
      <c r="N79" s="25"/>
      <c r="O79" s="25"/>
      <c r="P79" s="27"/>
      <c r="Q79" s="27"/>
      <c r="R79" s="27"/>
      <c r="S79" s="28"/>
    </row>
    <row r="80" spans="1:19" ht="19.5" customHeight="1" hidden="1">
      <c r="A80" s="198"/>
      <c r="B80" s="135"/>
      <c r="C80" s="14" t="s">
        <v>26</v>
      </c>
      <c r="D80" s="15"/>
      <c r="E80" s="15"/>
      <c r="F80" s="15"/>
      <c r="G80" s="15"/>
      <c r="H80" s="15"/>
      <c r="I80" s="15"/>
      <c r="J80" s="15"/>
      <c r="K80" s="40">
        <f t="shared" si="2"/>
        <v>0</v>
      </c>
      <c r="L80" s="116"/>
      <c r="M80" s="155"/>
      <c r="N80" s="25"/>
      <c r="O80" s="25"/>
      <c r="P80" s="27"/>
      <c r="Q80" s="27"/>
      <c r="R80" s="27"/>
      <c r="S80" s="28"/>
    </row>
    <row r="81" spans="1:19" ht="19.5" customHeight="1" hidden="1">
      <c r="A81" s="198"/>
      <c r="B81" s="67"/>
      <c r="C81" s="29" t="s">
        <v>24</v>
      </c>
      <c r="D81" s="41"/>
      <c r="E81" s="41"/>
      <c r="F81" s="41"/>
      <c r="G81" s="41"/>
      <c r="H81" s="41"/>
      <c r="I81" s="41"/>
      <c r="J81" s="41"/>
      <c r="K81" s="42">
        <f t="shared" si="2"/>
        <v>0</v>
      </c>
      <c r="L81" s="70"/>
      <c r="M81" s="152"/>
      <c r="N81" s="25"/>
      <c r="O81" s="25"/>
      <c r="P81" s="27"/>
      <c r="Q81" s="27"/>
      <c r="R81" s="27"/>
      <c r="S81" s="28"/>
    </row>
    <row r="82" spans="1:19" ht="19.5" customHeight="1" hidden="1">
      <c r="A82" s="198"/>
      <c r="B82" s="68"/>
      <c r="C82" s="12" t="s">
        <v>25</v>
      </c>
      <c r="D82" s="10"/>
      <c r="E82" s="10"/>
      <c r="F82" s="10"/>
      <c r="G82" s="10"/>
      <c r="H82" s="10"/>
      <c r="I82" s="10"/>
      <c r="J82" s="10"/>
      <c r="K82" s="24">
        <f t="shared" si="2"/>
        <v>0</v>
      </c>
      <c r="L82" s="71"/>
      <c r="M82" s="153"/>
      <c r="N82" s="25"/>
      <c r="O82" s="25"/>
      <c r="P82" s="27"/>
      <c r="Q82" s="27"/>
      <c r="R82" s="27"/>
      <c r="S82" s="28"/>
    </row>
    <row r="83" spans="1:19" ht="19.5" customHeight="1" hidden="1" thickBot="1">
      <c r="A83" s="200"/>
      <c r="B83" s="69"/>
      <c r="C83" s="38" t="s">
        <v>26</v>
      </c>
      <c r="D83" s="30"/>
      <c r="E83" s="30"/>
      <c r="F83" s="30"/>
      <c r="G83" s="30"/>
      <c r="H83" s="30"/>
      <c r="I83" s="30"/>
      <c r="J83" s="30"/>
      <c r="K83" s="40">
        <f t="shared" si="2"/>
        <v>0</v>
      </c>
      <c r="L83" s="72"/>
      <c r="M83" s="154"/>
      <c r="N83" s="25"/>
      <c r="O83" s="25"/>
      <c r="P83" s="27"/>
      <c r="Q83" s="27"/>
      <c r="R83" s="27"/>
      <c r="S83" s="28"/>
    </row>
    <row r="84" spans="1:19" ht="19.5" customHeight="1">
      <c r="A84" s="194" t="s">
        <v>51</v>
      </c>
      <c r="B84" s="131" t="s">
        <v>52</v>
      </c>
      <c r="C84" s="20" t="s">
        <v>24</v>
      </c>
      <c r="D84" s="18">
        <f>'[1]Links'!C87+'[1]Links'!C93</f>
        <v>11.8</v>
      </c>
      <c r="E84" s="18">
        <f>'[1]Links'!D87+'[1]Links'!D93</f>
        <v>5.4</v>
      </c>
      <c r="F84" s="18">
        <f>'[1]Links'!E87+'[1]Links'!E93</f>
        <v>5.5</v>
      </c>
      <c r="G84" s="18">
        <f>'[1]Links'!F87+'[1]Links'!F93</f>
        <v>14.8</v>
      </c>
      <c r="H84" s="18">
        <f>'[1]Links'!G87+'[1]Links'!G93</f>
        <v>16.3</v>
      </c>
      <c r="I84" s="18">
        <f>'[1]Links'!H87+'[1]Links'!H93</f>
        <v>22.1</v>
      </c>
      <c r="J84" s="18">
        <f>'[1]Links'!I87+'[1]Links'!I93</f>
        <v>3.2</v>
      </c>
      <c r="K84" s="19">
        <f t="shared" si="2"/>
        <v>79.10000000000001</v>
      </c>
      <c r="L84" s="132">
        <f>'[1]Links'!K87+'[1]Links'!K93</f>
        <v>23.922103</v>
      </c>
      <c r="M84" s="133">
        <v>6</v>
      </c>
      <c r="N84" s="100">
        <f>'[1]Links'!M93+'[1]Links'!M87</f>
        <v>106.04</v>
      </c>
      <c r="O84" s="86">
        <f>'[1]Links'!N93+'[1]Links'!N87</f>
        <v>98.37</v>
      </c>
      <c r="P84" s="201">
        <f>'[1]Links'!O93+'[1]Links'!O87</f>
        <v>21.599999999999998</v>
      </c>
      <c r="Q84" s="201">
        <f>'[1]Links'!P93+'[1]Links'!P87</f>
        <v>2.5</v>
      </c>
      <c r="R84" s="201">
        <f>'[1]Links'!Q93+'[1]Links'!Q87</f>
        <v>0</v>
      </c>
      <c r="S84" s="65">
        <f>'[1]Links'!R93+'[1]Links'!R87</f>
        <v>0</v>
      </c>
    </row>
    <row r="85" spans="1:19" ht="19.5" customHeight="1">
      <c r="A85" s="98"/>
      <c r="B85" s="106"/>
      <c r="C85" s="20" t="s">
        <v>25</v>
      </c>
      <c r="D85" s="18">
        <f>'[1]Links'!C88+'[1]Links'!C94</f>
        <v>9</v>
      </c>
      <c r="E85" s="18">
        <f>'[1]Links'!D88+'[1]Links'!D94</f>
        <v>14.8</v>
      </c>
      <c r="F85" s="18">
        <f>'[1]Links'!E88+'[1]Links'!E94</f>
        <v>0</v>
      </c>
      <c r="G85" s="18">
        <f>'[1]Links'!F88+'[1]Links'!F94</f>
        <v>9.3</v>
      </c>
      <c r="H85" s="18">
        <f>'[1]Links'!G88+'[1]Links'!G94</f>
        <v>3.7</v>
      </c>
      <c r="I85" s="18">
        <f>'[1]Links'!H88+'[1]Links'!H94</f>
        <v>0</v>
      </c>
      <c r="J85" s="18">
        <f>'[1]Links'!I88+'[1]Links'!I94</f>
        <v>0.3</v>
      </c>
      <c r="K85" s="19">
        <f t="shared" si="2"/>
        <v>37.1</v>
      </c>
      <c r="L85" s="103"/>
      <c r="M85" s="110"/>
      <c r="N85" s="100"/>
      <c r="O85" s="86"/>
      <c r="P85" s="201"/>
      <c r="Q85" s="201"/>
      <c r="R85" s="201"/>
      <c r="S85" s="65"/>
    </row>
    <row r="86" spans="1:19" ht="19.5" customHeight="1" thickBot="1">
      <c r="A86" s="98"/>
      <c r="B86" s="113"/>
      <c r="C86" s="31" t="s">
        <v>26</v>
      </c>
      <c r="D86" s="32">
        <f>'[1]Links'!C89+'[1]Links'!C95</f>
        <v>3.3</v>
      </c>
      <c r="E86" s="32">
        <f>'[1]Links'!D89+'[1]Links'!D95</f>
        <v>3.9</v>
      </c>
      <c r="F86" s="32">
        <f>'[1]Links'!E89+'[1]Links'!E95</f>
        <v>0</v>
      </c>
      <c r="G86" s="32">
        <f>'[1]Links'!F89+'[1]Links'!F95</f>
        <v>0</v>
      </c>
      <c r="H86" s="32">
        <f>'[1]Links'!G89+'[1]Links'!G95</f>
        <v>0</v>
      </c>
      <c r="I86" s="32">
        <f>'[1]Links'!H89+'[1]Links'!H95</f>
        <v>0</v>
      </c>
      <c r="J86" s="32">
        <f>'[1]Links'!I89+'[1]Links'!I95</f>
        <v>0</v>
      </c>
      <c r="K86" s="33">
        <f t="shared" si="2"/>
        <v>7.199999999999999</v>
      </c>
      <c r="L86" s="104"/>
      <c r="M86" s="161"/>
      <c r="N86" s="174"/>
      <c r="O86" s="115"/>
      <c r="P86" s="91"/>
      <c r="Q86" s="91"/>
      <c r="R86" s="91"/>
      <c r="S86" s="173"/>
    </row>
    <row r="87" spans="1:19" ht="19.5" customHeight="1">
      <c r="A87" s="98"/>
      <c r="B87" s="164" t="s">
        <v>53</v>
      </c>
      <c r="C87" s="12" t="s">
        <v>24</v>
      </c>
      <c r="D87" s="10">
        <f>'[1]Links'!C90</f>
        <v>15.8</v>
      </c>
      <c r="E87" s="10">
        <f>'[1]Links'!D90</f>
        <v>3.4</v>
      </c>
      <c r="F87" s="10">
        <f>'[1]Links'!E90</f>
        <v>6.2</v>
      </c>
      <c r="G87" s="10">
        <f>'[1]Links'!F90</f>
        <v>21.8</v>
      </c>
      <c r="H87" s="10">
        <f>'[1]Links'!G90</f>
        <v>17.7</v>
      </c>
      <c r="I87" s="10">
        <f>'[1]Links'!H90</f>
        <v>20.2</v>
      </c>
      <c r="J87" s="10">
        <f>'[1]Links'!I90</f>
        <v>0.3</v>
      </c>
      <c r="K87" s="13">
        <f t="shared" si="2"/>
        <v>85.4</v>
      </c>
      <c r="L87" s="183">
        <f>'[1]Links'!K90</f>
        <v>22.734089</v>
      </c>
      <c r="M87" s="184">
        <v>5</v>
      </c>
      <c r="N87" s="162">
        <f>'[1]Links'!M90</f>
        <v>100.32</v>
      </c>
      <c r="O87" s="136">
        <f>'[1]Links'!N90</f>
        <v>73.08</v>
      </c>
      <c r="P87" s="96">
        <f>'[1]Links'!O90</f>
        <v>20.9</v>
      </c>
      <c r="Q87" s="96">
        <f>'[1]Links'!P90</f>
        <v>1.9</v>
      </c>
      <c r="R87" s="96">
        <f>'[1]Links'!Q90</f>
        <v>0</v>
      </c>
      <c r="S87" s="94">
        <f>'[1]Links'!R90</f>
        <v>0</v>
      </c>
    </row>
    <row r="88" spans="1:19" ht="19.5" customHeight="1">
      <c r="A88" s="98"/>
      <c r="B88" s="68"/>
      <c r="C88" s="12" t="s">
        <v>25</v>
      </c>
      <c r="D88" s="10">
        <f>'[1]Links'!C91</f>
        <v>5.2</v>
      </c>
      <c r="E88" s="10">
        <f>'[1]Links'!D91</f>
        <v>19.4</v>
      </c>
      <c r="F88" s="10">
        <f>'[1]Links'!E91</f>
        <v>0</v>
      </c>
      <c r="G88" s="10">
        <f>'[1]Links'!F91</f>
        <v>1</v>
      </c>
      <c r="H88" s="10">
        <f>'[1]Links'!G91</f>
        <v>2.3</v>
      </c>
      <c r="I88" s="10">
        <f>'[1]Links'!H91</f>
        <v>0</v>
      </c>
      <c r="J88" s="10">
        <f>'[1]Links'!I91</f>
        <v>0.2</v>
      </c>
      <c r="K88" s="13">
        <f t="shared" si="2"/>
        <v>28.099999999999998</v>
      </c>
      <c r="L88" s="71"/>
      <c r="M88" s="74"/>
      <c r="N88" s="77"/>
      <c r="O88" s="81"/>
      <c r="P88" s="202"/>
      <c r="Q88" s="202"/>
      <c r="R88" s="202"/>
      <c r="S88" s="79"/>
    </row>
    <row r="89" spans="1:19" ht="19.5" customHeight="1" thickBot="1">
      <c r="A89" s="197"/>
      <c r="B89" s="69"/>
      <c r="C89" s="38" t="s">
        <v>26</v>
      </c>
      <c r="D89" s="30">
        <f>'[1]Links'!C92</f>
        <v>1.8</v>
      </c>
      <c r="E89" s="30">
        <f>'[1]Links'!D92</f>
        <v>0</v>
      </c>
      <c r="F89" s="30">
        <f>'[1]Links'!E92</f>
        <v>0</v>
      </c>
      <c r="G89" s="30">
        <f>'[1]Links'!F92</f>
        <v>0</v>
      </c>
      <c r="H89" s="30">
        <f>'[1]Links'!G92</f>
        <v>0</v>
      </c>
      <c r="I89" s="30">
        <f>'[1]Links'!H92</f>
        <v>0</v>
      </c>
      <c r="J89" s="30">
        <f>'[1]Links'!I92</f>
        <v>0</v>
      </c>
      <c r="K89" s="39">
        <f t="shared" si="2"/>
        <v>1.8</v>
      </c>
      <c r="L89" s="72"/>
      <c r="M89" s="75"/>
      <c r="N89" s="78"/>
      <c r="O89" s="82"/>
      <c r="P89" s="84"/>
      <c r="Q89" s="84"/>
      <c r="R89" s="84"/>
      <c r="S89" s="80"/>
    </row>
    <row r="90" spans="1:19" ht="19.5" customHeight="1">
      <c r="A90" s="97" t="s">
        <v>54</v>
      </c>
      <c r="B90" s="67" t="s">
        <v>55</v>
      </c>
      <c r="C90" s="29" t="s">
        <v>24</v>
      </c>
      <c r="D90" s="10">
        <f>'[1]Links'!C6+'[1]Links'!C12+'[1]Links'!C36+'[1]Links'!C30</f>
        <v>12.200000000000001</v>
      </c>
      <c r="E90" s="10">
        <f>'[1]Links'!D6+'[1]Links'!D12+'[1]Links'!D36+'[1]Links'!D30</f>
        <v>36.6</v>
      </c>
      <c r="F90" s="10">
        <f>'[1]Links'!E6+'[1]Links'!E12+'[1]Links'!E36+'[1]Links'!E30</f>
        <v>6</v>
      </c>
      <c r="G90" s="10">
        <f>'[1]Links'!F6+'[1]Links'!F12+'[1]Links'!F36+'[1]Links'!F30</f>
        <v>33.300000000000004</v>
      </c>
      <c r="H90" s="10">
        <f>'[1]Links'!G6+'[1]Links'!G12+'[1]Links'!G36+'[1]Links'!G30</f>
        <v>29.7</v>
      </c>
      <c r="I90" s="10">
        <f>'[1]Links'!H6+'[1]Links'!H12+'[1]Links'!H36+'[1]Links'!H30</f>
        <v>54.60000000000001</v>
      </c>
      <c r="J90" s="10">
        <f>'[1]Links'!I6+'[1]Links'!I12+'[1]Links'!I36+'[1]Links'!I30</f>
        <v>7.1</v>
      </c>
      <c r="K90" s="13">
        <f t="shared" si="2"/>
        <v>179.50000000000003</v>
      </c>
      <c r="L90" s="70">
        <f>'[1]Links'!K6+'[1]Links'!K12+'[1]Links'!K36+'[1]Links'!K30</f>
        <v>58.387916</v>
      </c>
      <c r="M90" s="73">
        <v>20</v>
      </c>
      <c r="N90" s="77">
        <f>'[1]Links'!M6+'[1]Links'!M12+'[1]Links'!M36+'[1]Links'!M30</f>
        <v>257.84</v>
      </c>
      <c r="O90" s="136">
        <f>'[1]Links'!N6+'[1]Links'!N12+'[1]Links'!N36+'[1]Links'!N30</f>
        <v>243.24</v>
      </c>
      <c r="P90" s="96">
        <f>'[1]Links'!O6+'[1]Links'!O12+'[1]Links'!O36+'[1]Links'!O30</f>
        <v>55.5</v>
      </c>
      <c r="Q90" s="96">
        <f>'[1]Links'!P6+'[1]Links'!P12+'[1]Links'!P36+'[1]Links'!P30</f>
        <v>3.1</v>
      </c>
      <c r="R90" s="96">
        <f>'[1]Links'!Q6+'[1]Links'!Q12+'[1]Links'!Q36+'[1]Links'!Q30</f>
        <v>0</v>
      </c>
      <c r="S90" s="94">
        <f>'[1]Links'!R6+'[1]Links'!R12+'[1]Links'!R36+'[1]Links'!R30</f>
        <v>0</v>
      </c>
    </row>
    <row r="91" spans="1:19" ht="19.5" customHeight="1">
      <c r="A91" s="98"/>
      <c r="B91" s="68"/>
      <c r="C91" s="12" t="s">
        <v>25</v>
      </c>
      <c r="D91" s="10">
        <f>'[1]Links'!C7+'[1]Links'!C13+'[1]Links'!C37+'[1]Links'!C31</f>
        <v>35.2</v>
      </c>
      <c r="E91" s="10">
        <f>'[1]Links'!D7+'[1]Links'!D13+'[1]Links'!D37+'[1]Links'!D31</f>
        <v>21.7</v>
      </c>
      <c r="F91" s="10">
        <f>'[1]Links'!E7+'[1]Links'!E13+'[1]Links'!E37+'[1]Links'!E31</f>
        <v>0</v>
      </c>
      <c r="G91" s="10">
        <f>'[1]Links'!F7+'[1]Links'!F13+'[1]Links'!F37+'[1]Links'!F31</f>
        <v>25.3</v>
      </c>
      <c r="H91" s="10">
        <f>'[1]Links'!G7+'[1]Links'!G13+'[1]Links'!G37+'[1]Links'!G31</f>
        <v>8.100000000000001</v>
      </c>
      <c r="I91" s="10">
        <f>'[1]Links'!H7+'[1]Links'!H13+'[1]Links'!H37+'[1]Links'!H31</f>
        <v>0</v>
      </c>
      <c r="J91" s="10">
        <f>'[1]Links'!I7+'[1]Links'!I13+'[1]Links'!I37+'[1]Links'!I31</f>
        <v>0.1</v>
      </c>
      <c r="K91" s="13">
        <f t="shared" si="2"/>
        <v>90.4</v>
      </c>
      <c r="L91" s="71"/>
      <c r="M91" s="74"/>
      <c r="N91" s="77"/>
      <c r="O91" s="81"/>
      <c r="P91" s="83"/>
      <c r="Q91" s="83"/>
      <c r="R91" s="83"/>
      <c r="S91" s="79"/>
    </row>
    <row r="92" spans="1:19" ht="19.5" customHeight="1">
      <c r="A92" s="98"/>
      <c r="B92" s="135"/>
      <c r="C92" s="14" t="s">
        <v>26</v>
      </c>
      <c r="D92" s="15">
        <f>'[1]Links'!C8+'[1]Links'!C14+'[1]Links'!C38+'[1]Links'!C32</f>
        <v>11.2</v>
      </c>
      <c r="E92" s="15">
        <f>'[1]Links'!D8+'[1]Links'!D14+'[1]Links'!D38+'[1]Links'!D32</f>
        <v>0.3</v>
      </c>
      <c r="F92" s="15">
        <f>'[1]Links'!E8+'[1]Links'!E14+'[1]Links'!E38+'[1]Links'!E32</f>
        <v>0</v>
      </c>
      <c r="G92" s="15">
        <f>'[1]Links'!F8+'[1]Links'!F14+'[1]Links'!F38+'[1]Links'!F32</f>
        <v>0</v>
      </c>
      <c r="H92" s="15">
        <f>'[1]Links'!G8+'[1]Links'!G14+'[1]Links'!G38+'[1]Links'!G32</f>
        <v>0</v>
      </c>
      <c r="I92" s="15">
        <f>'[1]Links'!H8+'[1]Links'!H14+'[1]Links'!H38+'[1]Links'!H32</f>
        <v>0.30000000000000004</v>
      </c>
      <c r="J92" s="15">
        <f>'[1]Links'!I8+'[1]Links'!I14+'[1]Links'!I38+'[1]Links'!I32</f>
        <v>0</v>
      </c>
      <c r="K92" s="16">
        <f t="shared" si="2"/>
        <v>11.8</v>
      </c>
      <c r="L92" s="116"/>
      <c r="M92" s="124"/>
      <c r="N92" s="117"/>
      <c r="O92" s="137"/>
      <c r="P92" s="93"/>
      <c r="Q92" s="93"/>
      <c r="R92" s="93"/>
      <c r="S92" s="89"/>
    </row>
    <row r="93" spans="1:19" ht="19.5" customHeight="1">
      <c r="A93" s="98"/>
      <c r="B93" s="105" t="s">
        <v>56</v>
      </c>
      <c r="C93" s="17" t="s">
        <v>24</v>
      </c>
      <c r="D93" s="18">
        <f>'[1]Links'!C3+'[1]Links'!C15+'[1]Links'!C36+'[1]Links'!C30</f>
        <v>9.5</v>
      </c>
      <c r="E93" s="18">
        <f>'[1]Links'!D3+'[1]Links'!D15+'[1]Links'!D36+'[1]Links'!D30</f>
        <v>19.2</v>
      </c>
      <c r="F93" s="18">
        <f>'[1]Links'!E3+'[1]Links'!E15+'[1]Links'!E36+'[1]Links'!E30</f>
        <v>7.299999999999999</v>
      </c>
      <c r="G93" s="18">
        <f>'[1]Links'!F3+'[1]Links'!F15+'[1]Links'!F36+'[1]Links'!F30</f>
        <v>30.3</v>
      </c>
      <c r="H93" s="18">
        <f>'[1]Links'!G3+'[1]Links'!G15+'[1]Links'!G36+'[1]Links'!G30</f>
        <v>36.1</v>
      </c>
      <c r="I93" s="18">
        <f>'[1]Links'!H3+'[1]Links'!H15+'[1]Links'!H36+'[1]Links'!H30</f>
        <v>48.39999999999999</v>
      </c>
      <c r="J93" s="18">
        <f>'[1]Links'!I3+'[1]Links'!I15+'[1]Links'!I36+'[1]Links'!I30</f>
        <v>9.4</v>
      </c>
      <c r="K93" s="19">
        <f t="shared" si="2"/>
        <v>160.20000000000002</v>
      </c>
      <c r="L93" s="102">
        <f>'[1]Links'!K3+'[1]Links'!K15+'[1]Links'!K36+'[1]Links'!K30</f>
        <v>51.573786999999996</v>
      </c>
      <c r="M93" s="109">
        <v>11</v>
      </c>
      <c r="N93" s="100">
        <f>'[1]Links'!M3+'[1]Links'!M15+'[1]Links'!M36+'[1]Links'!M30</f>
        <v>227.48000000000002</v>
      </c>
      <c r="O93" s="114">
        <f>'[1]Links'!N3+'[1]Links'!N15+'[1]Links'!N36+'[1]Links'!N30</f>
        <v>207.48000000000002</v>
      </c>
      <c r="P93" s="90">
        <f>'[1]Links'!O3+'[1]Links'!O15+'[1]Links'!O36+'[1]Links'!O30</f>
        <v>47.7</v>
      </c>
      <c r="Q93" s="90">
        <f>'[1]Links'!P3+'[1]Links'!P15+'[1]Links'!P36+'[1]Links'!P30</f>
        <v>4</v>
      </c>
      <c r="R93" s="90">
        <f>'[1]Links'!Q3+'[1]Links'!Q15+'[1]Links'!Q36+'[1]Links'!Q30</f>
        <v>0</v>
      </c>
      <c r="S93" s="95">
        <f>'[1]Links'!R3+'[1]Links'!R15+'[1]Links'!R36+'[1]Links'!R30</f>
        <v>0</v>
      </c>
    </row>
    <row r="94" spans="1:19" ht="19.5" customHeight="1">
      <c r="A94" s="98"/>
      <c r="B94" s="106"/>
      <c r="C94" s="20" t="s">
        <v>25</v>
      </c>
      <c r="D94" s="18">
        <f>'[1]Links'!C4+'[1]Links'!C16+'[1]Links'!C37+'[1]Links'!C31</f>
        <v>32.2</v>
      </c>
      <c r="E94" s="18">
        <f>'[1]Links'!D4+'[1]Links'!D16+'[1]Links'!D37+'[1]Links'!D31</f>
        <v>32.2</v>
      </c>
      <c r="F94" s="18">
        <f>'[1]Links'!E4+'[1]Links'!E16+'[1]Links'!E37+'[1]Links'!E31</f>
        <v>0</v>
      </c>
      <c r="G94" s="18">
        <f>'[1]Links'!F4+'[1]Links'!F16+'[1]Links'!F37+'[1]Links'!F31</f>
        <v>21.4</v>
      </c>
      <c r="H94" s="18">
        <f>'[1]Links'!G4+'[1]Links'!G16+'[1]Links'!G37+'[1]Links'!G31</f>
        <v>7.2</v>
      </c>
      <c r="I94" s="18">
        <f>'[1]Links'!H4+'[1]Links'!H16+'[1]Links'!H37+'[1]Links'!H31</f>
        <v>0</v>
      </c>
      <c r="J94" s="18">
        <f>'[1]Links'!I4+'[1]Links'!I16+'[1]Links'!I37+'[1]Links'!I31</f>
        <v>0</v>
      </c>
      <c r="K94" s="19">
        <f t="shared" si="2"/>
        <v>93.00000000000001</v>
      </c>
      <c r="L94" s="103"/>
      <c r="M94" s="110"/>
      <c r="N94" s="100"/>
      <c r="O94" s="86"/>
      <c r="P94" s="62"/>
      <c r="Q94" s="62"/>
      <c r="R94" s="62"/>
      <c r="S94" s="65"/>
    </row>
    <row r="95" spans="1:19" ht="19.5" customHeight="1">
      <c r="A95" s="98"/>
      <c r="B95" s="107"/>
      <c r="C95" s="21" t="s">
        <v>26</v>
      </c>
      <c r="D95" s="22">
        <f>'[1]Links'!C5+'[1]Links'!C17+'[1]Links'!C38+'[1]Links'!C32</f>
        <v>10</v>
      </c>
      <c r="E95" s="22">
        <f>'[1]Links'!D5+'[1]Links'!D17+'[1]Links'!D38+'[1]Links'!D32</f>
        <v>0.3</v>
      </c>
      <c r="F95" s="22">
        <f>'[1]Links'!E5+'[1]Links'!E17+'[1]Links'!E38+'[1]Links'!E32</f>
        <v>0</v>
      </c>
      <c r="G95" s="22">
        <f>'[1]Links'!F5+'[1]Links'!F17+'[1]Links'!F38+'[1]Links'!F32</f>
        <v>0</v>
      </c>
      <c r="H95" s="22">
        <f>'[1]Links'!G5+'[1]Links'!G17+'[1]Links'!G38+'[1]Links'!G32</f>
        <v>0</v>
      </c>
      <c r="I95" s="22">
        <f>'[1]Links'!H5+'[1]Links'!H17+'[1]Links'!H38+'[1]Links'!H32</f>
        <v>0.1</v>
      </c>
      <c r="J95" s="22">
        <f>'[1]Links'!I5+'[1]Links'!I17+'[1]Links'!I38+'[1]Links'!I32</f>
        <v>0</v>
      </c>
      <c r="K95" s="23">
        <f t="shared" si="2"/>
        <v>10.4</v>
      </c>
      <c r="L95" s="108"/>
      <c r="M95" s="111"/>
      <c r="N95" s="101"/>
      <c r="O95" s="87"/>
      <c r="P95" s="63"/>
      <c r="Q95" s="63"/>
      <c r="R95" s="63"/>
      <c r="S95" s="66"/>
    </row>
    <row r="96" spans="1:19" ht="19.5" customHeight="1">
      <c r="A96" s="98"/>
      <c r="B96" s="67" t="s">
        <v>57</v>
      </c>
      <c r="C96" s="29" t="s">
        <v>24</v>
      </c>
      <c r="D96" s="10">
        <f>'[1]Links'!C3+'[1]Links'!C21+'[1]Links'!C27+'[1]Links'!C30</f>
        <v>11.3</v>
      </c>
      <c r="E96" s="10">
        <f>'[1]Links'!D3+'[1]Links'!D21+'[1]Links'!D27+'[1]Links'!D30</f>
        <v>16.2</v>
      </c>
      <c r="F96" s="10">
        <f>'[1]Links'!E3+'[1]Links'!E21+'[1]Links'!E27+'[1]Links'!E30</f>
        <v>3.8</v>
      </c>
      <c r="G96" s="10">
        <f>'[1]Links'!F3+'[1]Links'!F21+'[1]Links'!F27+'[1]Links'!F30</f>
        <v>28.6</v>
      </c>
      <c r="H96" s="10">
        <f>'[1]Links'!G3+'[1]Links'!G21+'[1]Links'!G27+'[1]Links'!G30</f>
        <v>27.8</v>
      </c>
      <c r="I96" s="10">
        <f>'[1]Links'!H3+'[1]Links'!H21+'[1]Links'!H27+'[1]Links'!H30</f>
        <v>46.5</v>
      </c>
      <c r="J96" s="10">
        <f>'[1]Links'!I3+'[1]Links'!I21+'[1]Links'!I27+'[1]Links'!I30</f>
        <v>10.2</v>
      </c>
      <c r="K96" s="13">
        <f t="shared" si="2"/>
        <v>144.39999999999998</v>
      </c>
      <c r="L96" s="70">
        <f>'[1]Links'!K3+'[1]Links'!K21+'[1]Links'!K27+'[1]Links'!K30</f>
        <v>51.452436</v>
      </c>
      <c r="M96" s="73">
        <v>3</v>
      </c>
      <c r="N96" s="77">
        <f>'[1]Links'!M3+'[1]Links'!M21+'[1]Links'!M27+'[1]Links'!M30</f>
        <v>227.04000000000002</v>
      </c>
      <c r="O96" s="112">
        <f>'[1]Links'!N3+'[1]Links'!N21+'[1]Links'!N27+'[1]Links'!N30</f>
        <v>220.84</v>
      </c>
      <c r="P96" s="83">
        <f>'[1]Links'!O3+'[1]Links'!O21+'[1]Links'!O27+'[1]Links'!O30</f>
        <v>46.5</v>
      </c>
      <c r="Q96" s="83">
        <f>'[1]Links'!P3+'[1]Links'!P21+'[1]Links'!P27+'[1]Links'!P30</f>
        <v>5.1</v>
      </c>
      <c r="R96" s="83">
        <f>'[1]Links'!Q3+'[1]Links'!Q21+'[1]Links'!Q27+'[1]Links'!Q30</f>
        <v>0</v>
      </c>
      <c r="S96" s="88">
        <f>'[1]Links'!R3+'[1]Links'!R21+'[1]Links'!R27+'[1]Links'!R30</f>
        <v>0</v>
      </c>
    </row>
    <row r="97" spans="1:19" ht="19.5" customHeight="1">
      <c r="A97" s="98"/>
      <c r="B97" s="68"/>
      <c r="C97" s="12" t="s">
        <v>25</v>
      </c>
      <c r="D97" s="10">
        <f>'[1]Links'!C4+'[1]Links'!C22+'[1]Links'!C28+'[1]Links'!C31</f>
        <v>36.00000000000001</v>
      </c>
      <c r="E97" s="10">
        <f>'[1]Links'!D4+'[1]Links'!D22+'[1]Links'!D28+'[1]Links'!D31</f>
        <v>34.300000000000004</v>
      </c>
      <c r="F97" s="10">
        <f>'[1]Links'!E4+'[1]Links'!E22+'[1]Links'!E28+'[1]Links'!E31</f>
        <v>0</v>
      </c>
      <c r="G97" s="10">
        <f>'[1]Links'!F4+'[1]Links'!F22+'[1]Links'!F28+'[1]Links'!F31</f>
        <v>23</v>
      </c>
      <c r="H97" s="10">
        <f>'[1]Links'!G4+'[1]Links'!G22+'[1]Links'!G28+'[1]Links'!G31</f>
        <v>3.7</v>
      </c>
      <c r="I97" s="10">
        <f>'[1]Links'!H4+'[1]Links'!H22+'[1]Links'!H28+'[1]Links'!H31</f>
        <v>0</v>
      </c>
      <c r="J97" s="10">
        <f>'[1]Links'!I4+'[1]Links'!I22+'[1]Links'!I28+'[1]Links'!I31</f>
        <v>0.6</v>
      </c>
      <c r="K97" s="13">
        <f t="shared" si="2"/>
        <v>97.60000000000001</v>
      </c>
      <c r="L97" s="71"/>
      <c r="M97" s="74"/>
      <c r="N97" s="77"/>
      <c r="O97" s="81"/>
      <c r="P97" s="83"/>
      <c r="Q97" s="83"/>
      <c r="R97" s="83"/>
      <c r="S97" s="79"/>
    </row>
    <row r="98" spans="1:19" ht="19.5" customHeight="1">
      <c r="A98" s="98"/>
      <c r="B98" s="135"/>
      <c r="C98" s="14" t="s">
        <v>26</v>
      </c>
      <c r="D98" s="15">
        <f>'[1]Links'!C5+'[1]Links'!C23+'[1]Links'!C29+'[1]Links'!C32</f>
        <v>4.3</v>
      </c>
      <c r="E98" s="15">
        <f>'[1]Links'!D5+'[1]Links'!D23+'[1]Links'!D29+'[1]Links'!D32</f>
        <v>1.1</v>
      </c>
      <c r="F98" s="15">
        <f>'[1]Links'!E5+'[1]Links'!E23+'[1]Links'!E29+'[1]Links'!E32</f>
        <v>0</v>
      </c>
      <c r="G98" s="15">
        <f>'[1]Links'!F5+'[1]Links'!F23+'[1]Links'!F29+'[1]Links'!F32</f>
        <v>0</v>
      </c>
      <c r="H98" s="15">
        <f>'[1]Links'!G5+'[1]Links'!G23+'[1]Links'!G29+'[1]Links'!G32</f>
        <v>3.9</v>
      </c>
      <c r="I98" s="15">
        <f>'[1]Links'!H5+'[1]Links'!H23+'[1]Links'!H29+'[1]Links'!H32</f>
        <v>1.2000000000000002</v>
      </c>
      <c r="J98" s="15">
        <f>'[1]Links'!I5+'[1]Links'!I23+'[1]Links'!I29+'[1]Links'!I32</f>
        <v>0</v>
      </c>
      <c r="K98" s="16">
        <f t="shared" si="2"/>
        <v>10.5</v>
      </c>
      <c r="L98" s="116"/>
      <c r="M98" s="124"/>
      <c r="N98" s="117"/>
      <c r="O98" s="137"/>
      <c r="P98" s="93"/>
      <c r="Q98" s="93"/>
      <c r="R98" s="93"/>
      <c r="S98" s="89"/>
    </row>
    <row r="99" spans="1:19" ht="19.5" customHeight="1">
      <c r="A99" s="98"/>
      <c r="B99" s="67" t="s">
        <v>29</v>
      </c>
      <c r="C99" s="29" t="s">
        <v>24</v>
      </c>
      <c r="D99" s="10">
        <f>'[1]Links'!C6+'[1]Links'!C9+'[1]Links'!C33</f>
        <v>11</v>
      </c>
      <c r="E99" s="10">
        <f>'[1]Links'!D6+'[1]Links'!D9+'[1]Links'!D33</f>
        <v>36.2</v>
      </c>
      <c r="F99" s="10">
        <f>'[1]Links'!E6+'[1]Links'!E9+'[1]Links'!E33</f>
        <v>6.300000000000001</v>
      </c>
      <c r="G99" s="10">
        <f>'[1]Links'!F6+'[1]Links'!F9+'[1]Links'!F33</f>
        <v>33.5</v>
      </c>
      <c r="H99" s="10">
        <f>'[1]Links'!G6+'[1]Links'!G9+'[1]Links'!G33</f>
        <v>27.3</v>
      </c>
      <c r="I99" s="10">
        <f>'[1]Links'!H6+'[1]Links'!H9+'[1]Links'!H33</f>
        <v>53.800000000000004</v>
      </c>
      <c r="J99" s="10">
        <f>'[1]Links'!I6+'[1]Links'!I9+'[1]Links'!I33</f>
        <v>7.3999999999999995</v>
      </c>
      <c r="K99" s="37">
        <f aca="true" t="shared" si="3" ref="K99:K119">SUM(D99:J99)</f>
        <v>175.5</v>
      </c>
      <c r="L99" s="70">
        <f>'[1]Links'!K6+'[1]Links'!K9+'[1]Links'!K33</f>
        <v>58.363122</v>
      </c>
      <c r="M99" s="73">
        <v>24</v>
      </c>
      <c r="N99" s="76">
        <f>'[1]Links'!M6+'[1]Links'!M9+'[1]Links'!M33</f>
        <v>277.02</v>
      </c>
      <c r="O99" s="112">
        <f>'[1]Links'!N6+'[1]Links'!N9+'[1]Links'!N33</f>
        <v>183.89000000000001</v>
      </c>
      <c r="P99" s="92">
        <f>'[1]Links'!O6+'[1]Links'!O9+'[1]Links'!O33</f>
        <v>24.1</v>
      </c>
      <c r="Q99" s="92">
        <f>'[1]Links'!P6+'[1]Links'!P9+'[1]Links'!P33</f>
        <v>1.7</v>
      </c>
      <c r="R99" s="92">
        <f>'[1]Links'!Q6+'[1]Links'!Q9+'[1]Links'!Q33</f>
        <v>32.7</v>
      </c>
      <c r="S99" s="88">
        <f>'[1]Links'!R6+'[1]Links'!R9+'[1]Links'!R33</f>
        <v>0</v>
      </c>
    </row>
    <row r="100" spans="1:19" ht="19.5" customHeight="1">
      <c r="A100" s="98"/>
      <c r="B100" s="68"/>
      <c r="C100" s="12" t="s">
        <v>25</v>
      </c>
      <c r="D100" s="10">
        <f>'[1]Links'!C7+'[1]Links'!C10+'[1]Links'!C34</f>
        <v>35.7</v>
      </c>
      <c r="E100" s="10">
        <f>'[1]Links'!D7+'[1]Links'!D10+'[1]Links'!D34</f>
        <v>22</v>
      </c>
      <c r="F100" s="10">
        <f>'[1]Links'!E7+'[1]Links'!E10+'[1]Links'!E34</f>
        <v>0</v>
      </c>
      <c r="G100" s="10">
        <f>'[1]Links'!F7+'[1]Links'!F10+'[1]Links'!F34</f>
        <v>25</v>
      </c>
      <c r="H100" s="10">
        <f>'[1]Links'!G7+'[1]Links'!G10+'[1]Links'!G34</f>
        <v>8.9</v>
      </c>
      <c r="I100" s="10">
        <f>'[1]Links'!H7+'[1]Links'!H10+'[1]Links'!H34</f>
        <v>0</v>
      </c>
      <c r="J100" s="10">
        <f>'[1]Links'!I7+'[1]Links'!I10+'[1]Links'!I34</f>
        <v>0.2</v>
      </c>
      <c r="K100" s="13">
        <f t="shared" si="3"/>
        <v>91.80000000000001</v>
      </c>
      <c r="L100" s="71"/>
      <c r="M100" s="74"/>
      <c r="N100" s="77"/>
      <c r="O100" s="81"/>
      <c r="P100" s="83"/>
      <c r="Q100" s="83"/>
      <c r="R100" s="83"/>
      <c r="S100" s="79"/>
    </row>
    <row r="101" spans="1:19" ht="19.5" customHeight="1" thickBot="1">
      <c r="A101" s="99"/>
      <c r="B101" s="69"/>
      <c r="C101" s="38" t="s">
        <v>26</v>
      </c>
      <c r="D101" s="30">
        <f>'[1]Links'!C8+'[1]Links'!C11+'[1]Links'!C35</f>
        <v>11.799999999999999</v>
      </c>
      <c r="E101" s="30">
        <f>'[1]Links'!D8+'[1]Links'!D11+'[1]Links'!D35</f>
        <v>0.3</v>
      </c>
      <c r="F101" s="30">
        <f>'[1]Links'!E8+'[1]Links'!E11+'[1]Links'!E35</f>
        <v>0</v>
      </c>
      <c r="G101" s="30">
        <f>'[1]Links'!F8+'[1]Links'!F11+'[1]Links'!F35</f>
        <v>0</v>
      </c>
      <c r="H101" s="30">
        <f>'[1]Links'!G8+'[1]Links'!G11+'[1]Links'!G35</f>
        <v>0.1</v>
      </c>
      <c r="I101" s="30">
        <f>'[1]Links'!H8+'[1]Links'!H11+'[1]Links'!H35</f>
        <v>0.4</v>
      </c>
      <c r="J101" s="30">
        <f>'[1]Links'!I8+'[1]Links'!I11+'[1]Links'!I35</f>
        <v>0</v>
      </c>
      <c r="K101" s="39">
        <f t="shared" si="3"/>
        <v>12.6</v>
      </c>
      <c r="L101" s="72"/>
      <c r="M101" s="75"/>
      <c r="N101" s="78"/>
      <c r="O101" s="82"/>
      <c r="P101" s="84"/>
      <c r="Q101" s="84"/>
      <c r="R101" s="84"/>
      <c r="S101" s="80"/>
    </row>
    <row r="102" spans="1:19" ht="19.5" customHeight="1">
      <c r="A102" s="128" t="s">
        <v>58</v>
      </c>
      <c r="B102" s="131" t="s">
        <v>59</v>
      </c>
      <c r="C102" s="35" t="s">
        <v>24</v>
      </c>
      <c r="D102" s="18">
        <f>'[1]Links'!C93+'[1]Links'!C108+'[1]Links'!C111</f>
        <v>42.4</v>
      </c>
      <c r="E102" s="18">
        <f>'[1]Links'!D93+'[1]Links'!D108+'[1]Links'!D111</f>
        <v>6.2</v>
      </c>
      <c r="F102" s="18">
        <f>'[1]Links'!E93+'[1]Links'!E108+'[1]Links'!E111</f>
        <v>25.400000000000002</v>
      </c>
      <c r="G102" s="18">
        <f>'[1]Links'!F93+'[1]Links'!F108+'[1]Links'!F111</f>
        <v>90.4</v>
      </c>
      <c r="H102" s="18">
        <f>'[1]Links'!G93+'[1]Links'!G108+'[1]Links'!G111</f>
        <v>84.6</v>
      </c>
      <c r="I102" s="18">
        <f>'[1]Links'!H93+'[1]Links'!H108+'[1]Links'!H111</f>
        <v>91.9</v>
      </c>
      <c r="J102" s="18">
        <f>'[1]Links'!I93+'[1]Links'!I108+'[1]Links'!I111</f>
        <v>4</v>
      </c>
      <c r="K102" s="36">
        <f t="shared" si="3"/>
        <v>344.9</v>
      </c>
      <c r="L102" s="132">
        <f>'[1]Links'!K93+'[1]Links'!K108+'[1]Links'!K111</f>
        <v>95.85102599999999</v>
      </c>
      <c r="M102" s="133">
        <v>4</v>
      </c>
      <c r="N102" s="134">
        <f>'[1]Links'!M93+'[1]Links'!M108+'[1]Links'!M111</f>
        <v>422.84000000000003</v>
      </c>
      <c r="O102" s="85">
        <f>'[1]Links'!N93+'[1]Links'!N108+'[1]Links'!N111</f>
        <v>337.09</v>
      </c>
      <c r="P102" s="61">
        <f>'[1]Links'!O93+'[1]Links'!O108+'[1]Links'!O111</f>
        <v>93.4</v>
      </c>
      <c r="Q102" s="61">
        <f>'[1]Links'!P93+'[1]Links'!P108+'[1]Links'!P111</f>
        <v>2.7</v>
      </c>
      <c r="R102" s="61">
        <f>'[1]Links'!Q93+'[1]Links'!Q108+'[1]Links'!Q111</f>
        <v>0</v>
      </c>
      <c r="S102" s="64">
        <f>'[1]Links'!R93+'[1]Links'!R108+'[1]Links'!R111</f>
        <v>0</v>
      </c>
    </row>
    <row r="103" spans="1:19" ht="19.5" customHeight="1">
      <c r="A103" s="129"/>
      <c r="B103" s="106"/>
      <c r="C103" s="20" t="s">
        <v>25</v>
      </c>
      <c r="D103" s="18">
        <f>'[1]Links'!C94+'[1]Links'!C109+'[1]Links'!C112</f>
        <v>39.7</v>
      </c>
      <c r="E103" s="18">
        <f>'[1]Links'!D94+'[1]Links'!D109+'[1]Links'!D112</f>
        <v>85.9</v>
      </c>
      <c r="F103" s="18">
        <f>'[1]Links'!E94+'[1]Links'!E109+'[1]Links'!E112</f>
        <v>0</v>
      </c>
      <c r="G103" s="18">
        <f>'[1]Links'!F94+'[1]Links'!F109+'[1]Links'!F112</f>
        <v>5.7</v>
      </c>
      <c r="H103" s="18">
        <f>'[1]Links'!G94+'[1]Links'!G109+'[1]Links'!G112</f>
        <v>4.1</v>
      </c>
      <c r="I103" s="18">
        <f>'[1]Links'!H94+'[1]Links'!H109+'[1]Links'!H112</f>
        <v>0</v>
      </c>
      <c r="J103" s="18">
        <f>'[1]Links'!I94+'[1]Links'!I109+'[1]Links'!I112</f>
        <v>0.6</v>
      </c>
      <c r="K103" s="19">
        <f t="shared" si="3"/>
        <v>136</v>
      </c>
      <c r="L103" s="103"/>
      <c r="M103" s="110"/>
      <c r="N103" s="100"/>
      <c r="O103" s="86"/>
      <c r="P103" s="62"/>
      <c r="Q103" s="62"/>
      <c r="R103" s="62"/>
      <c r="S103" s="65"/>
    </row>
    <row r="104" spans="1:19" ht="19.5" customHeight="1">
      <c r="A104" s="129"/>
      <c r="B104" s="107"/>
      <c r="C104" s="21" t="s">
        <v>26</v>
      </c>
      <c r="D104" s="22">
        <f>'[1]Links'!C95+'[1]Links'!C110+'[1]Links'!C113</f>
        <v>14</v>
      </c>
      <c r="E104" s="22">
        <f>'[1]Links'!D95+'[1]Links'!D110+'[1]Links'!D113</f>
        <v>4</v>
      </c>
      <c r="F104" s="22">
        <f>'[1]Links'!E95+'[1]Links'!E110+'[1]Links'!E113</f>
        <v>0</v>
      </c>
      <c r="G104" s="22">
        <f>'[1]Links'!F95+'[1]Links'!F110+'[1]Links'!F113</f>
        <v>0</v>
      </c>
      <c r="H104" s="22">
        <f>'[1]Links'!G95+'[1]Links'!G110+'[1]Links'!G113</f>
        <v>2.9</v>
      </c>
      <c r="I104" s="22">
        <f>'[1]Links'!H95+'[1]Links'!H110+'[1]Links'!H113</f>
        <v>0.1</v>
      </c>
      <c r="J104" s="22">
        <f>'[1]Links'!I95+'[1]Links'!I110+'[1]Links'!I113</f>
        <v>0</v>
      </c>
      <c r="K104" s="23">
        <f t="shared" si="3"/>
        <v>21</v>
      </c>
      <c r="L104" s="108"/>
      <c r="M104" s="111"/>
      <c r="N104" s="101"/>
      <c r="O104" s="87"/>
      <c r="P104" s="63"/>
      <c r="Q104" s="63"/>
      <c r="R104" s="63"/>
      <c r="S104" s="66"/>
    </row>
    <row r="105" spans="1:19" ht="19.5" customHeight="1">
      <c r="A105" s="129"/>
      <c r="B105" s="67" t="s">
        <v>60</v>
      </c>
      <c r="C105" s="29" t="s">
        <v>24</v>
      </c>
      <c r="D105" s="10">
        <f>'[1]Links'!C96+'[1]Links'!C114+'[1]Links'!C120</f>
        <v>37.8</v>
      </c>
      <c r="E105" s="10">
        <f>'[1]Links'!D96+'[1]Links'!D114+'[1]Links'!D120</f>
        <v>6.5</v>
      </c>
      <c r="F105" s="10">
        <f>'[1]Links'!E96+'[1]Links'!E114+'[1]Links'!E120</f>
        <v>13.2</v>
      </c>
      <c r="G105" s="10">
        <f>'[1]Links'!F96+'[1]Links'!F114+'[1]Links'!F120</f>
        <v>55.800000000000004</v>
      </c>
      <c r="H105" s="10">
        <f>'[1]Links'!G96+'[1]Links'!G114+'[1]Links'!G120</f>
        <v>44.3</v>
      </c>
      <c r="I105" s="10">
        <f>'[1]Links'!H96+'[1]Links'!H114+'[1]Links'!H120</f>
        <v>68</v>
      </c>
      <c r="J105" s="10">
        <f>'[1]Links'!I96+'[1]Links'!I114+'[1]Links'!I120</f>
        <v>6.1000000000000005</v>
      </c>
      <c r="K105" s="37">
        <f t="shared" si="3"/>
        <v>231.70000000000002</v>
      </c>
      <c r="L105" s="70">
        <f>'[1]Links'!K96+'[1]Links'!K114+'[1]Links'!K120</f>
        <v>75.356109</v>
      </c>
      <c r="M105" s="73">
        <v>6</v>
      </c>
      <c r="N105" s="76">
        <f>'[1]Links'!M96+'[1]Links'!M114+'[1]Links'!M120</f>
        <v>331.76</v>
      </c>
      <c r="O105" s="112">
        <f>'[1]Links'!N96+'[1]Links'!N114+'[1]Links'!N120</f>
        <v>312.219999999999</v>
      </c>
      <c r="P105" s="92">
        <f>'[1]Links'!O96+'[1]Links'!O114+'[1]Links'!O120</f>
        <v>71.3</v>
      </c>
      <c r="Q105" s="92">
        <f>'[1]Links'!P96+'[1]Links'!P114+'[1]Links'!P120</f>
        <v>4.1</v>
      </c>
      <c r="R105" s="92">
        <f>'[1]Links'!Q96+'[1]Links'!Q114+'[1]Links'!Q120</f>
        <v>0</v>
      </c>
      <c r="S105" s="88">
        <f>'[1]Links'!R96+'[1]Links'!R114+'[1]Links'!R120</f>
        <v>0</v>
      </c>
    </row>
    <row r="106" spans="1:19" ht="19.5" customHeight="1">
      <c r="A106" s="129"/>
      <c r="B106" s="68"/>
      <c r="C106" s="12" t="s">
        <v>25</v>
      </c>
      <c r="D106" s="10">
        <f>'[1]Links'!C97+'[1]Links'!C115+'[1]Links'!C121</f>
        <v>26.1</v>
      </c>
      <c r="E106" s="10">
        <f>'[1]Links'!D97+'[1]Links'!D115+'[1]Links'!D121</f>
        <v>39.8</v>
      </c>
      <c r="F106" s="10">
        <f>'[1]Links'!E97+'[1]Links'!E115+'[1]Links'!E121</f>
        <v>0</v>
      </c>
      <c r="G106" s="10">
        <f>'[1]Links'!F97+'[1]Links'!F115+'[1]Links'!F121</f>
        <v>19.599999999999998</v>
      </c>
      <c r="H106" s="10">
        <f>'[1]Links'!G97+'[1]Links'!G115+'[1]Links'!G121</f>
        <v>0.7</v>
      </c>
      <c r="I106" s="10">
        <f>'[1]Links'!H97+'[1]Links'!H115+'[1]Links'!H121</f>
        <v>0.2</v>
      </c>
      <c r="J106" s="10">
        <f>'[1]Links'!I97+'[1]Links'!I115+'[1]Links'!I121</f>
        <v>1.4</v>
      </c>
      <c r="K106" s="13">
        <f t="shared" si="3"/>
        <v>87.80000000000001</v>
      </c>
      <c r="L106" s="71"/>
      <c r="M106" s="74"/>
      <c r="N106" s="77"/>
      <c r="O106" s="81"/>
      <c r="P106" s="83"/>
      <c r="Q106" s="83"/>
      <c r="R106" s="83"/>
      <c r="S106" s="79"/>
    </row>
    <row r="107" spans="1:19" ht="19.5" customHeight="1" thickBot="1">
      <c r="A107" s="130"/>
      <c r="B107" s="69"/>
      <c r="C107" s="38" t="s">
        <v>26</v>
      </c>
      <c r="D107" s="30">
        <f>'[1]Links'!C98+'[1]Links'!C116+'[1]Links'!C122</f>
        <v>11.499999999999998</v>
      </c>
      <c r="E107" s="30">
        <f>'[1]Links'!D98+'[1]Links'!D116+'[1]Links'!D122</f>
        <v>29.1</v>
      </c>
      <c r="F107" s="30">
        <f>'[1]Links'!E98+'[1]Links'!E116+'[1]Links'!E122</f>
        <v>0</v>
      </c>
      <c r="G107" s="30">
        <f>'[1]Links'!F98+'[1]Links'!F116+'[1]Links'!F122</f>
        <v>0</v>
      </c>
      <c r="H107" s="30">
        <f>'[1]Links'!G98+'[1]Links'!G116+'[1]Links'!G122</f>
        <v>2</v>
      </c>
      <c r="I107" s="30">
        <f>'[1]Links'!H98+'[1]Links'!H116+'[1]Links'!H122</f>
        <v>1.2999999999999998</v>
      </c>
      <c r="J107" s="30">
        <f>'[1]Links'!I98+'[1]Links'!I116+'[1]Links'!I122</f>
        <v>0</v>
      </c>
      <c r="K107" s="39">
        <f t="shared" si="3"/>
        <v>43.9</v>
      </c>
      <c r="L107" s="72"/>
      <c r="M107" s="75"/>
      <c r="N107" s="78"/>
      <c r="O107" s="82"/>
      <c r="P107" s="84"/>
      <c r="Q107" s="84"/>
      <c r="R107" s="84"/>
      <c r="S107" s="80"/>
    </row>
    <row r="108" spans="1:19" ht="17.25">
      <c r="A108" s="97" t="s">
        <v>61</v>
      </c>
      <c r="B108" s="105" t="s">
        <v>62</v>
      </c>
      <c r="C108" s="17" t="s">
        <v>24</v>
      </c>
      <c r="D108" s="18">
        <f>'[1]Links'!C120+'[1]Links'!C123+'[1]Links'!C126</f>
        <v>56.1</v>
      </c>
      <c r="E108" s="18">
        <f>'[1]Links'!D120+'[1]Links'!D123+'[1]Links'!D126</f>
        <v>3.7</v>
      </c>
      <c r="F108" s="18">
        <f>'[1]Links'!E120+'[1]Links'!E123+'[1]Links'!E126</f>
        <v>27.200000000000003</v>
      </c>
      <c r="G108" s="18">
        <f>'[1]Links'!F120+'[1]Links'!F123+'[1]Links'!F126</f>
        <v>80.19999999999999</v>
      </c>
      <c r="H108" s="18">
        <f>'[1]Links'!G120+'[1]Links'!G123+'[1]Links'!G126</f>
        <v>57.1</v>
      </c>
      <c r="I108" s="18">
        <f>'[1]Links'!H120+'[1]Links'!H123+'[1]Links'!H126</f>
        <v>65.6</v>
      </c>
      <c r="J108" s="18">
        <f>'[1]Links'!I120+'[1]Links'!I123+'[1]Links'!I126</f>
        <v>1</v>
      </c>
      <c r="K108" s="19">
        <f t="shared" si="3"/>
        <v>290.9</v>
      </c>
      <c r="L108" s="102">
        <f>'[1]Links'!K120+'[1]Links'!K123+'[1]Links'!K126</f>
        <v>82.61724699999999</v>
      </c>
      <c r="M108" s="109">
        <v>2</v>
      </c>
      <c r="N108" s="100">
        <f>'[1]Links'!M120+'[1]Links'!M123+'[1]Links'!M126</f>
        <v>363.88</v>
      </c>
      <c r="O108" s="85">
        <f>'[1]Links'!N120+'[1]Links'!N123+'[1]Links'!N126</f>
        <v>275.07</v>
      </c>
      <c r="P108" s="61">
        <f>'[1]Links'!O120+'[1]Links'!O123+'[1]Links'!O126</f>
        <v>79.1</v>
      </c>
      <c r="Q108" s="61">
        <f>'[1]Links'!P120+'[1]Links'!P123+'[1]Links'!P126</f>
        <v>3.6</v>
      </c>
      <c r="R108" s="61">
        <f>'[1]Links'!Q120+'[1]Links'!Q123+'[1]Links'!Q126</f>
        <v>0</v>
      </c>
      <c r="S108" s="64">
        <f>'[1]Links'!R120+'[1]Links'!R123+'[1]Links'!R126</f>
        <v>0</v>
      </c>
    </row>
    <row r="109" spans="1:19" ht="17.25">
      <c r="A109" s="98"/>
      <c r="B109" s="106"/>
      <c r="C109" s="20" t="s">
        <v>25</v>
      </c>
      <c r="D109" s="18">
        <f>'[1]Links'!C121+'[1]Links'!C124+'[1]Links'!C127</f>
        <v>21.299999999999997</v>
      </c>
      <c r="E109" s="18">
        <f>'[1]Links'!D121+'[1]Links'!D124+'[1]Links'!D127</f>
        <v>54.5</v>
      </c>
      <c r="F109" s="18">
        <f>'[1]Links'!E121+'[1]Links'!E124+'[1]Links'!E127</f>
        <v>0</v>
      </c>
      <c r="G109" s="18">
        <f>'[1]Links'!F121+'[1]Links'!F124+'[1]Links'!F127</f>
        <v>2.5</v>
      </c>
      <c r="H109" s="18">
        <f>'[1]Links'!G121+'[1]Links'!G124+'[1]Links'!G127</f>
        <v>0.7</v>
      </c>
      <c r="I109" s="18">
        <f>'[1]Links'!H121+'[1]Links'!H124+'[1]Links'!H127</f>
        <v>0.2</v>
      </c>
      <c r="J109" s="18">
        <f>'[1]Links'!I121+'[1]Links'!I124+'[1]Links'!I127</f>
        <v>0.2</v>
      </c>
      <c r="K109" s="19">
        <f t="shared" si="3"/>
        <v>79.4</v>
      </c>
      <c r="L109" s="103"/>
      <c r="M109" s="110"/>
      <c r="N109" s="100"/>
      <c r="O109" s="86"/>
      <c r="P109" s="62"/>
      <c r="Q109" s="62"/>
      <c r="R109" s="62"/>
      <c r="S109" s="65"/>
    </row>
    <row r="110" spans="1:19" ht="17.25">
      <c r="A110" s="98"/>
      <c r="B110" s="107"/>
      <c r="C110" s="21" t="s">
        <v>26</v>
      </c>
      <c r="D110" s="22">
        <f>'[1]Links'!C122+'[1]Links'!C125+'[1]Links'!C128</f>
        <v>5.300000000000001</v>
      </c>
      <c r="E110" s="22">
        <f>'[1]Links'!D122+'[1]Links'!D125+'[1]Links'!D128</f>
        <v>24.5</v>
      </c>
      <c r="F110" s="22">
        <f>'[1]Links'!E122+'[1]Links'!E125+'[1]Links'!E128</f>
        <v>0</v>
      </c>
      <c r="G110" s="22">
        <f>'[1]Links'!F122+'[1]Links'!F125+'[1]Links'!F128</f>
        <v>0</v>
      </c>
      <c r="H110" s="22">
        <f>'[1]Links'!G122+'[1]Links'!G125+'[1]Links'!G128</f>
        <v>0</v>
      </c>
      <c r="I110" s="22">
        <f>'[1]Links'!H122+'[1]Links'!H125+'[1]Links'!H128</f>
        <v>4.7</v>
      </c>
      <c r="J110" s="22">
        <f>'[1]Links'!I122+'[1]Links'!I125+'[1]Links'!I128</f>
        <v>0</v>
      </c>
      <c r="K110" s="23">
        <f t="shared" si="3"/>
        <v>34.5</v>
      </c>
      <c r="L110" s="108"/>
      <c r="M110" s="111"/>
      <c r="N110" s="101"/>
      <c r="O110" s="87"/>
      <c r="P110" s="63"/>
      <c r="Q110" s="63"/>
      <c r="R110" s="63"/>
      <c r="S110" s="66"/>
    </row>
    <row r="111" spans="1:19" ht="17.25">
      <c r="A111" s="98"/>
      <c r="B111" s="67" t="s">
        <v>63</v>
      </c>
      <c r="C111" s="29" t="s">
        <v>24</v>
      </c>
      <c r="D111" s="10">
        <f>'[1]Links'!C117</f>
        <v>75.1</v>
      </c>
      <c r="E111" s="10">
        <f>'[1]Links'!D117</f>
        <v>4.3</v>
      </c>
      <c r="F111" s="10">
        <f>'[1]Links'!E117</f>
        <v>1.6</v>
      </c>
      <c r="G111" s="10">
        <f>'[1]Links'!F117</f>
        <v>89.1</v>
      </c>
      <c r="H111" s="10">
        <f>'[1]Links'!G117</f>
        <v>60.2</v>
      </c>
      <c r="I111" s="10">
        <f>'[1]Links'!H117</f>
        <v>85.6</v>
      </c>
      <c r="J111" s="10">
        <f>'[1]Links'!I117</f>
        <v>2.5</v>
      </c>
      <c r="K111" s="37">
        <f t="shared" si="3"/>
        <v>318.4</v>
      </c>
      <c r="L111" s="70">
        <f>'[1]Links'!K117</f>
        <v>89.309016</v>
      </c>
      <c r="M111" s="73">
        <v>1</v>
      </c>
      <c r="N111" s="76">
        <f>'[1]Links'!M117</f>
        <v>401.91</v>
      </c>
      <c r="O111" s="81">
        <f>'[1]Links'!N117</f>
        <v>290.9</v>
      </c>
      <c r="P111" s="83">
        <f>'[1]Links'!O117</f>
        <v>78.2</v>
      </c>
      <c r="Q111" s="83">
        <f>'[1]Links'!P117</f>
        <v>6.7</v>
      </c>
      <c r="R111" s="83">
        <f>'[1]Links'!Q117</f>
        <v>0</v>
      </c>
      <c r="S111" s="79">
        <f>'[1]Links'!Q117</f>
        <v>0</v>
      </c>
    </row>
    <row r="112" spans="1:19" ht="17.25">
      <c r="A112" s="98"/>
      <c r="B112" s="68"/>
      <c r="C112" s="12" t="s">
        <v>25</v>
      </c>
      <c r="D112" s="10">
        <f>'[1]Links'!C118</f>
        <v>10.8</v>
      </c>
      <c r="E112" s="10">
        <f>'[1]Links'!D118</f>
        <v>68.6</v>
      </c>
      <c r="F112" s="10">
        <f>'[1]Links'!E118</f>
        <v>0</v>
      </c>
      <c r="G112" s="10">
        <f>'[1]Links'!F118</f>
        <v>0.3</v>
      </c>
      <c r="H112" s="10">
        <f>'[1]Links'!G118</f>
        <v>7.5</v>
      </c>
      <c r="I112" s="10">
        <f>'[1]Links'!H118</f>
        <v>0</v>
      </c>
      <c r="J112" s="10">
        <f>'[1]Links'!I118</f>
        <v>0</v>
      </c>
      <c r="K112" s="13">
        <f t="shared" si="3"/>
        <v>87.19999999999999</v>
      </c>
      <c r="L112" s="71"/>
      <c r="M112" s="74"/>
      <c r="N112" s="77"/>
      <c r="O112" s="81"/>
      <c r="P112" s="83"/>
      <c r="Q112" s="83"/>
      <c r="R112" s="83"/>
      <c r="S112" s="79"/>
    </row>
    <row r="113" spans="1:19" ht="18" thickBot="1">
      <c r="A113" s="99"/>
      <c r="B113" s="69"/>
      <c r="C113" s="38" t="s">
        <v>26</v>
      </c>
      <c r="D113" s="30">
        <f>'[1]Links'!C119</f>
        <v>3.5</v>
      </c>
      <c r="E113" s="30">
        <f>'[1]Links'!D119</f>
        <v>16.5</v>
      </c>
      <c r="F113" s="30">
        <f>'[1]Links'!E119</f>
        <v>0</v>
      </c>
      <c r="G113" s="30">
        <f>'[1]Links'!F119</f>
        <v>0</v>
      </c>
      <c r="H113" s="30">
        <f>'[1]Links'!G119</f>
        <v>0</v>
      </c>
      <c r="I113" s="30">
        <f>'[1]Links'!H119</f>
        <v>1.7</v>
      </c>
      <c r="J113" s="30">
        <f>'[1]Links'!I119</f>
        <v>0</v>
      </c>
      <c r="K113" s="39">
        <f t="shared" si="3"/>
        <v>21.7</v>
      </c>
      <c r="L113" s="72"/>
      <c r="M113" s="75"/>
      <c r="N113" s="78"/>
      <c r="O113" s="82"/>
      <c r="P113" s="84"/>
      <c r="Q113" s="84"/>
      <c r="R113" s="84"/>
      <c r="S113" s="80"/>
    </row>
    <row r="114" spans="1:19" ht="17.25">
      <c r="A114" s="118" t="s">
        <v>64</v>
      </c>
      <c r="B114" s="164" t="s">
        <v>65</v>
      </c>
      <c r="C114" s="46" t="s">
        <v>66</v>
      </c>
      <c r="D114" s="10">
        <v>9.2</v>
      </c>
      <c r="E114" s="10">
        <v>4.7</v>
      </c>
      <c r="F114" s="10">
        <v>1</v>
      </c>
      <c r="G114" s="10">
        <v>24.6</v>
      </c>
      <c r="H114" s="10">
        <v>17.2</v>
      </c>
      <c r="I114" s="10">
        <v>29.2</v>
      </c>
      <c r="J114" s="10">
        <v>7.8</v>
      </c>
      <c r="K114" s="37">
        <f t="shared" si="3"/>
        <v>93.7</v>
      </c>
      <c r="L114" s="165">
        <v>29.246138</v>
      </c>
      <c r="M114" s="167">
        <v>0</v>
      </c>
      <c r="N114" s="169">
        <v>128.92</v>
      </c>
      <c r="O114" s="171">
        <v>126.21999999</v>
      </c>
      <c r="P114" s="125">
        <v>27.1</v>
      </c>
      <c r="Q114" s="96">
        <v>2.2</v>
      </c>
      <c r="R114" s="96">
        <v>0</v>
      </c>
      <c r="S114" s="94">
        <v>0</v>
      </c>
    </row>
    <row r="115" spans="1:19" ht="17.25">
      <c r="A115" s="119"/>
      <c r="B115" s="68"/>
      <c r="C115" s="46" t="s">
        <v>67</v>
      </c>
      <c r="D115" s="10">
        <v>17.4</v>
      </c>
      <c r="E115" s="10">
        <v>21.4</v>
      </c>
      <c r="F115" s="10">
        <v>0</v>
      </c>
      <c r="G115" s="10">
        <v>4.7</v>
      </c>
      <c r="H115" s="10">
        <v>0.7</v>
      </c>
      <c r="I115" s="10">
        <v>0</v>
      </c>
      <c r="J115" s="10">
        <v>0.3</v>
      </c>
      <c r="K115" s="13">
        <f t="shared" si="3"/>
        <v>44.5</v>
      </c>
      <c r="L115" s="139"/>
      <c r="M115" s="142"/>
      <c r="N115" s="145"/>
      <c r="O115" s="148"/>
      <c r="P115" s="126"/>
      <c r="Q115" s="83"/>
      <c r="R115" s="83"/>
      <c r="S115" s="79"/>
    </row>
    <row r="116" spans="1:19" ht="17.25">
      <c r="A116" s="119"/>
      <c r="B116" s="135"/>
      <c r="C116" s="47" t="s">
        <v>68</v>
      </c>
      <c r="D116" s="15">
        <v>2.7</v>
      </c>
      <c r="E116" s="15">
        <v>3.2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6">
        <f t="shared" si="3"/>
        <v>5.9</v>
      </c>
      <c r="L116" s="166"/>
      <c r="M116" s="168"/>
      <c r="N116" s="170"/>
      <c r="O116" s="172"/>
      <c r="P116" s="127"/>
      <c r="Q116" s="93"/>
      <c r="R116" s="93"/>
      <c r="S116" s="89"/>
    </row>
    <row r="117" spans="1:19" ht="17.25">
      <c r="A117" s="119"/>
      <c r="B117" s="67" t="s">
        <v>69</v>
      </c>
      <c r="C117" s="46" t="s">
        <v>66</v>
      </c>
      <c r="D117" s="10">
        <v>11.6</v>
      </c>
      <c r="E117" s="10">
        <v>3</v>
      </c>
      <c r="F117" s="10">
        <v>3.2</v>
      </c>
      <c r="G117" s="10">
        <v>25.7</v>
      </c>
      <c r="H117" s="10">
        <v>10</v>
      </c>
      <c r="I117" s="10">
        <v>30.4</v>
      </c>
      <c r="J117" s="10">
        <v>6.8</v>
      </c>
      <c r="K117" s="13">
        <f t="shared" si="3"/>
        <v>90.7</v>
      </c>
      <c r="L117" s="138">
        <v>30.527785</v>
      </c>
      <c r="M117" s="141">
        <v>2</v>
      </c>
      <c r="N117" s="144">
        <v>134.64</v>
      </c>
      <c r="O117" s="147">
        <v>108.47</v>
      </c>
      <c r="P117" s="150">
        <v>20.1</v>
      </c>
      <c r="Q117" s="92">
        <v>10.5</v>
      </c>
      <c r="R117" s="92">
        <v>0</v>
      </c>
      <c r="S117" s="88">
        <v>0</v>
      </c>
    </row>
    <row r="118" spans="1:19" ht="17.25">
      <c r="A118" s="119"/>
      <c r="B118" s="68"/>
      <c r="C118" s="46" t="s">
        <v>67</v>
      </c>
      <c r="D118" s="10">
        <v>16.8</v>
      </c>
      <c r="E118" s="10">
        <v>27.4</v>
      </c>
      <c r="F118" s="10">
        <v>0</v>
      </c>
      <c r="G118" s="10">
        <v>4.9</v>
      </c>
      <c r="H118" s="10">
        <v>6.3</v>
      </c>
      <c r="I118" s="10">
        <v>0</v>
      </c>
      <c r="J118" s="10">
        <v>0</v>
      </c>
      <c r="K118" s="13">
        <f t="shared" si="3"/>
        <v>55.4</v>
      </c>
      <c r="L118" s="139"/>
      <c r="M118" s="142"/>
      <c r="N118" s="145"/>
      <c r="O118" s="148"/>
      <c r="P118" s="126"/>
      <c r="Q118" s="83"/>
      <c r="R118" s="83"/>
      <c r="S118" s="79"/>
    </row>
    <row r="119" spans="1:19" ht="18" thickBot="1">
      <c r="A119" s="120"/>
      <c r="B119" s="69"/>
      <c r="C119" s="48" t="s">
        <v>68</v>
      </c>
      <c r="D119" s="30">
        <v>2.2</v>
      </c>
      <c r="E119" s="30">
        <v>0.2</v>
      </c>
      <c r="F119" s="30">
        <v>0</v>
      </c>
      <c r="G119" s="30">
        <v>0</v>
      </c>
      <c r="H119" s="30">
        <v>1.7</v>
      </c>
      <c r="I119" s="30">
        <v>0</v>
      </c>
      <c r="J119" s="30">
        <v>0</v>
      </c>
      <c r="K119" s="39">
        <f t="shared" si="3"/>
        <v>4.1000000000000005</v>
      </c>
      <c r="L119" s="140"/>
      <c r="M119" s="143"/>
      <c r="N119" s="146"/>
      <c r="O119" s="149"/>
      <c r="P119" s="151"/>
      <c r="Q119" s="84"/>
      <c r="R119" s="84"/>
      <c r="S119" s="80"/>
    </row>
  </sheetData>
  <mergeCells count="320">
    <mergeCell ref="R84:R86"/>
    <mergeCell ref="S84:S86"/>
    <mergeCell ref="S87:S89"/>
    <mergeCell ref="R87:R89"/>
    <mergeCell ref="O84:O86"/>
    <mergeCell ref="O87:O89"/>
    <mergeCell ref="P84:P86"/>
    <mergeCell ref="Q84:Q86"/>
    <mergeCell ref="P87:P89"/>
    <mergeCell ref="Q87:Q89"/>
    <mergeCell ref="L87:L89"/>
    <mergeCell ref="M84:M86"/>
    <mergeCell ref="M87:M89"/>
    <mergeCell ref="N87:N89"/>
    <mergeCell ref="N84:N86"/>
    <mergeCell ref="A60:A65"/>
    <mergeCell ref="B81:B83"/>
    <mergeCell ref="B69:B71"/>
    <mergeCell ref="L84:L86"/>
    <mergeCell ref="B84:B86"/>
    <mergeCell ref="B60:B62"/>
    <mergeCell ref="B63:B65"/>
    <mergeCell ref="L81:L83"/>
    <mergeCell ref="B87:B89"/>
    <mergeCell ref="A84:A89"/>
    <mergeCell ref="A66:A74"/>
    <mergeCell ref="A75:A83"/>
    <mergeCell ref="B78:B80"/>
    <mergeCell ref="B75:B77"/>
    <mergeCell ref="A48:A53"/>
    <mergeCell ref="B48:B50"/>
    <mergeCell ref="B51:B53"/>
    <mergeCell ref="B24:B26"/>
    <mergeCell ref="A21:A26"/>
    <mergeCell ref="A30:A35"/>
    <mergeCell ref="A36:A47"/>
    <mergeCell ref="B30:B32"/>
    <mergeCell ref="B45:B47"/>
    <mergeCell ref="B21:B23"/>
    <mergeCell ref="B54:B56"/>
    <mergeCell ref="B36:B38"/>
    <mergeCell ref="B42:B44"/>
    <mergeCell ref="L39:L41"/>
    <mergeCell ref="L42:L44"/>
    <mergeCell ref="B39:B41"/>
    <mergeCell ref="L24:L26"/>
    <mergeCell ref="L27:L29"/>
    <mergeCell ref="B27:B29"/>
    <mergeCell ref="L6:L8"/>
    <mergeCell ref="B57:B59"/>
    <mergeCell ref="M27:M29"/>
    <mergeCell ref="M24:M26"/>
    <mergeCell ref="M48:M50"/>
    <mergeCell ref="L48:L50"/>
    <mergeCell ref="M51:M53"/>
    <mergeCell ref="M54:M56"/>
    <mergeCell ref="L54:L56"/>
    <mergeCell ref="L51:L53"/>
    <mergeCell ref="M42:M44"/>
    <mergeCell ref="M60:M62"/>
    <mergeCell ref="L63:L65"/>
    <mergeCell ref="M63:M65"/>
    <mergeCell ref="L57:L59"/>
    <mergeCell ref="L60:L62"/>
    <mergeCell ref="M57:M59"/>
    <mergeCell ref="P1:S1"/>
    <mergeCell ref="N3:N5"/>
    <mergeCell ref="O3:O5"/>
    <mergeCell ref="R3:R5"/>
    <mergeCell ref="S3:S5"/>
    <mergeCell ref="M21:M23"/>
    <mergeCell ref="O6:O8"/>
    <mergeCell ref="N21:N23"/>
    <mergeCell ref="B15:B17"/>
    <mergeCell ref="L21:L23"/>
    <mergeCell ref="B12:B14"/>
    <mergeCell ref="B6:B8"/>
    <mergeCell ref="B9:B11"/>
    <mergeCell ref="M6:M8"/>
    <mergeCell ref="M9:M11"/>
    <mergeCell ref="A1:K1"/>
    <mergeCell ref="L1:O1"/>
    <mergeCell ref="L3:L5"/>
    <mergeCell ref="M3:M5"/>
    <mergeCell ref="B3:B5"/>
    <mergeCell ref="P24:P26"/>
    <mergeCell ref="Q24:Q26"/>
    <mergeCell ref="N6:N8"/>
    <mergeCell ref="N24:N26"/>
    <mergeCell ref="O21:O23"/>
    <mergeCell ref="O24:O26"/>
    <mergeCell ref="P21:P23"/>
    <mergeCell ref="Q21:Q23"/>
    <mergeCell ref="O15:O17"/>
    <mergeCell ref="P15:P17"/>
    <mergeCell ref="S21:S23"/>
    <mergeCell ref="R24:R26"/>
    <mergeCell ref="S33:S35"/>
    <mergeCell ref="R21:R23"/>
    <mergeCell ref="P51:P53"/>
    <mergeCell ref="S24:S26"/>
    <mergeCell ref="P48:P50"/>
    <mergeCell ref="Q48:Q50"/>
    <mergeCell ref="R48:R50"/>
    <mergeCell ref="S48:S50"/>
    <mergeCell ref="P30:P32"/>
    <mergeCell ref="Q30:Q32"/>
    <mergeCell ref="R30:R32"/>
    <mergeCell ref="S30:S32"/>
    <mergeCell ref="Q57:Q59"/>
    <mergeCell ref="R60:R62"/>
    <mergeCell ref="R57:R59"/>
    <mergeCell ref="N54:N56"/>
    <mergeCell ref="O54:O56"/>
    <mergeCell ref="P54:P56"/>
    <mergeCell ref="Q54:Q56"/>
    <mergeCell ref="P57:P59"/>
    <mergeCell ref="S63:S65"/>
    <mergeCell ref="N60:N62"/>
    <mergeCell ref="O60:O62"/>
    <mergeCell ref="P60:P62"/>
    <mergeCell ref="Q60:Q62"/>
    <mergeCell ref="N63:N65"/>
    <mergeCell ref="O63:O65"/>
    <mergeCell ref="P63:P65"/>
    <mergeCell ref="Q63:Q65"/>
    <mergeCell ref="R63:R65"/>
    <mergeCell ref="S6:S8"/>
    <mergeCell ref="L9:L11"/>
    <mergeCell ref="L12:L14"/>
    <mergeCell ref="M12:M14"/>
    <mergeCell ref="N12:N14"/>
    <mergeCell ref="O12:O14"/>
    <mergeCell ref="P12:P14"/>
    <mergeCell ref="Q12:Q14"/>
    <mergeCell ref="R6:R8"/>
    <mergeCell ref="S12:S14"/>
    <mergeCell ref="R12:R14"/>
    <mergeCell ref="R15:R17"/>
    <mergeCell ref="Q33:Q35"/>
    <mergeCell ref="L30:L32"/>
    <mergeCell ref="M30:M32"/>
    <mergeCell ref="N30:N32"/>
    <mergeCell ref="O30:O32"/>
    <mergeCell ref="L33:L35"/>
    <mergeCell ref="M33:M35"/>
    <mergeCell ref="N33:N35"/>
    <mergeCell ref="O39:O41"/>
    <mergeCell ref="P39:P41"/>
    <mergeCell ref="Q39:Q41"/>
    <mergeCell ref="M36:M38"/>
    <mergeCell ref="N36:N38"/>
    <mergeCell ref="O36:O38"/>
    <mergeCell ref="P36:P38"/>
    <mergeCell ref="M39:M41"/>
    <mergeCell ref="N39:N41"/>
    <mergeCell ref="R39:R41"/>
    <mergeCell ref="S39:S41"/>
    <mergeCell ref="S57:S59"/>
    <mergeCell ref="Q45:Q47"/>
    <mergeCell ref="R45:R47"/>
    <mergeCell ref="S45:S47"/>
    <mergeCell ref="R51:R53"/>
    <mergeCell ref="Q51:Q53"/>
    <mergeCell ref="S51:S53"/>
    <mergeCell ref="R54:R56"/>
    <mergeCell ref="S54:S56"/>
    <mergeCell ref="S60:S62"/>
    <mergeCell ref="B114:B116"/>
    <mergeCell ref="B117:B119"/>
    <mergeCell ref="L114:L116"/>
    <mergeCell ref="M114:M116"/>
    <mergeCell ref="N114:N116"/>
    <mergeCell ref="O114:O116"/>
    <mergeCell ref="P114:P116"/>
    <mergeCell ref="Q114:Q116"/>
    <mergeCell ref="N42:N44"/>
    <mergeCell ref="N57:N59"/>
    <mergeCell ref="O57:O59"/>
    <mergeCell ref="O45:O47"/>
    <mergeCell ref="O42:O44"/>
    <mergeCell ref="M45:M47"/>
    <mergeCell ref="N51:N53"/>
    <mergeCell ref="O51:O53"/>
    <mergeCell ref="N48:N50"/>
    <mergeCell ref="O48:O50"/>
    <mergeCell ref="A54:A59"/>
    <mergeCell ref="L75:L77"/>
    <mergeCell ref="M75:M77"/>
    <mergeCell ref="L78:L80"/>
    <mergeCell ref="M69:M71"/>
    <mergeCell ref="L72:L74"/>
    <mergeCell ref="M72:M74"/>
    <mergeCell ref="L66:L68"/>
    <mergeCell ref="B66:B68"/>
    <mergeCell ref="B72:B74"/>
    <mergeCell ref="M81:M83"/>
    <mergeCell ref="M78:M80"/>
    <mergeCell ref="M66:M68"/>
    <mergeCell ref="L69:L71"/>
    <mergeCell ref="S114:S116"/>
    <mergeCell ref="L117:L119"/>
    <mergeCell ref="M117:M119"/>
    <mergeCell ref="N117:N119"/>
    <mergeCell ref="O117:O119"/>
    <mergeCell ref="P117:P119"/>
    <mergeCell ref="Q117:Q119"/>
    <mergeCell ref="R117:R119"/>
    <mergeCell ref="S117:S119"/>
    <mergeCell ref="R99:R101"/>
    <mergeCell ref="P96:P98"/>
    <mergeCell ref="Q96:Q98"/>
    <mergeCell ref="R114:R116"/>
    <mergeCell ref="M90:M92"/>
    <mergeCell ref="L96:L98"/>
    <mergeCell ref="M96:M98"/>
    <mergeCell ref="R96:R98"/>
    <mergeCell ref="Q93:Q95"/>
    <mergeCell ref="R93:R95"/>
    <mergeCell ref="O93:O95"/>
    <mergeCell ref="N96:N98"/>
    <mergeCell ref="O96:O98"/>
    <mergeCell ref="P99:P101"/>
    <mergeCell ref="O99:O101"/>
    <mergeCell ref="B105:B107"/>
    <mergeCell ref="L105:L107"/>
    <mergeCell ref="S99:S101"/>
    <mergeCell ref="B96:B98"/>
    <mergeCell ref="P102:P104"/>
    <mergeCell ref="N99:N101"/>
    <mergeCell ref="B99:B101"/>
    <mergeCell ref="L99:L101"/>
    <mergeCell ref="M99:M101"/>
    <mergeCell ref="Q99:Q101"/>
    <mergeCell ref="L102:L104"/>
    <mergeCell ref="P93:P95"/>
    <mergeCell ref="A90:A101"/>
    <mergeCell ref="M102:M104"/>
    <mergeCell ref="N102:N104"/>
    <mergeCell ref="O102:O104"/>
    <mergeCell ref="B90:B92"/>
    <mergeCell ref="L90:L92"/>
    <mergeCell ref="B93:B95"/>
    <mergeCell ref="L93:L95"/>
    <mergeCell ref="A114:A119"/>
    <mergeCell ref="Q15:Q17"/>
    <mergeCell ref="A3:A20"/>
    <mergeCell ref="B18:B20"/>
    <mergeCell ref="L15:L17"/>
    <mergeCell ref="M15:M17"/>
    <mergeCell ref="P3:P5"/>
    <mergeCell ref="Q3:Q5"/>
    <mergeCell ref="A102:A107"/>
    <mergeCell ref="B102:B104"/>
    <mergeCell ref="P6:P8"/>
    <mergeCell ref="Q6:Q8"/>
    <mergeCell ref="P42:P44"/>
    <mergeCell ref="M105:M107"/>
    <mergeCell ref="N105:N107"/>
    <mergeCell ref="P90:P92"/>
    <mergeCell ref="N90:N92"/>
    <mergeCell ref="O90:O92"/>
    <mergeCell ref="M93:M95"/>
    <mergeCell ref="N93:N95"/>
    <mergeCell ref="S15:S17"/>
    <mergeCell ref="L18:L20"/>
    <mergeCell ref="M18:M20"/>
    <mergeCell ref="N18:N20"/>
    <mergeCell ref="O18:O20"/>
    <mergeCell ref="P18:P20"/>
    <mergeCell ref="Q18:Q20"/>
    <mergeCell ref="R18:R20"/>
    <mergeCell ref="S18:S20"/>
    <mergeCell ref="N15:N17"/>
    <mergeCell ref="B33:B35"/>
    <mergeCell ref="Q36:Q38"/>
    <mergeCell ref="R36:R38"/>
    <mergeCell ref="S36:S38"/>
    <mergeCell ref="O33:O35"/>
    <mergeCell ref="P33:P35"/>
    <mergeCell ref="R33:R35"/>
    <mergeCell ref="L36:L38"/>
    <mergeCell ref="S105:S107"/>
    <mergeCell ref="O105:O107"/>
    <mergeCell ref="R105:R107"/>
    <mergeCell ref="Q102:Q104"/>
    <mergeCell ref="R102:R104"/>
    <mergeCell ref="S102:S104"/>
    <mergeCell ref="P105:P107"/>
    <mergeCell ref="Q105:Q107"/>
    <mergeCell ref="S96:S98"/>
    <mergeCell ref="Q42:Q44"/>
    <mergeCell ref="A108:A113"/>
    <mergeCell ref="N45:N47"/>
    <mergeCell ref="L45:L47"/>
    <mergeCell ref="B108:B110"/>
    <mergeCell ref="L108:L110"/>
    <mergeCell ref="M108:M110"/>
    <mergeCell ref="N108:N110"/>
    <mergeCell ref="Q111:Q113"/>
    <mergeCell ref="O108:O110"/>
    <mergeCell ref="S42:S44"/>
    <mergeCell ref="P45:P47"/>
    <mergeCell ref="R42:R44"/>
    <mergeCell ref="R108:R110"/>
    <mergeCell ref="S90:S92"/>
    <mergeCell ref="S93:S95"/>
    <mergeCell ref="Q90:Q92"/>
    <mergeCell ref="R90:R92"/>
    <mergeCell ref="P108:P110"/>
    <mergeCell ref="Q108:Q110"/>
    <mergeCell ref="S108:S110"/>
    <mergeCell ref="B111:B113"/>
    <mergeCell ref="L111:L113"/>
    <mergeCell ref="M111:M113"/>
    <mergeCell ref="N111:N113"/>
    <mergeCell ref="S111:S113"/>
    <mergeCell ref="O111:O113"/>
    <mergeCell ref="P111:P113"/>
    <mergeCell ref="R111:R113"/>
  </mergeCells>
  <printOptions horizontalCentered="1" verticalCentered="1"/>
  <pageMargins left="0.5" right="0.5" top="0.5" bottom="0.75" header="0.5" footer="0.5"/>
  <pageSetup fitToHeight="2" horizontalDpi="600" verticalDpi="600" orientation="landscape" paperSize="17" scale="75" r:id="rId1"/>
  <headerFooter alignWithMargins="0">
    <oddHeader>&amp;L&amp;"Century Gothic,Bold Italic"&amp;16Mountain States Transmission Intertie
Environmental Report
&amp;R&amp;"Century Gothic,Bold Italic"&amp;16Volume  I C
APPENDIX E
</oddHeader>
    <oddFooter>&amp;L&amp;"Times New Roman,Regular"BOI 031-216 (PER 02) NWE (07-18-08) JJ 112100</oddFooter>
  </headerFooter>
  <rowBreaks count="2" manualBreakCount="2">
    <brk id="47" max="18" man="1"/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 Engineers,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thazekamp</dc:creator>
  <cp:keywords/>
  <dc:description/>
  <cp:lastModifiedBy>psady</cp:lastModifiedBy>
  <cp:lastPrinted>2008-07-09T20:08:03Z</cp:lastPrinted>
  <dcterms:created xsi:type="dcterms:W3CDTF">2008-06-25T20:04:10Z</dcterms:created>
  <dcterms:modified xsi:type="dcterms:W3CDTF">2008-07-09T20:08:44Z</dcterms:modified>
  <cp:category/>
  <cp:version/>
  <cp:contentType/>
  <cp:contentStatus/>
</cp:coreProperties>
</file>