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20" windowWidth="11370" windowHeight="2235" activeTab="0"/>
  </bookViews>
  <sheets>
    <sheet name="Uzbekistan Projects 2007" sheetId="1" r:id="rId1"/>
    <sheet name="Funding Distribution" sheetId="2" r:id="rId2"/>
    <sheet name="Comparative chart" sheetId="3" r:id="rId3"/>
  </sheets>
  <definedNames/>
  <calcPr fullCalcOnLoad="1"/>
</workbook>
</file>

<file path=xl/sharedStrings.xml><?xml version="1.0" encoding="utf-8"?>
<sst xmlns="http://schemas.openxmlformats.org/spreadsheetml/2006/main" count="587" uniqueCount="343">
  <si>
    <t>As of January 2007</t>
  </si>
  <si>
    <t>Donor-funded ESTH Active Projects in Uzbekistan</t>
  </si>
  <si>
    <t>Project Title</t>
  </si>
  <si>
    <t>Funding Agency</t>
  </si>
  <si>
    <t>Project Duration</t>
  </si>
  <si>
    <t>Budget (in USD Mln)</t>
  </si>
  <si>
    <t>Implementing Agency</t>
  </si>
  <si>
    <t>Contacts</t>
  </si>
  <si>
    <t>1. ENVIRONMENT</t>
  </si>
  <si>
    <t>1.1. General Environment</t>
  </si>
  <si>
    <t>UNDP</t>
  </si>
  <si>
    <t>2005-2009</t>
  </si>
  <si>
    <t>State Committee for Nature Protection</t>
  </si>
  <si>
    <t xml:space="preserve">UNDP: Anvar Nasritdinov; Tel: +998 (71) 120 61 67; Fax: +998 (71) 120 34 85; Email: anvar.nasritdinov@undp.org </t>
  </si>
  <si>
    <t>Enhancement of Environmental Indicators Database with GIS application to monitor the state of the Environment in Uzbekistan</t>
  </si>
  <si>
    <t>2006-2007</t>
  </si>
  <si>
    <t xml:space="preserve">UNDP: Lyudmila Aksenova; Tel: +998 (71) 152-65-49; Email: lyudmila.aksenova@envp.uzsci.net </t>
  </si>
  <si>
    <t>Training on environmental assessment and monitoring</t>
  </si>
  <si>
    <t>2005-2008</t>
  </si>
  <si>
    <t>State Committee for Nature Protection; Ministry of Higher and Secondary Special Education</t>
  </si>
  <si>
    <t>TEMPUS: Aziza Abdurakhmanova; Tel: Tel: +998 (71) 1391264; Fax: +998 (71) 1385899; Email: aziza@europahouse.uz</t>
  </si>
  <si>
    <t>Achieving the MDGs through Advisory Services</t>
  </si>
  <si>
    <t>2005-2007</t>
  </si>
  <si>
    <t>UNDP Uzbekistan</t>
  </si>
  <si>
    <t xml:space="preserve">UNDP: Kyoko Postill; Tel: +998 (71) 1206167; Email: kyoko.postill@undp.org </t>
  </si>
  <si>
    <t>Population and Development Strategies</t>
  </si>
  <si>
    <t>United Nations Population Fund</t>
  </si>
  <si>
    <t>Ministry of Economy; The Ministry of Labor and Social Protection; Women's Committee of Uzbekistan; National University of Uzbekistan; State Committee on Statistics</t>
  </si>
  <si>
    <t xml:space="preserve">UNFPA: Aliev Fuad; Tel: 1+998 (71) 120 68 99; Email: aliev@unfpa.org </t>
  </si>
  <si>
    <t>Statistical Capacity Building for MDG Monitoring and Reporting</t>
  </si>
  <si>
    <t xml:space="preserve">Ministry of Economy </t>
  </si>
  <si>
    <t xml:space="preserve">UNDP: Ulugbek Olimov; Tel: +998 (71) 150 0202; Email: statistics.uz@undp.org </t>
  </si>
  <si>
    <t>Sub-total Env General</t>
  </si>
  <si>
    <t>1.2. Air</t>
  </si>
  <si>
    <r>
      <t xml:space="preserve">Total Sector Methyl Bromide Phase Out in Countries with Economies in Transition (Bulgaria, Hungary, Kazakhstan, Latvia, Lithuania, Poland, </t>
    </r>
    <r>
      <rPr>
        <b/>
        <sz val="10"/>
        <rFont val="Arial Narrow"/>
        <family val="2"/>
      </rPr>
      <t>Uzbekistan</t>
    </r>
    <r>
      <rPr>
        <sz val="10"/>
        <rFont val="Arial Narrow"/>
        <family val="2"/>
      </rPr>
      <t xml:space="preserve">) </t>
    </r>
  </si>
  <si>
    <t>GEF</t>
  </si>
  <si>
    <t>2004-2007</t>
  </si>
  <si>
    <t>UNEP; UNDP; FAO</t>
  </si>
  <si>
    <t>UNEP: Rajendra Shende; Tel: +33 (0) 1 44 37 14 50; Fax: +33 (0) 144 37 14 74; Email: Rajendra.Shende@unep.fr</t>
  </si>
  <si>
    <r>
      <t xml:space="preserve">Promoting Compliance with the Trade and Licensing Provision of the Montreal Protocol in Countries with Economies in Transition (CEITs) (Bulgaria, Hungary, Poland, Azerbaijan, Belarus, Czech Republic, Estonia, Latvia, Lithuania, Slovak Republic, Tajikistan, Turkmenistan, Ukraine, </t>
    </r>
    <r>
      <rPr>
        <b/>
        <sz val="10"/>
        <rFont val="Arial Narrow"/>
        <family val="2"/>
      </rPr>
      <t>Uzbekistan</t>
    </r>
    <r>
      <rPr>
        <sz val="10"/>
        <rFont val="Arial Narrow"/>
        <family val="2"/>
      </rPr>
      <t xml:space="preserve">, Russian Federation) </t>
    </r>
  </si>
  <si>
    <t>1998-</t>
  </si>
  <si>
    <t>UNEP Energy and Ozone Action Unit</t>
  </si>
  <si>
    <t>UNDP: Alexey Volkov; Tel: +998 (71) 1205450; Fax: +998 (71) 120 3485; Email: alexey.volkov@undp.org</t>
  </si>
  <si>
    <t>Capacity Building for Air Quality Management and the Application of Clean Coal Combustion Technologies in Central Asia</t>
  </si>
  <si>
    <t>UN Development Account</t>
  </si>
  <si>
    <t>UNECE, UNESCAP, UNEP</t>
  </si>
  <si>
    <t>Sub-Total Air</t>
  </si>
  <si>
    <t>1.3. Biodiversity</t>
  </si>
  <si>
    <t xml:space="preserve">Conservation of Tugai Forest and Strengthening protected Areas System in the Amu Darya Delta of Karakalpakstan </t>
  </si>
  <si>
    <t>GEF; UNDP; GOU</t>
  </si>
  <si>
    <t>State Committee for Nature Protection of Karakalpakstan</t>
  </si>
  <si>
    <t>In Situ/On Farm Conservation and Use of Agricultural Biodiversity (Horticultural Crops and Wild Fruit Species) in Central Asia (KA-KY-TA-TU-UZ)</t>
  </si>
  <si>
    <t>2005-2010</t>
  </si>
  <si>
    <t>UNEP; Kazakh National Academic Centre on Agrarian Research; Kyrgyz Agrarian Academy, Bishkek; Tajik Scientific and Production Centre ‘Bogparvar’; Turkmen Scientific and Production Centre on Plant Genetic Resources of Research Institute of Agriculture and Water Management; Uzbek Research Institute on Horticulture, Viticulture and Wine-Making</t>
  </si>
  <si>
    <t>UNDP: Alexey Volkov; Tel: +998 (71) 1203450; Fax: +998 (71) 1203485; Email: alexey.volkov@undp.org</t>
  </si>
  <si>
    <t xml:space="preserve">In-situ Conservation of Crop Wild Relatives through Enhanced Information Management and Field Application (Armenia, Bolivia, Madagascar, Sri Lanka, Uzbekistan) </t>
  </si>
  <si>
    <t>2004-2009</t>
  </si>
  <si>
    <t xml:space="preserve">UNEP; International Plant Genetic Resources Institute (IPGRI), Italy
</t>
  </si>
  <si>
    <t>Sub-Total Biodiversity</t>
  </si>
  <si>
    <t>1.4. Desertification/Land</t>
  </si>
  <si>
    <t>Land Improvement Project</t>
  </si>
  <si>
    <t>ADB; Government of Uzbekistan</t>
  </si>
  <si>
    <t>2006-2011</t>
  </si>
  <si>
    <t>Ministry of Agriculture and Water Resources</t>
  </si>
  <si>
    <t>ADB: Mr. Rustam Abdukayumov; Tel: +998 (71) 1207921; Fax: +998 (71) 1207923; Email: rabdukayumov@adb.org</t>
  </si>
  <si>
    <t>Economic and Ecological Restructuring of Land and Water Use in the Khorezm Region of Uzbekistan (Phase III)</t>
  </si>
  <si>
    <t>UNESCO; ZEF (Germany)</t>
  </si>
  <si>
    <t>2003-2010</t>
  </si>
  <si>
    <t>UNESCO; University of Urgench; University of Bonn (Germany)</t>
  </si>
  <si>
    <t xml:space="preserve">University of Bonn: Christopher Martius; Tel: +49 (0) 228 731838; Email: c.martius@uni-bonn.de </t>
  </si>
  <si>
    <t>Support to Land Registration - Phase III</t>
  </si>
  <si>
    <t>EU TACIS</t>
  </si>
  <si>
    <t>UZGEODEZCADASTR</t>
  </si>
  <si>
    <t>Europa House: Manfred Ziewers; Tel: +998 (71) 1391270; Fax: +998 (71) 1391868; Email: office@europahouse.uz</t>
  </si>
  <si>
    <t>Sub-Total Land</t>
  </si>
  <si>
    <t>1.5. Waste Disposal&amp;Management</t>
  </si>
  <si>
    <t>Sub-Total Waste</t>
  </si>
  <si>
    <t>1.6. Energy</t>
  </si>
  <si>
    <t>Rural Renewable Energy</t>
  </si>
  <si>
    <t>ADB</t>
  </si>
  <si>
    <t>2005--2007</t>
  </si>
  <si>
    <t>ADB: Ashok Bhargava; Tel: (632) 6326387; Email: abhargava@adb.org</t>
  </si>
  <si>
    <t>500 KV Syrdarya - Sogdiana Transmission Line</t>
  </si>
  <si>
    <t>IDB</t>
  </si>
  <si>
    <t>Joint Stock Company Uzbekenergo</t>
  </si>
  <si>
    <t>Uzbekenergo: Fax: +998 (71) 1362700; Tel: +998 (71) 1363465</t>
  </si>
  <si>
    <t>Assisting the Development of Biogas Technology in Uzbekistan</t>
  </si>
  <si>
    <t>Municipality (Khokimiyat) of Tashkent; Technology Transfer Agency (TTA)</t>
  </si>
  <si>
    <t xml:space="preserve">TTA: Tolib Sultanov; Tel: +998 (71) 1394917; Email: sultanov_ta@mail.ru </t>
  </si>
  <si>
    <t>Clean Energy for Rural Communities in Karakalpakstan – Phase II</t>
  </si>
  <si>
    <t>UNDP; TICA; Government of Germany; Government of Uzbekistan</t>
  </si>
  <si>
    <t>Modernization of Tashkent Thermal Power Station</t>
  </si>
  <si>
    <t>Japan Bank for International Cooperation</t>
  </si>
  <si>
    <t>2002-2007</t>
  </si>
  <si>
    <t xml:space="preserve">Joint Stock Company Uzbekenergo </t>
  </si>
  <si>
    <t>JBIC: Mr. Takeuchi; Tel: 03-5218-3100; Fax:03-5218-3955</t>
  </si>
  <si>
    <t>Sub-Total Energy</t>
  </si>
  <si>
    <t>1.7. Agriculture</t>
  </si>
  <si>
    <t>Grain Productivity Improvement Project</t>
  </si>
  <si>
    <t>2003-2009</t>
  </si>
  <si>
    <t>Rural Resructuring Agency of the Ministry of Agriculture and Water Resources</t>
  </si>
  <si>
    <t>Joint Master Programme in Agricultural Management</t>
  </si>
  <si>
    <t>EU TEMPUS</t>
  </si>
  <si>
    <t>Fachhochschule Weihenstephan-Triesdorf (DE)</t>
  </si>
  <si>
    <t>DE: Mr. Herbert Stroebel; Tel: +49 9826 654205; Fax: +49 9826 654280; Email: herbert.stroebel@fh-weihenstephan.de</t>
  </si>
  <si>
    <t>Karakalpakstan Rural Development Project</t>
  </si>
  <si>
    <t>JICA</t>
  </si>
  <si>
    <t>Karakalpakstan Council of Ministers</t>
  </si>
  <si>
    <t>Curriculum Development for a Master Course in Food Safety</t>
  </si>
  <si>
    <t xml:space="preserve"> International Agricultural College (NL)</t>
  </si>
  <si>
    <t>Mr. Arnold van Wulfften Palthe Larenstein; Tel: +31 570 68 46 94; Fax:+31 570 68 46 08; Email: a.a.w.vanwulfften@larenstein.nl</t>
  </si>
  <si>
    <t>Controlling Transboundary Animal Diseases in Central Asian Countries</t>
  </si>
  <si>
    <t>UNFAO</t>
  </si>
  <si>
    <t>Trust Fund/FAO-Government Cooperative Programme (TF/GCP)</t>
  </si>
  <si>
    <t>FAO: Theodor Friedrich; Tel: +39 065705 5694; Fax: +39 065705 6798; Email: Theodor.Friedrich@FAO.org</t>
  </si>
  <si>
    <t>Modernising locust control services in Central Asia</t>
  </si>
  <si>
    <t>GTZ</t>
  </si>
  <si>
    <t>GTZ Coordination Office Tashkent</t>
  </si>
  <si>
    <t>GTZ: Jörg Hilger; Tel: +49 6196 79-1174; Fax: +49 6196 79-6169; Email: presse@gtz.de</t>
  </si>
  <si>
    <t>Development and Implementation of a National Food Safety Strategy</t>
  </si>
  <si>
    <t>WHO</t>
  </si>
  <si>
    <t>WHO Uzbekistan; Ministry of Health</t>
  </si>
  <si>
    <t xml:space="preserve">WHO Uzbekistan: Zakir Khodjaev; Tel: (+998) 71 3615172; Email: zkh@who.uz </t>
  </si>
  <si>
    <t>National Programme for Flour Fortification</t>
  </si>
  <si>
    <t>UNICEF; Global Alliance for Improved Nutrition; UzDonMakhsulot SC</t>
  </si>
  <si>
    <t>UNICEF; UzDonMakhsulot</t>
  </si>
  <si>
    <t>UNICEFax: Rustam Khaydarov; Email: rhaydarov@unicef.org , tel, fax, address?  (will add UNICEF tel numbers later)</t>
  </si>
  <si>
    <t>Rural Enterprise Support Project for Uzbekistan</t>
  </si>
  <si>
    <t>ADB; Government of uzbekistan</t>
  </si>
  <si>
    <t>2001-2007</t>
  </si>
  <si>
    <t>Sub-Total Agriculture</t>
  </si>
  <si>
    <t>1.8. Water</t>
  </si>
  <si>
    <t>Bukhara and Samarkand Water Supply and Sanitation Project</t>
  </si>
  <si>
    <t>WB; SECO; Government of Uzbekistan</t>
  </si>
  <si>
    <t xml:space="preserve">Bukhara and Samarkand Vodokanals </t>
  </si>
  <si>
    <t xml:space="preserve">WB: B. Rakhmanov Tel: +998 (71) 1385950; Fax: +998 (71) 138 59 51/52; Email: brakhmanov@worldbank.org SECO TashkenTel: Tel: +998 (71) 120 54 54; Fax: +998 (71) 120 54 56; Email: tashkent@sdc.net </t>
  </si>
  <si>
    <t>Rural Water Supply and Sanitation</t>
  </si>
  <si>
    <t>WB; Government of Uzbekistan</t>
  </si>
  <si>
    <t>1997-2007</t>
  </si>
  <si>
    <t>Goskomprognostat</t>
  </si>
  <si>
    <t>WB: Mr. Roger Batstone, Task Manager, the World Bank; Tel: +1 (202) 4733116; Fax: +1 (202) 4773285</t>
  </si>
  <si>
    <t>Drainage, Irrigation and Wetlands Improvement Project (Phase-I)</t>
  </si>
  <si>
    <t>Ministry of Agriculture and Water Resources; Mott MacDonald&amp;Temelsu</t>
  </si>
  <si>
    <t>WB: Dilshod Khidirov, Tel: +998 (71) 1385950; Fax: +998 (71) 138 59 51/52; Email: dkhidirov@worldbank.org</t>
  </si>
  <si>
    <t>Amu-Zang Irrigation Rehabilitation Project</t>
  </si>
  <si>
    <t xml:space="preserve">Kashkadarya and Navoi Rural Water Supply and Sanitation Sector Project </t>
  </si>
  <si>
    <t>2005--2010</t>
  </si>
  <si>
    <t>Uzbekistan Communal Services Agency</t>
  </si>
  <si>
    <t>Urban Water Supply</t>
  </si>
  <si>
    <t>Uzbek Communal Services Agency</t>
  </si>
  <si>
    <t>Rural Water Supply</t>
  </si>
  <si>
    <t>SDC</t>
  </si>
  <si>
    <t>2004-2006</t>
  </si>
  <si>
    <t>International Secretariat for Water</t>
  </si>
  <si>
    <t>SDC/seco: Sandjar Jalalov; Tel: +998 1205453; Fax: +998 (71) 1205456; Email: sandjar.djalalov@sdc.net</t>
  </si>
  <si>
    <t>Water User Association Support Program (KY-TA-UZ)</t>
  </si>
  <si>
    <t>USAID</t>
  </si>
  <si>
    <t>Winrock International, US AED; New Mexico State University</t>
  </si>
  <si>
    <t>Winrock International: John Baxter; Tel: +998 (71) 1522948; Fax: +998 (71) 1521369; Email: winrock@wuasp.uz</t>
  </si>
  <si>
    <t>Regional-Focused Training Course “Promotion of Water Users’ Associations”</t>
  </si>
  <si>
    <t>2004-2008</t>
  </si>
  <si>
    <t>Tsukuba International Center, Japan</t>
  </si>
  <si>
    <t>JICA: Bakhodir Kuziev; Tel: JICA: Bakhodir Kuziev; Tel: +998 (71) 1207966; Fax: +998 (71) 1207968; Email: bakhodir@jica.uz</t>
  </si>
  <si>
    <t>Tashkent Water Supply Improvement Project</t>
  </si>
  <si>
    <t>EBRD; Government of Uzbekistan</t>
  </si>
  <si>
    <t>Municipality (Khokimiyat) of Tashkent</t>
  </si>
  <si>
    <t>EBRD: Fernand Pillonel; Tel: +998 (71) 1394014; Fax: +998 (71) 1206121</t>
  </si>
  <si>
    <t>New Approaches to Adaptive Water Management under Uncertainty</t>
  </si>
  <si>
    <t>ZEF (Germany)</t>
  </si>
  <si>
    <t xml:space="preserve">ZEF: Resul Yalsin; Email: ryalcin@uni-bonn.de </t>
  </si>
  <si>
    <t>Sub-Total Water</t>
  </si>
  <si>
    <t>2. SCIENCE AND TECHNOLOGY</t>
  </si>
  <si>
    <t>Advanced Mobile Laboratory (MOBLAB)</t>
  </si>
  <si>
    <t>STCU</t>
  </si>
  <si>
    <t>Institute of Nuclear Physics</t>
  </si>
  <si>
    <t>STCU: Regina Sattarova; Tel: +998 (71) 1206028; Fax: +998 (71) 1206027; E-mail: regina.sattarova@stcu.int</t>
  </si>
  <si>
    <t>Analysis of microbiological appearance and biological properties of acute diarrheal agents in different region of Uzbekistan: enhancement of control and surveillance</t>
  </si>
  <si>
    <t>Biological Control of Verticillium Wilt in Cotton</t>
  </si>
  <si>
    <t>Biotechnological important terapyrrolses of propionic bacteria are isolating in Uzbekistan</t>
  </si>
  <si>
    <t>Communications Support Program (CSP) Infrastructure Development</t>
  </si>
  <si>
    <t>Institute of Seismology</t>
  </si>
  <si>
    <t>Complex studies of magnetoresonance, magnetic, magnetooptic and thermal properties of fullerite doped with gases</t>
  </si>
  <si>
    <t>National University of Uzbekistan</t>
  </si>
  <si>
    <t>Development of new information tools for determination of water quality in the Aral Sea Area</t>
  </si>
  <si>
    <t>Development of new surface-active polyfunctional regulators for agriculture and environmental technologies</t>
  </si>
  <si>
    <t xml:space="preserve">Institute of Microbiology </t>
  </si>
  <si>
    <t>Development of optimal technology to direct transform of concentrated solar energy into laser radiation energy</t>
  </si>
  <si>
    <t>Development of photochemically safe two-photon excited fluorescent probes for biological objects detection and imaging</t>
  </si>
  <si>
    <t>Samarkand State University</t>
  </si>
  <si>
    <t>Development of radiation resistant detectors of nuclear radiation on the basis of bulk Si1-xGex single crystals with a specified ratio of component</t>
  </si>
  <si>
    <t>Scientific Association «Physics-Sun» Physical-Technical Institute</t>
  </si>
  <si>
    <t>Enantioselective Synthesis of Quinazoline Alkaloid Derivatives and study their biological activity</t>
  </si>
  <si>
    <t>Institute of Chemistry of Plant Substances</t>
  </si>
  <si>
    <t>Establishment of the Central Asia Seismic Risk Initiative (CASRI) in Uzbekistan</t>
  </si>
  <si>
    <t>Tashkent State Technical University; Institute of Geology and Geophysics; Institute of Seismology</t>
  </si>
  <si>
    <t>Experimental evaluation of efficacy of bacteriophage treatment of bacterial blight in cotton and rice</t>
  </si>
  <si>
    <t>Institute of Material Sciences of Scientific-Production Association "Physics-Sun"</t>
  </si>
  <si>
    <t>Investigation of Radiation-Induced Non-Stationary Adsorption and Luminescence Processes in Optical Fibers</t>
  </si>
  <si>
    <t>Scientific Industrial Association “Phonon”; Institute of Nuclear Physics</t>
  </si>
  <si>
    <t>Microbial Diversity for Novel Biotechnology Applications</t>
  </si>
  <si>
    <t>Neutron diffraction study of thermo- and gamma-radiation-stimulated phase transitions of the interstitial alloys on the basis of titanium and zirconium</t>
  </si>
  <si>
    <t>Novel Methods To Produce Cotton Somatic Embryos From Gossypium Hirsutum And Other Species</t>
  </si>
  <si>
    <t>Institute of Genetics and Plant Experimental Biology</t>
  </si>
  <si>
    <t>Production&amp;Technology of Protective Films&amp;Coatings Based on Ion Implantation and Investigation of Their Properties</t>
  </si>
  <si>
    <t>Search and investigation of modes of super-symmetrical fission of actinide atomic nuclei</t>
  </si>
  <si>
    <t>Structure, chemistry and biological activity of gossypol related compounds from cottoseed glands</t>
  </si>
  <si>
    <t>Institute of Genetics and Plant Experimental Biology; Uzbek Scientific Research institute of Crop Protection</t>
  </si>
  <si>
    <t>Studying the intra -species variability of different geographical populations of Verticillium dahliae and Fusarium oxysporum f. sp. vasinfectum and those aggressiveness in respect to new developed varieties of cotton in cotton- wheat seeding rotation</t>
  </si>
  <si>
    <t>The effect of environmental conditions and water quality on the populations of malaria vectors in Uzbekistan</t>
  </si>
  <si>
    <t>Theoretical and experimental investigations of the metal-insulator transitions in doped cuprates</t>
  </si>
  <si>
    <t>Sub-Total ST</t>
  </si>
  <si>
    <t>3. HEALTH</t>
  </si>
  <si>
    <r>
      <t>Scaling-Up the Response to Malaria in Uzbekistan: A Focus on Vulnerable Populations, 2005-2009</t>
    </r>
    <r>
      <rPr>
        <sz val="10"/>
        <color indexed="63"/>
        <rFont val="Arial Narrow"/>
        <family val="2"/>
      </rPr>
      <t> </t>
    </r>
  </si>
  <si>
    <t>Global Fund to Fight AIDS, Tuberculosis and Malaria</t>
  </si>
  <si>
    <t xml:space="preserve">PricewaterhouseCoopers; Republican Center for State Sanitary and Epidemiological Surveillance </t>
  </si>
  <si>
    <t>PricewaterhouseCoopers: Altaf Tapia, Tel: +998 (71) 1206101; Fax: +998 (71) 1206645</t>
  </si>
  <si>
    <r>
      <t>Scaling-Up the Response to Tuberculosis in Uzbekistan: A Focus on Vulnerable Populations, 2005-2009</t>
    </r>
    <r>
      <rPr>
        <sz val="10"/>
        <color indexed="63"/>
        <rFont val="Arial Narrow"/>
        <family val="2"/>
      </rPr>
      <t> </t>
    </r>
  </si>
  <si>
    <t>PricewaterhouseCoopers; Republican DOTS Center</t>
  </si>
  <si>
    <t>Scaling up the Response to HIV/AIDS in Uzbekistan: A Focus on Vulnerable Populations</t>
  </si>
  <si>
    <t>PricewaterhouseCoopers; Republican AIDS Center</t>
  </si>
  <si>
    <t>Health II Project</t>
  </si>
  <si>
    <t>WB</t>
  </si>
  <si>
    <t>2004-2010</t>
  </si>
  <si>
    <t>Ministry of Health (MH)</t>
  </si>
  <si>
    <t>WB: Tel: +998 (71) 1385950; Fax: +998 (71) 138 59 51/52</t>
  </si>
  <si>
    <t xml:space="preserve">Central Asia AIDS Control Project   </t>
  </si>
  <si>
    <t>Woman and Child Health Development</t>
  </si>
  <si>
    <t xml:space="preserve">ADB: Karima S. Saleh; Tel: (632) 6326892; Email: ksaleh@adb.org  </t>
  </si>
  <si>
    <t xml:space="preserve">State Medical Emergency Hospitals (SMEH) Equipment </t>
  </si>
  <si>
    <t>MH: Fax:  +998 (71) 1441033; Tel: (+998 (71)2) 411680</t>
  </si>
  <si>
    <t>Improved case-management of patients with Tuberculosis through the institutionalization of the DOTS and DOTS-Plus strategies</t>
  </si>
  <si>
    <t xml:space="preserve">WHO: Bakhtiyar Babamuradov; PhonEmail: +998 (71) 3615172/73; Email: bhr@who.uz </t>
  </si>
  <si>
    <t>Strengthening National capacity for HIV/AIDS prevention and treatment</t>
  </si>
  <si>
    <t>WHO: Iskandar Ismailov; Tel: (+998) 71 3615172</t>
  </si>
  <si>
    <t>Improving of Mother and Child Health including child injuries</t>
  </si>
  <si>
    <t>WHO Uzbekistan</t>
  </si>
  <si>
    <t xml:space="preserve">WHO: Mavjuda Babamuradova; Tel: (+998) 71 361 51 72; Email: mba@who.uz </t>
  </si>
  <si>
    <t>Polio free status sustained through high population immunity and certification standard polio surveillance</t>
  </si>
  <si>
    <t xml:space="preserve">WHO: Dilafruz Hudaykulova; Tel: +998 (71) 3615172/73; Email: dhl@who.uz </t>
  </si>
  <si>
    <t>Sustained control of targeted vaccine-preventable diseases through high quality and safe immunization delivery systems tests</t>
  </si>
  <si>
    <t>Assistance to disable women, institution and network building in Uzbekistan</t>
  </si>
  <si>
    <t>Europa House Tashkent</t>
  </si>
  <si>
    <t>Manfred Ziewers; Tel: +998 (71) 1391270; Fax: +998 (71) 1391868; Email: office@europahouse.uz</t>
  </si>
  <si>
    <t>Reproductive Health</t>
  </si>
  <si>
    <t>UNFPA</t>
  </si>
  <si>
    <t>The Ministry of Health; National University of Uzbekistan; Uzbek Association of Reproductive Health</t>
  </si>
  <si>
    <t xml:space="preserve">UNFPA: Feruza Fazilova; Tel: +998 (71) 1206899; Email: fazilova@unfpa.org </t>
  </si>
  <si>
    <t>Emergency Medical Departments</t>
  </si>
  <si>
    <t xml:space="preserve">Kuwait Fund For Arab and Economic Development </t>
  </si>
  <si>
    <t>2007-2008</t>
  </si>
  <si>
    <t>Ministry of Economy; Ministry of Finance; Ministry of Health</t>
  </si>
  <si>
    <t>Ministry of Economy: T.Urazaev; Email: turazaev@mmes.gov.uz; Tel: (998-71) 1326286; Fax: (998-71) 1445643</t>
  </si>
  <si>
    <t>Strengthening policy on promotion on healthy diets</t>
  </si>
  <si>
    <t xml:space="preserve">WHO: Zakir Khodjaev; Tel: +998 (71) 3615172/73; Email: zkh@who.uz </t>
  </si>
  <si>
    <t>Medical equipment supply to Republican Center for Emergency Medical Assistance and its regional branches</t>
  </si>
  <si>
    <t>IDB; Government of Uzbekistan</t>
  </si>
  <si>
    <t xml:space="preserve">MoH: Malik Rakhimov; Tel: +998 (71) 1394481; Email: Minzdrav-uzb@mail.ru </t>
  </si>
  <si>
    <t>National Mental Health policy consistent with European Mental Health Action Plan (EMHAP)</t>
  </si>
  <si>
    <t xml:space="preserve">WHO: Nargiza Khodjaeva; Tel: (998) 3615172/73; Email: dhl@who.uz </t>
  </si>
  <si>
    <t>Strengthened capacity of the primary level of care to deliver quality services that effectively address population needs</t>
  </si>
  <si>
    <t>Strengthening capacity of the MoH in measuring system performance and using the information for policy-making</t>
  </si>
  <si>
    <t>Strengthening disease surveillance system for better detection and response to disease events</t>
  </si>
  <si>
    <t xml:space="preserve">ZdravPlus-Health Reform Project 
</t>
  </si>
  <si>
    <t>Abt Associates Inc</t>
  </si>
  <si>
    <t>Dana Koneeva (Country Manager). Tel.: +998 (71) 169 22 11/12; Email: abt@zdravplus.uz</t>
  </si>
  <si>
    <t>CAPACITY Project</t>
  </si>
  <si>
    <t>JSI</t>
  </si>
  <si>
    <t>Rakhima Nazarova (Country Director); Tel: +998 (71) 169-14-90/91; Email: info@capacity.uz</t>
  </si>
  <si>
    <t>Drug Demand Reduction Project (DDRP) in Uzbekistan and Tajikistan</t>
  </si>
  <si>
    <t>PSI</t>
  </si>
  <si>
    <t xml:space="preserve">Galina Karmanova (Chief of Party); Tel: +998 (71) 120-48-89/90; Email: gk@aosi.kz
</t>
  </si>
  <si>
    <t>The Healthy Family Project</t>
  </si>
  <si>
    <t>Project HOPE</t>
  </si>
  <si>
    <t>Project Hope: Sarah Porter (Chief of Party); Tel: +998 (71) 399-72-52/62; Email: office@healthfam.uz</t>
  </si>
  <si>
    <t xml:space="preserve">Infectious Diseases Surveillance </t>
  </si>
  <si>
    <t>2006-2008</t>
  </si>
  <si>
    <t>CDC</t>
  </si>
  <si>
    <t xml:space="preserve">CDC TashkenTel: Tatiana Kalashnikova; Tel: +998 (71) 120-79-05; Email: tkalashnikova@cdc.uz
</t>
  </si>
  <si>
    <t>Central Asia TB Partnership</t>
  </si>
  <si>
    <t xml:space="preserve">Project Hope: Epco Hasker (TB Program Manager); Tel: +998 (71) 120-75-01, 78-02-09   </t>
  </si>
  <si>
    <t>Child Survival Program / Navoi</t>
  </si>
  <si>
    <t>USAID/Washington</t>
  </si>
  <si>
    <t>2003-2007</t>
  </si>
  <si>
    <t>Project Hope: Abdunabi Kuchimov (Program Manager); Tel: (436) 223-53-66; Email: akuchimov@projecthope.org</t>
  </si>
  <si>
    <t>Sub-Total Health</t>
  </si>
  <si>
    <t>TOTAL</t>
  </si>
  <si>
    <t>Grant Category</t>
  </si>
  <si>
    <t>Sub-Totals</t>
  </si>
  <si>
    <t>Percentages</t>
  </si>
  <si>
    <t>Grant Category Ranking:</t>
  </si>
  <si>
    <t>Water</t>
  </si>
  <si>
    <t>Health</t>
  </si>
  <si>
    <t>Energy</t>
  </si>
  <si>
    <t>Agriculture</t>
  </si>
  <si>
    <t>Land</t>
  </si>
  <si>
    <t>Biodiversity</t>
  </si>
  <si>
    <t>Air</t>
  </si>
  <si>
    <t>S&amp;T</t>
  </si>
  <si>
    <t>Env General</t>
  </si>
  <si>
    <t>Waste</t>
  </si>
  <si>
    <t>Total</t>
  </si>
  <si>
    <t>Support to the Environment and Energy Interventions of Country Program Action Plan</t>
  </si>
  <si>
    <t>IPGRI: Toby Hodgkin; Tel: +39 (066) 118 400; Fax: +39 (066) 1979 661; t.hodgkin@cgiar.org</t>
  </si>
  <si>
    <t>EU - Tempus Program</t>
  </si>
  <si>
    <t>USDA/STCU</t>
  </si>
  <si>
    <t>Institute of Microbiology</t>
  </si>
  <si>
    <t>Institute of General and Inorganic Chemistry; Institute of Water Problems; Institute of Geology and Geophysics</t>
  </si>
  <si>
    <t>Institute of Material Sciences of Scientific-Production Association “Physics-Sun”; Scientific and Technology Association "Akadempribor"; Institute of Nuclear Physics</t>
  </si>
  <si>
    <t>2006-2009</t>
  </si>
  <si>
    <t>IPP/STCU</t>
  </si>
  <si>
    <t>0.150 (US/EU)</t>
  </si>
  <si>
    <t>Scientific and Technology Association "Akadempribor"</t>
  </si>
  <si>
    <t>Research on sand stabilization techniques in support of the Project on enhancing ecosystem stability on the exposed Aral seabed and the Kyzylkum desert in Uzbekistan</t>
  </si>
  <si>
    <t>Scientific Centre of Plant Production "Botanika"; Institute of Microbiology; Institute of Bioorganic Chemistry; Institute of Bioecology of Karakalpak Branch AS RU</t>
  </si>
  <si>
    <t>Institute of Bioorganic Chemistry; Institute of Chemistry of Plant Substances; Uzbek Scientific Research institute of Crop Protection</t>
  </si>
  <si>
    <t>EPA/STCU</t>
  </si>
  <si>
    <t>Institute of Zoology</t>
  </si>
  <si>
    <t>Spectroscopic Information &amp; Bound State Potential of Mirror Nuclei and Rates of Astrophysical (p,gamma) Reactions</t>
  </si>
  <si>
    <t>Development of methods and equipment for increasing cyclotron complex power and efficiency its industrial using</t>
  </si>
  <si>
    <t>0.301 (US/EU)</t>
  </si>
  <si>
    <t>Scientific-Technological Enterprise "Tezlatgich"</t>
  </si>
  <si>
    <t>Influence of Ionizing Radiation on Diode pumped Solid State Laser: investigation and minimizing risks applications</t>
  </si>
  <si>
    <t>Research and development of methods of perfecting a vacuum arc technology of the surface treatment</t>
  </si>
  <si>
    <t>Institute of Electronics; National University of Uzbekistan</t>
  </si>
  <si>
    <t>Designing of ecologically clean technology for creation of technical ceramics with solar energy application</t>
  </si>
  <si>
    <t>Estimation of soil degradation on the territory of Central Asia using radioisotope techniques (Cs-137, Be-7)</t>
  </si>
  <si>
    <t xml:space="preserve">Samarkand State University; Karakul sheep Research Institute </t>
  </si>
  <si>
    <t>Investigation of soy-bean proteins in treatment of malignant neoplasm</t>
  </si>
  <si>
    <t>Institute of Bioorganic Chemistry</t>
  </si>
  <si>
    <t>Creation of the model of water balance &amp;water quality in basin of Syrdarya River. NAVRUZ_3</t>
  </si>
  <si>
    <t>2007-2010</t>
  </si>
  <si>
    <t>P115.B "Characterization of Phytoalexins from the Malvaceae In Uzbekistan" - extension</t>
  </si>
  <si>
    <t>Molecular Mapping of Fiber Yield and Quality Genes using Uzbek Cotton Germplasm Resources</t>
  </si>
  <si>
    <t>Characterization and Molecular Mapping of Phytochromes and Flowering Genes in Cotton</t>
  </si>
  <si>
    <t>Improvement Of Cotton And Other Crop Varieties On Toleranсe To Wilt, Salinity, Drought, Inсreasing Earliness And Fiber Quality</t>
  </si>
  <si>
    <t>Medical Isotope Development at the Institute of Nuclear Physics, Tashkent</t>
  </si>
  <si>
    <t>Creation of Modern Manufacturing Technologies and Certification Methods for Radioisotope Production</t>
  </si>
  <si>
    <t>Scientific Research Institute of Epidemiology, Microbiology and Infectious Diseases (SRIEMID);
Republican Scientific Center for Surgery</t>
  </si>
  <si>
    <t xml:space="preserve">Institute of Microbiology;  Institute of Chemistry of Plant Substances                                                          </t>
  </si>
  <si>
    <t xml:space="preserve">(2004-2007) Suspended in 2005 </t>
  </si>
  <si>
    <t>Institute of Bioorganic Chemistry; Institute of Genetics and Plant Experimental Biology</t>
  </si>
  <si>
    <t xml:space="preserve">UNECE: Bo Libert; Tel: + 41 (22) 917 23 96; Fax: +41 (22) 917 06 21; E-mail: bo.libert@unece.org </t>
  </si>
  <si>
    <t>JICA: Bakhodir Kuziev; Tel: +998 (71) 1207966; Fax: +998 (71) 1207968; Email: asami.eiji@jica.uz</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</si>
</sst>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0">
    <font>
      <sz val="10"/>
      <name val="Arial"/>
      <family val="0"/>
    </font>
    <font>
      <sz val="10"/>
      <color indexed="10"/>
      <name val="Arial Narrow"/>
      <family val="2"/>
    </font>
    <font>
      <sz val="10"/>
      <name val="Arial Narrow"/>
      <family val="2"/>
    </font>
    <font>
      <u val="single"/>
      <sz val="10"/>
      <name val="Arial Narrow"/>
      <family val="2"/>
    </font>
    <font>
      <b/>
      <sz val="16"/>
      <name val="Arial Narrow"/>
      <family val="2"/>
    </font>
    <font>
      <b/>
      <sz val="10"/>
      <name val="Arial Narrow"/>
      <family val="2"/>
    </font>
    <font>
      <sz val="10"/>
      <color indexed="8"/>
      <name val="Arial Narrow"/>
      <family val="2"/>
    </font>
    <font>
      <sz val="10"/>
      <color indexed="63"/>
      <name val="Arial Narrow"/>
      <family val="2"/>
    </font>
    <font>
      <b/>
      <sz val="10"/>
      <name val="Arial"/>
      <family val="2"/>
    </font>
    <font>
      <b/>
      <sz val="12"/>
      <name val="Arial"/>
      <family val="0"/>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164" fontId="2" fillId="0" borderId="0" xfId="0" applyNumberFormat="1" applyFont="1" applyAlignment="1">
      <alignment horizontal="righ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5" fillId="2" borderId="1" xfId="0" applyFont="1" applyFill="1" applyBorder="1" applyAlignment="1">
      <alignment horizontal="left" vertical="top" wrapText="1"/>
    </xf>
    <xf numFmtId="164" fontId="5" fillId="2" borderId="1" xfId="0" applyNumberFormat="1" applyFont="1" applyFill="1" applyBorder="1" applyAlignment="1">
      <alignment horizontal="right" vertical="top"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2" fillId="0" borderId="1" xfId="0" applyFont="1" applyBorder="1" applyAlignment="1">
      <alignment horizontal="left" vertical="top"/>
    </xf>
    <xf numFmtId="164" fontId="2" fillId="0" borderId="1" xfId="15"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5" fillId="2" borderId="1" xfId="0" applyFont="1" applyFill="1" applyBorder="1" applyAlignment="1">
      <alignment horizontal="left" vertical="top"/>
    </xf>
    <xf numFmtId="0" fontId="5" fillId="0" borderId="1" xfId="0"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164" fontId="5" fillId="3" borderId="1" xfId="0" applyNumberFormat="1" applyFont="1" applyFill="1" applyBorder="1" applyAlignment="1">
      <alignment horizontal="right" vertical="top" wrapText="1"/>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164" fontId="5" fillId="4" borderId="1" xfId="15" applyNumberFormat="1" applyFont="1" applyFill="1" applyBorder="1" applyAlignment="1">
      <alignment horizontal="right" vertical="top"/>
    </xf>
    <xf numFmtId="0" fontId="2" fillId="4" borderId="1" xfId="0" applyFont="1" applyFill="1" applyBorder="1" applyAlignment="1">
      <alignment horizontal="left" vertical="top" wrapText="1"/>
    </xf>
    <xf numFmtId="43" fontId="2" fillId="0" borderId="0" xfId="15" applyFont="1" applyAlignment="1">
      <alignment horizontal="left" vertical="top"/>
    </xf>
    <xf numFmtId="164" fontId="2" fillId="0" borderId="0" xfId="0" applyNumberFormat="1" applyFont="1" applyAlignment="1">
      <alignment horizontal="left" vertical="top" wrapText="1"/>
    </xf>
    <xf numFmtId="4" fontId="2" fillId="0" borderId="0" xfId="0" applyNumberFormat="1" applyFont="1" applyAlignment="1">
      <alignment horizontal="left" vertical="top"/>
    </xf>
    <xf numFmtId="165" fontId="2" fillId="0" borderId="0" xfId="0" applyNumberFormat="1" applyFont="1" applyAlignment="1">
      <alignment horizontal="left" vertical="top"/>
    </xf>
    <xf numFmtId="1" fontId="2" fillId="0" borderId="0" xfId="0" applyNumberFormat="1" applyFont="1" applyAlignment="1">
      <alignment horizontal="left" vertical="top" wrapText="1"/>
    </xf>
    <xf numFmtId="0" fontId="2" fillId="0" borderId="0" xfId="0" applyFont="1" applyFill="1" applyAlignment="1">
      <alignment horizontal="left" vertical="top"/>
    </xf>
    <xf numFmtId="10" fontId="2" fillId="0" borderId="0" xfId="19" applyNumberFormat="1" applyFont="1" applyAlignment="1">
      <alignment horizontal="left" vertical="top"/>
    </xf>
    <xf numFmtId="0" fontId="4" fillId="0" borderId="0" xfId="0" applyFont="1" applyAlignment="1">
      <alignment horizontal="center" vertical="top"/>
    </xf>
    <xf numFmtId="0" fontId="2" fillId="0" borderId="0" xfId="0" applyFont="1" applyAlignment="1">
      <alignment horizontal="center" vertical="top"/>
    </xf>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Donors' Assistance in ESTH Areas in Uzbekistan (Total: 1,296.04 Million USD)  </a:t>
            </a:r>
          </a:p>
        </c:rich>
      </c:tx>
      <c:layout/>
      <c:spPr>
        <a:noFill/>
        <a:ln>
          <a:noFill/>
        </a:ln>
      </c:spPr>
    </c:title>
    <c:plotArea>
      <c:layout>
        <c:manualLayout>
          <c:xMode val="edge"/>
          <c:yMode val="edge"/>
          <c:x val="0.2745"/>
          <c:y val="0.26175"/>
          <c:w val="0.451"/>
          <c:h val="0.6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'Uzbekistan Projects 2007'!$A$148:$A$156</c:f>
              <c:strCache>
                <c:ptCount val="9"/>
                <c:pt idx="0">
                  <c:v>Water</c:v>
                </c:pt>
                <c:pt idx="1">
                  <c:v>Health</c:v>
                </c:pt>
                <c:pt idx="2">
                  <c:v>Energy</c:v>
                </c:pt>
                <c:pt idx="3">
                  <c:v>Agriculture</c:v>
                </c:pt>
                <c:pt idx="4">
                  <c:v>Land</c:v>
                </c:pt>
                <c:pt idx="5">
                  <c:v>Biodiversity</c:v>
                </c:pt>
                <c:pt idx="6">
                  <c:v>Air</c:v>
                </c:pt>
                <c:pt idx="7">
                  <c:v>S&amp;T</c:v>
                </c:pt>
                <c:pt idx="8">
                  <c:v>Env General</c:v>
                </c:pt>
              </c:strCache>
            </c:strRef>
          </c:cat>
          <c:val>
            <c:numRef>
              <c:f>'Uzbekistan Projects 2007'!$C$148:$C$156</c:f>
              <c:numCache>
                <c:ptCount val="9"/>
                <c:pt idx="0">
                  <c:v>0.39412958151433</c:v>
                </c:pt>
                <c:pt idx="1">
                  <c:v>0.2407735619531417</c:v>
                </c:pt>
                <c:pt idx="2">
                  <c:v>0.19494771436173955</c:v>
                </c:pt>
                <c:pt idx="3">
                  <c:v>0.06696272105420777</c:v>
                </c:pt>
                <c:pt idx="4">
                  <c:v>0.06369300719157052</c:v>
                </c:pt>
                <c:pt idx="5">
                  <c:v>0.020836022125292893</c:v>
                </c:pt>
                <c:pt idx="6">
                  <c:v>0.010266120285608157</c:v>
                </c:pt>
                <c:pt idx="7">
                  <c:v>0.0072612922864990735</c:v>
                </c:pt>
                <c:pt idx="8">
                  <c:v>0.002609398737408785</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Donor's assistance projects in Uzbekistan (Total 1,296.04 Million USD)</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CC"/>
              </a:solidFill>
              <a:ln w="3175">
                <a:noFill/>
              </a:ln>
            </c:spPr>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'Uzbekistan Projects 2007'!$A$148:$A$157</c:f>
              <c:strCache>
                <c:ptCount val="10"/>
                <c:pt idx="0">
                  <c:v>Water</c:v>
                </c:pt>
                <c:pt idx="1">
                  <c:v>Health</c:v>
                </c:pt>
                <c:pt idx="2">
                  <c:v>Energy</c:v>
                </c:pt>
                <c:pt idx="3">
                  <c:v>Agriculture</c:v>
                </c:pt>
                <c:pt idx="4">
                  <c:v>Land</c:v>
                </c:pt>
                <c:pt idx="5">
                  <c:v>Biodiversity</c:v>
                </c:pt>
                <c:pt idx="6">
                  <c:v>Air</c:v>
                </c:pt>
                <c:pt idx="7">
                  <c:v>S&amp;T</c:v>
                </c:pt>
                <c:pt idx="8">
                  <c:v>Env General</c:v>
                </c:pt>
                <c:pt idx="9">
                  <c:v>Waste</c:v>
                </c:pt>
              </c:strCache>
            </c:strRef>
          </c:cat>
          <c:val>
            <c:numRef>
              <c:f>'Uzbekistan Projects 2007'!$B$148:$B$157</c:f>
              <c:numCache>
                <c:ptCount val="10"/>
                <c:pt idx="0">
                  <c:v>511.5173759217769</c:v>
                </c:pt>
                <c:pt idx="1">
                  <c:v>312.48570616903186</c:v>
                </c:pt>
                <c:pt idx="2">
                  <c:v>253.01106024349372</c:v>
                </c:pt>
                <c:pt idx="3">
                  <c:v>86.90693864343929</c:v>
                </c:pt>
                <c:pt idx="4">
                  <c:v>82.663371214156</c:v>
                </c:pt>
                <c:pt idx="5">
                  <c:v>27.041835634939257</c:v>
                </c:pt>
                <c:pt idx="6">
                  <c:v>13.323787798964482</c:v>
                </c:pt>
                <c:pt idx="7">
                  <c:v>9.424</c:v>
                </c:pt>
                <c:pt idx="8">
                  <c:v>3.386583645319223</c:v>
                </c:pt>
                <c:pt idx="9">
                  <c:v>0</c:v>
                </c:pt>
              </c:numCache>
            </c:numRef>
          </c:val>
          <c:shape val="box"/>
        </c:ser>
        <c:shape val="box"/>
        <c:axId val="66565826"/>
        <c:axId val="60049371"/>
      </c:bar3DChart>
      <c:catAx>
        <c:axId val="66565826"/>
        <c:scaling>
          <c:orientation val="minMax"/>
        </c:scaling>
        <c:axPos val="b"/>
        <c:title>
          <c:tx>
            <c:rich>
              <a:bodyPr vert="horz" rot="0" anchor="ctr"/>
              <a:lstStyle/>
              <a:p>
                <a:pPr algn="ctr">
                  <a:defRPr/>
                </a:pPr>
                <a:r>
                  <a:rPr lang="en-US" cap="none" sz="1000" b="1" i="0" u="none" baseline="0">
                    <a:latin typeface="Arial"/>
                    <a:ea typeface="Arial"/>
                    <a:cs typeface="Arial"/>
                  </a:rPr>
                  <a:t>ESTH Areas</a:t>
                </a:r>
              </a:p>
            </c:rich>
          </c:tx>
          <c:layout/>
          <c:overlay val="0"/>
          <c:spPr>
            <a:noFill/>
            <a:ln>
              <a:noFill/>
            </a:ln>
          </c:spPr>
        </c:title>
        <c:delete val="0"/>
        <c:numFmt formatCode="General" sourceLinked="1"/>
        <c:majorTickMark val="out"/>
        <c:minorTickMark val="none"/>
        <c:tickLblPos val="low"/>
        <c:crossAx val="60049371"/>
        <c:crosses val="autoZero"/>
        <c:auto val="1"/>
        <c:lblOffset val="100"/>
        <c:noMultiLvlLbl val="0"/>
      </c:catAx>
      <c:valAx>
        <c:axId val="60049371"/>
        <c:scaling>
          <c:orientation val="minMax"/>
        </c:scaling>
        <c:axPos val="l"/>
        <c:title>
          <c:tx>
            <c:rich>
              <a:bodyPr vert="horz" rot="-5400000" anchor="ctr"/>
              <a:lstStyle/>
              <a:p>
                <a:pPr algn="ctr">
                  <a:defRPr/>
                </a:pPr>
                <a:r>
                  <a:rPr lang="en-US" cap="none" sz="1000" b="1" i="0" u="none" baseline="0">
                    <a:latin typeface="Arial"/>
                    <a:ea typeface="Arial"/>
                    <a:cs typeface="Arial"/>
                  </a:rPr>
                  <a:t>Million USD</a:t>
                </a:r>
              </a:p>
            </c:rich>
          </c:tx>
          <c:layout/>
          <c:overlay val="0"/>
          <c:spPr>
            <a:noFill/>
            <a:ln>
              <a:noFill/>
            </a:ln>
          </c:spPr>
        </c:title>
        <c:majorGridlines/>
        <c:delete val="0"/>
        <c:numFmt formatCode="General" sourceLinked="1"/>
        <c:majorTickMark val="out"/>
        <c:minorTickMark val="none"/>
        <c:tickLblPos val="nextTo"/>
        <c:crossAx val="66565826"/>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8"/>
  <sheetViews>
    <sheetView tabSelected="1" workbookViewId="0" topLeftCell="A1">
      <selection activeCell="C156" sqref="C156"/>
    </sheetView>
  </sheetViews>
  <sheetFormatPr defaultColWidth="9.140625" defaultRowHeight="12.75"/>
  <cols>
    <col min="1" max="1" width="38.00390625" style="0" customWidth="1"/>
    <col min="2" max="2" width="15.7109375" style="0" customWidth="1"/>
    <col min="3" max="3" width="15.421875" style="0" customWidth="1"/>
    <col min="4" max="4" width="18.28125" style="0" customWidth="1"/>
    <col min="5" max="5" width="23.421875" style="0" customWidth="1"/>
    <col min="6" max="6" width="27.57421875" style="0" customWidth="1"/>
  </cols>
  <sheetData>
    <row r="1" spans="1:6" ht="18" customHeight="1">
      <c r="A1" s="1"/>
      <c r="B1" s="2"/>
      <c r="C1" s="2"/>
      <c r="D1" s="3"/>
      <c r="E1" s="2"/>
      <c r="F1" s="4" t="s">
        <v>0</v>
      </c>
    </row>
    <row r="2" spans="1:6" ht="20.25">
      <c r="A2" s="36" t="s">
        <v>1</v>
      </c>
      <c r="B2" s="37"/>
      <c r="C2" s="37"/>
      <c r="D2" s="37"/>
      <c r="E2" s="37"/>
      <c r="F2" s="37"/>
    </row>
    <row r="3" spans="1:6" ht="12.75">
      <c r="A3" s="1"/>
      <c r="B3" s="2"/>
      <c r="C3" s="2"/>
      <c r="D3" s="3"/>
      <c r="E3" s="2"/>
      <c r="F3" s="5"/>
    </row>
    <row r="4" spans="1:6" ht="12.75">
      <c r="A4" s="38" t="s">
        <v>2</v>
      </c>
      <c r="B4" s="38" t="s">
        <v>3</v>
      </c>
      <c r="C4" s="38" t="s">
        <v>4</v>
      </c>
      <c r="D4" s="39" t="s">
        <v>5</v>
      </c>
      <c r="E4" s="38" t="s">
        <v>6</v>
      </c>
      <c r="F4" s="38" t="s">
        <v>7</v>
      </c>
    </row>
    <row r="5" spans="1:6" ht="12.75">
      <c r="A5" s="38"/>
      <c r="B5" s="38"/>
      <c r="C5" s="38"/>
      <c r="D5" s="40"/>
      <c r="E5" s="38"/>
      <c r="F5" s="38"/>
    </row>
    <row r="6" spans="1:6" ht="18" customHeight="1">
      <c r="A6" s="6" t="s">
        <v>8</v>
      </c>
      <c r="B6" s="6"/>
      <c r="C6" s="6"/>
      <c r="D6" s="7"/>
      <c r="E6" s="6"/>
      <c r="F6" s="8"/>
    </row>
    <row r="7" spans="1:6" ht="21" customHeight="1">
      <c r="A7" s="6" t="s">
        <v>9</v>
      </c>
      <c r="B7" s="8"/>
      <c r="C7" s="8"/>
      <c r="D7" s="9"/>
      <c r="E7" s="8"/>
      <c r="F7" s="8"/>
    </row>
    <row r="8" spans="1:6" ht="63" customHeight="1">
      <c r="A8" s="10" t="s">
        <v>301</v>
      </c>
      <c r="B8" s="11" t="s">
        <v>10</v>
      </c>
      <c r="C8" s="11" t="s">
        <v>11</v>
      </c>
      <c r="D8" s="12">
        <v>0.469</v>
      </c>
      <c r="E8" s="11" t="s">
        <v>12</v>
      </c>
      <c r="F8" s="11" t="s">
        <v>13</v>
      </c>
    </row>
    <row r="9" spans="1:6" ht="53.25" customHeight="1">
      <c r="A9" s="11" t="s">
        <v>14</v>
      </c>
      <c r="B9" s="11" t="s">
        <v>10</v>
      </c>
      <c r="C9" s="11" t="s">
        <v>15</v>
      </c>
      <c r="D9" s="12">
        <v>0.1</v>
      </c>
      <c r="E9" s="11" t="s">
        <v>12</v>
      </c>
      <c r="F9" s="11" t="s">
        <v>16</v>
      </c>
    </row>
    <row r="10" spans="1:6" ht="63.75" customHeight="1">
      <c r="A10" s="11" t="s">
        <v>17</v>
      </c>
      <c r="B10" s="11" t="s">
        <v>303</v>
      </c>
      <c r="C10" s="11" t="s">
        <v>18</v>
      </c>
      <c r="D10" s="12">
        <v>0.88435</v>
      </c>
      <c r="E10" s="11" t="s">
        <v>19</v>
      </c>
      <c r="F10" s="11" t="s">
        <v>20</v>
      </c>
    </row>
    <row r="11" spans="1:6" ht="47.25" customHeight="1">
      <c r="A11" s="11" t="s">
        <v>21</v>
      </c>
      <c r="B11" s="11" t="s">
        <v>10</v>
      </c>
      <c r="C11" s="11" t="s">
        <v>22</v>
      </c>
      <c r="D11" s="12">
        <v>0.388</v>
      </c>
      <c r="E11" s="11" t="s">
        <v>23</v>
      </c>
      <c r="F11" s="11" t="s">
        <v>24</v>
      </c>
    </row>
    <row r="12" spans="1:6" ht="77.25" customHeight="1">
      <c r="A12" s="11" t="s">
        <v>25</v>
      </c>
      <c r="B12" s="11" t="s">
        <v>26</v>
      </c>
      <c r="C12" s="11" t="s">
        <v>11</v>
      </c>
      <c r="D12" s="12">
        <v>0.6</v>
      </c>
      <c r="E12" s="11" t="s">
        <v>27</v>
      </c>
      <c r="F12" s="11" t="s">
        <v>28</v>
      </c>
    </row>
    <row r="13" spans="1:6" ht="51" customHeight="1">
      <c r="A13" s="11" t="s">
        <v>29</v>
      </c>
      <c r="B13" s="11" t="s">
        <v>10</v>
      </c>
      <c r="C13" s="11" t="s">
        <v>11</v>
      </c>
      <c r="D13" s="12">
        <v>0.35</v>
      </c>
      <c r="E13" s="11" t="s">
        <v>30</v>
      </c>
      <c r="F13" s="11" t="s">
        <v>31</v>
      </c>
    </row>
    <row r="14" spans="1:6" ht="12.75">
      <c r="A14" s="11"/>
      <c r="B14" s="11"/>
      <c r="C14" s="11"/>
      <c r="D14" s="12"/>
      <c r="E14" s="11"/>
      <c r="F14" s="11"/>
    </row>
    <row r="15" spans="1:6" ht="12.75">
      <c r="A15" s="13" t="s">
        <v>32</v>
      </c>
      <c r="B15" s="13"/>
      <c r="C15" s="13"/>
      <c r="D15" s="14">
        <f>SUM(D8:D14)</f>
        <v>2.79135</v>
      </c>
      <c r="E15" s="13"/>
      <c r="F15" s="15"/>
    </row>
    <row r="16" spans="1:6" ht="12.75">
      <c r="A16" s="6" t="s">
        <v>33</v>
      </c>
      <c r="B16" s="8"/>
      <c r="C16" s="8"/>
      <c r="D16" s="16"/>
      <c r="E16" s="8"/>
      <c r="F16" s="8"/>
    </row>
    <row r="17" spans="1:6" ht="59.25" customHeight="1">
      <c r="A17" s="11" t="s">
        <v>34</v>
      </c>
      <c r="B17" s="11" t="s">
        <v>35</v>
      </c>
      <c r="C17" s="11" t="s">
        <v>36</v>
      </c>
      <c r="D17" s="12">
        <v>11.904</v>
      </c>
      <c r="E17" s="11" t="s">
        <v>37</v>
      </c>
      <c r="F17" s="11" t="s">
        <v>38</v>
      </c>
    </row>
    <row r="18" spans="1:6" ht="96.75" customHeight="1">
      <c r="A18" s="11" t="s">
        <v>39</v>
      </c>
      <c r="B18" s="11" t="s">
        <v>35</v>
      </c>
      <c r="C18" s="11" t="s">
        <v>40</v>
      </c>
      <c r="D18" s="12">
        <v>0.731</v>
      </c>
      <c r="E18" s="11" t="s">
        <v>41</v>
      </c>
      <c r="F18" s="11" t="s">
        <v>42</v>
      </c>
    </row>
    <row r="19" spans="1:6" ht="57.75" customHeight="1">
      <c r="A19" s="10" t="s">
        <v>43</v>
      </c>
      <c r="B19" s="11" t="s">
        <v>44</v>
      </c>
      <c r="C19" s="11" t="s">
        <v>36</v>
      </c>
      <c r="D19" s="12">
        <v>0.68</v>
      </c>
      <c r="E19" s="11" t="s">
        <v>45</v>
      </c>
      <c r="F19" s="11" t="s">
        <v>341</v>
      </c>
    </row>
    <row r="20" spans="1:6" ht="12.75">
      <c r="A20" s="11"/>
      <c r="B20" s="17"/>
      <c r="C20" s="11"/>
      <c r="D20" s="18"/>
      <c r="E20" s="11"/>
      <c r="F20" s="11"/>
    </row>
    <row r="21" spans="1:6" ht="12.75">
      <c r="A21" s="13" t="s">
        <v>46</v>
      </c>
      <c r="B21" s="13"/>
      <c r="C21" s="13"/>
      <c r="D21" s="14">
        <f>SUM(D17:D19)</f>
        <v>13.315</v>
      </c>
      <c r="E21" s="15"/>
      <c r="F21" s="15"/>
    </row>
    <row r="22" spans="1:6" ht="12.75">
      <c r="A22" s="6" t="s">
        <v>47</v>
      </c>
      <c r="B22" s="8"/>
      <c r="C22" s="8"/>
      <c r="D22" s="16"/>
      <c r="E22" s="8"/>
      <c r="F22" s="8"/>
    </row>
    <row r="23" spans="1:6" ht="57" customHeight="1">
      <c r="A23" s="11" t="s">
        <v>48</v>
      </c>
      <c r="B23" s="11" t="s">
        <v>49</v>
      </c>
      <c r="C23" s="11" t="s">
        <v>11</v>
      </c>
      <c r="D23" s="12">
        <v>2.106</v>
      </c>
      <c r="E23" s="11" t="s">
        <v>50</v>
      </c>
      <c r="F23" s="11" t="s">
        <v>13</v>
      </c>
    </row>
    <row r="24" spans="1:6" ht="161.25" customHeight="1">
      <c r="A24" s="11" t="s">
        <v>51</v>
      </c>
      <c r="B24" s="11" t="s">
        <v>35</v>
      </c>
      <c r="C24" s="11" t="s">
        <v>52</v>
      </c>
      <c r="D24" s="12">
        <v>12.239</v>
      </c>
      <c r="E24" s="19" t="s">
        <v>53</v>
      </c>
      <c r="F24" s="10" t="s">
        <v>54</v>
      </c>
    </row>
    <row r="25" spans="1:6" ht="57.75" customHeight="1">
      <c r="A25" s="11" t="s">
        <v>55</v>
      </c>
      <c r="B25" s="11" t="s">
        <v>35</v>
      </c>
      <c r="C25" s="11" t="s">
        <v>56</v>
      </c>
      <c r="D25" s="12">
        <v>12.679</v>
      </c>
      <c r="E25" s="11" t="s">
        <v>57</v>
      </c>
      <c r="F25" s="11" t="s">
        <v>302</v>
      </c>
    </row>
    <row r="26" spans="1:6" ht="12.75">
      <c r="A26" s="11"/>
      <c r="B26" s="11"/>
      <c r="C26" s="11"/>
      <c r="D26" s="12"/>
      <c r="E26" s="11"/>
      <c r="F26" s="11"/>
    </row>
    <row r="27" spans="1:6" ht="12.75">
      <c r="A27" s="13" t="s">
        <v>58</v>
      </c>
      <c r="B27" s="13"/>
      <c r="C27" s="13"/>
      <c r="D27" s="14">
        <f>SUM(D23:D26)</f>
        <v>27.024</v>
      </c>
      <c r="E27" s="13"/>
      <c r="F27" s="15"/>
    </row>
    <row r="28" spans="1:6" ht="12.75">
      <c r="A28" s="20" t="s">
        <v>59</v>
      </c>
      <c r="B28" s="8"/>
      <c r="C28" s="8"/>
      <c r="D28" s="16"/>
      <c r="E28" s="8"/>
      <c r="F28" s="8"/>
    </row>
    <row r="29" spans="1:6" ht="60" customHeight="1">
      <c r="A29" s="11" t="s">
        <v>60</v>
      </c>
      <c r="B29" s="11" t="s">
        <v>61</v>
      </c>
      <c r="C29" s="11" t="s">
        <v>62</v>
      </c>
      <c r="D29" s="12">
        <v>75.4</v>
      </c>
      <c r="E29" s="11" t="s">
        <v>63</v>
      </c>
      <c r="F29" s="11" t="s">
        <v>64</v>
      </c>
    </row>
    <row r="30" spans="1:6" ht="51" customHeight="1">
      <c r="A30" s="11" t="s">
        <v>65</v>
      </c>
      <c r="B30" s="11" t="s">
        <v>66</v>
      </c>
      <c r="C30" s="11" t="s">
        <v>67</v>
      </c>
      <c r="D30" s="12">
        <v>4.5</v>
      </c>
      <c r="E30" s="11" t="s">
        <v>68</v>
      </c>
      <c r="F30" s="11" t="s">
        <v>69</v>
      </c>
    </row>
    <row r="31" spans="1:6" ht="60.75" customHeight="1">
      <c r="A31" s="11" t="s">
        <v>70</v>
      </c>
      <c r="B31" s="11" t="s">
        <v>71</v>
      </c>
      <c r="C31" s="11" t="s">
        <v>36</v>
      </c>
      <c r="D31" s="12">
        <v>2.70885</v>
      </c>
      <c r="E31" s="11" t="s">
        <v>72</v>
      </c>
      <c r="F31" s="11" t="s">
        <v>73</v>
      </c>
    </row>
    <row r="32" spans="1:6" ht="12.75">
      <c r="A32" s="11"/>
      <c r="B32" s="11"/>
      <c r="C32" s="11"/>
      <c r="D32" s="12"/>
      <c r="E32" s="11"/>
      <c r="F32" s="11"/>
    </row>
    <row r="33" spans="1:6" ht="12.75">
      <c r="A33" s="13" t="s">
        <v>74</v>
      </c>
      <c r="B33" s="13"/>
      <c r="C33" s="13"/>
      <c r="D33" s="14">
        <f>SUM(D29:D32)</f>
        <v>82.60885</v>
      </c>
      <c r="E33" s="13"/>
      <c r="F33" s="15"/>
    </row>
    <row r="34" spans="1:6" ht="18.75" customHeight="1">
      <c r="A34" s="6" t="s">
        <v>75</v>
      </c>
      <c r="B34" s="8"/>
      <c r="C34" s="8"/>
      <c r="D34" s="16"/>
      <c r="E34" s="8"/>
      <c r="F34" s="8"/>
    </row>
    <row r="35" spans="1:6" ht="12.75">
      <c r="A35" s="21"/>
      <c r="B35" s="10"/>
      <c r="C35" s="10"/>
      <c r="D35" s="22">
        <v>0</v>
      </c>
      <c r="E35" s="10"/>
      <c r="F35" s="10"/>
    </row>
    <row r="36" spans="1:6" ht="12.75">
      <c r="A36" s="13" t="s">
        <v>76</v>
      </c>
      <c r="B36" s="13"/>
      <c r="C36" s="13"/>
      <c r="D36" s="14">
        <f>D35</f>
        <v>0</v>
      </c>
      <c r="E36" s="13"/>
      <c r="F36" s="15"/>
    </row>
    <row r="37" spans="1:6" ht="12.75">
      <c r="A37" s="6" t="s">
        <v>77</v>
      </c>
      <c r="B37" s="8"/>
      <c r="C37" s="8"/>
      <c r="D37" s="16"/>
      <c r="E37" s="8"/>
      <c r="F37" s="8"/>
    </row>
    <row r="38" spans="1:6" ht="51.75" customHeight="1">
      <c r="A38" s="11" t="s">
        <v>78</v>
      </c>
      <c r="B38" s="11" t="s">
        <v>79</v>
      </c>
      <c r="C38" s="11" t="s">
        <v>80</v>
      </c>
      <c r="D38" s="12">
        <v>0.3</v>
      </c>
      <c r="E38" s="11" t="s">
        <v>63</v>
      </c>
      <c r="F38" s="11" t="s">
        <v>81</v>
      </c>
    </row>
    <row r="39" spans="1:6" ht="40.5" customHeight="1">
      <c r="A39" s="11" t="s">
        <v>82</v>
      </c>
      <c r="B39" s="11" t="s">
        <v>83</v>
      </c>
      <c r="C39" s="11" t="s">
        <v>36</v>
      </c>
      <c r="D39" s="12">
        <v>42.56</v>
      </c>
      <c r="E39" s="11" t="s">
        <v>84</v>
      </c>
      <c r="F39" s="11" t="s">
        <v>85</v>
      </c>
    </row>
    <row r="40" spans="1:6" ht="48" customHeight="1">
      <c r="A40" s="11" t="s">
        <v>86</v>
      </c>
      <c r="B40" s="11" t="s">
        <v>10</v>
      </c>
      <c r="C40" s="11" t="s">
        <v>15</v>
      </c>
      <c r="D40" s="12">
        <v>0.12</v>
      </c>
      <c r="E40" s="11" t="s">
        <v>87</v>
      </c>
      <c r="F40" s="11" t="s">
        <v>88</v>
      </c>
    </row>
    <row r="41" spans="1:6" ht="78.75" customHeight="1">
      <c r="A41" s="11" t="s">
        <v>89</v>
      </c>
      <c r="B41" s="11" t="s">
        <v>90</v>
      </c>
      <c r="C41" s="11" t="s">
        <v>22</v>
      </c>
      <c r="D41" s="12">
        <v>0.154185</v>
      </c>
      <c r="E41" s="11" t="s">
        <v>12</v>
      </c>
      <c r="F41" s="11" t="s">
        <v>13</v>
      </c>
    </row>
    <row r="42" spans="1:6" ht="56.25" customHeight="1">
      <c r="A42" s="11" t="s">
        <v>91</v>
      </c>
      <c r="B42" s="11" t="s">
        <v>92</v>
      </c>
      <c r="C42" s="11" t="s">
        <v>93</v>
      </c>
      <c r="D42" s="18">
        <v>209.71</v>
      </c>
      <c r="E42" s="11" t="s">
        <v>94</v>
      </c>
      <c r="F42" s="11" t="s">
        <v>95</v>
      </c>
    </row>
    <row r="43" spans="1:6" ht="12.75">
      <c r="A43" s="11"/>
      <c r="B43" s="17"/>
      <c r="C43" s="11"/>
      <c r="D43" s="18"/>
      <c r="E43" s="11"/>
      <c r="F43" s="11"/>
    </row>
    <row r="44" spans="1:6" ht="12.75">
      <c r="A44" s="13" t="s">
        <v>96</v>
      </c>
      <c r="B44" s="13"/>
      <c r="C44" s="13"/>
      <c r="D44" s="14">
        <f>SUM(D38:D43)</f>
        <v>252.844185</v>
      </c>
      <c r="E44" s="13"/>
      <c r="F44" s="15"/>
    </row>
    <row r="45" spans="1:6" ht="23.25" customHeight="1">
      <c r="A45" s="6" t="s">
        <v>97</v>
      </c>
      <c r="B45" s="8"/>
      <c r="C45" s="8"/>
      <c r="D45" s="16"/>
      <c r="E45" s="8"/>
      <c r="F45" s="8"/>
    </row>
    <row r="46" spans="1:6" ht="65.25" customHeight="1">
      <c r="A46" s="11" t="s">
        <v>98</v>
      </c>
      <c r="B46" s="11" t="s">
        <v>79</v>
      </c>
      <c r="C46" s="11" t="s">
        <v>99</v>
      </c>
      <c r="D46" s="12">
        <v>40</v>
      </c>
      <c r="E46" s="11" t="s">
        <v>100</v>
      </c>
      <c r="F46" s="11" t="s">
        <v>64</v>
      </c>
    </row>
    <row r="47" spans="1:6" ht="61.5" customHeight="1">
      <c r="A47" s="11" t="s">
        <v>101</v>
      </c>
      <c r="B47" s="11" t="s">
        <v>102</v>
      </c>
      <c r="C47" s="11" t="s">
        <v>18</v>
      </c>
      <c r="D47" s="12">
        <v>0.563</v>
      </c>
      <c r="E47" s="11" t="s">
        <v>103</v>
      </c>
      <c r="F47" s="11" t="s">
        <v>104</v>
      </c>
    </row>
    <row r="48" spans="1:6" ht="53.25" customHeight="1">
      <c r="A48" s="11" t="s">
        <v>105</v>
      </c>
      <c r="B48" s="11" t="s">
        <v>106</v>
      </c>
      <c r="C48" s="11" t="s">
        <v>18</v>
      </c>
      <c r="D48" s="12">
        <v>0</v>
      </c>
      <c r="E48" s="11" t="s">
        <v>107</v>
      </c>
      <c r="F48" s="11" t="s">
        <v>342</v>
      </c>
    </row>
    <row r="49" spans="1:6" ht="65.25" customHeight="1">
      <c r="A49" s="11" t="s">
        <v>108</v>
      </c>
      <c r="B49" s="11" t="s">
        <v>102</v>
      </c>
      <c r="C49" s="11" t="s">
        <v>36</v>
      </c>
      <c r="D49" s="12">
        <v>0.549</v>
      </c>
      <c r="E49" s="11" t="s">
        <v>109</v>
      </c>
      <c r="F49" s="11" t="s">
        <v>110</v>
      </c>
    </row>
    <row r="50" spans="1:6" ht="63.75" customHeight="1">
      <c r="A50" s="11" t="s">
        <v>111</v>
      </c>
      <c r="B50" s="11" t="s">
        <v>112</v>
      </c>
      <c r="C50" s="11" t="s">
        <v>36</v>
      </c>
      <c r="D50" s="12">
        <v>2.842</v>
      </c>
      <c r="E50" s="11" t="s">
        <v>113</v>
      </c>
      <c r="F50" s="11" t="s">
        <v>114</v>
      </c>
    </row>
    <row r="51" spans="1:6" ht="55.5" customHeight="1">
      <c r="A51" s="11" t="s">
        <v>115</v>
      </c>
      <c r="B51" s="11" t="s">
        <v>116</v>
      </c>
      <c r="C51" s="10" t="s">
        <v>18</v>
      </c>
      <c r="D51" s="12">
        <f>2/0.83</f>
        <v>2.4096385542168677</v>
      </c>
      <c r="E51" s="11" t="s">
        <v>117</v>
      </c>
      <c r="F51" s="11" t="s">
        <v>118</v>
      </c>
    </row>
    <row r="52" spans="1:6" ht="51" customHeight="1">
      <c r="A52" s="11" t="s">
        <v>119</v>
      </c>
      <c r="B52" s="11" t="s">
        <v>120</v>
      </c>
      <c r="C52" s="11" t="s">
        <v>15</v>
      </c>
      <c r="D52" s="12">
        <v>0.03</v>
      </c>
      <c r="E52" s="11" t="s">
        <v>121</v>
      </c>
      <c r="F52" s="11" t="s">
        <v>122</v>
      </c>
    </row>
    <row r="53" spans="1:6" ht="77.25" customHeight="1">
      <c r="A53" s="11" t="s">
        <v>123</v>
      </c>
      <c r="B53" s="11" t="s">
        <v>124</v>
      </c>
      <c r="C53" s="11" t="s">
        <v>11</v>
      </c>
      <c r="D53" s="12">
        <v>4.31598</v>
      </c>
      <c r="E53" s="11" t="s">
        <v>125</v>
      </c>
      <c r="F53" s="11" t="s">
        <v>126</v>
      </c>
    </row>
    <row r="54" spans="1:6" ht="70.5" customHeight="1">
      <c r="A54" s="11" t="s">
        <v>127</v>
      </c>
      <c r="B54" s="11" t="s">
        <v>128</v>
      </c>
      <c r="C54" s="11" t="s">
        <v>129</v>
      </c>
      <c r="D54" s="12">
        <v>36.14</v>
      </c>
      <c r="E54" s="11" t="s">
        <v>63</v>
      </c>
      <c r="F54" s="11" t="s">
        <v>64</v>
      </c>
    </row>
    <row r="55" spans="1:6" ht="12.75">
      <c r="A55" s="11"/>
      <c r="B55" s="11"/>
      <c r="C55" s="11"/>
      <c r="D55" s="12"/>
      <c r="E55" s="11"/>
      <c r="F55" s="11"/>
    </row>
    <row r="56" spans="1:6" ht="12.75">
      <c r="A56" s="13" t="s">
        <v>130</v>
      </c>
      <c r="B56" s="13"/>
      <c r="C56" s="13"/>
      <c r="D56" s="14">
        <f>SUM(D46:D55)</f>
        <v>86.84961855421687</v>
      </c>
      <c r="E56" s="13"/>
      <c r="F56" s="15"/>
    </row>
    <row r="57" spans="1:6" ht="12.75">
      <c r="A57" s="6" t="s">
        <v>131</v>
      </c>
      <c r="B57" s="8"/>
      <c r="C57" s="8"/>
      <c r="D57" s="16"/>
      <c r="E57" s="8"/>
      <c r="F57" s="8"/>
    </row>
    <row r="58" spans="1:6" ht="101.25" customHeight="1">
      <c r="A58" s="11" t="s">
        <v>132</v>
      </c>
      <c r="B58" s="11" t="s">
        <v>133</v>
      </c>
      <c r="C58" s="11" t="s">
        <v>93</v>
      </c>
      <c r="D58" s="12">
        <v>62.33</v>
      </c>
      <c r="E58" s="11" t="s">
        <v>134</v>
      </c>
      <c r="F58" s="11" t="s">
        <v>135</v>
      </c>
    </row>
    <row r="59" spans="1:6" ht="63" customHeight="1">
      <c r="A59" s="11" t="s">
        <v>136</v>
      </c>
      <c r="B59" s="11" t="s">
        <v>137</v>
      </c>
      <c r="C59" s="11" t="s">
        <v>138</v>
      </c>
      <c r="D59" s="12">
        <v>117</v>
      </c>
      <c r="E59" s="11" t="s">
        <v>139</v>
      </c>
      <c r="F59" s="11" t="s">
        <v>140</v>
      </c>
    </row>
    <row r="60" spans="1:6" ht="66" customHeight="1">
      <c r="A60" s="11" t="s">
        <v>141</v>
      </c>
      <c r="B60" s="11" t="s">
        <v>137</v>
      </c>
      <c r="C60" s="11" t="s">
        <v>67</v>
      </c>
      <c r="D60" s="12">
        <v>74.55</v>
      </c>
      <c r="E60" s="11" t="s">
        <v>142</v>
      </c>
      <c r="F60" s="11" t="s">
        <v>143</v>
      </c>
    </row>
    <row r="61" spans="1:6" ht="65.25" customHeight="1">
      <c r="A61" s="11" t="s">
        <v>144</v>
      </c>
      <c r="B61" s="11" t="s">
        <v>61</v>
      </c>
      <c r="C61" s="11" t="s">
        <v>56</v>
      </c>
      <c r="D61" s="12">
        <v>112.6</v>
      </c>
      <c r="E61" s="11" t="s">
        <v>63</v>
      </c>
      <c r="F61" s="11" t="s">
        <v>64</v>
      </c>
    </row>
    <row r="62" spans="1:6" ht="67.5" customHeight="1">
      <c r="A62" s="11" t="s">
        <v>145</v>
      </c>
      <c r="B62" s="11" t="s">
        <v>61</v>
      </c>
      <c r="C62" s="11" t="s">
        <v>146</v>
      </c>
      <c r="D62" s="12">
        <v>38</v>
      </c>
      <c r="E62" s="11" t="s">
        <v>147</v>
      </c>
      <c r="F62" s="11" t="s">
        <v>64</v>
      </c>
    </row>
    <row r="63" spans="1:6" ht="67.5" customHeight="1">
      <c r="A63" s="11" t="s">
        <v>148</v>
      </c>
      <c r="B63" s="11" t="s">
        <v>61</v>
      </c>
      <c r="C63" s="11" t="s">
        <v>129</v>
      </c>
      <c r="D63" s="12">
        <v>65.5</v>
      </c>
      <c r="E63" s="11" t="s">
        <v>149</v>
      </c>
      <c r="F63" s="11" t="s">
        <v>64</v>
      </c>
    </row>
    <row r="64" spans="1:6" ht="51" customHeight="1">
      <c r="A64" s="11" t="s">
        <v>150</v>
      </c>
      <c r="B64" s="11" t="s">
        <v>151</v>
      </c>
      <c r="C64" s="11" t="s">
        <v>152</v>
      </c>
      <c r="D64" s="12">
        <v>1.7</v>
      </c>
      <c r="E64" s="11" t="s">
        <v>153</v>
      </c>
      <c r="F64" s="11" t="s">
        <v>154</v>
      </c>
    </row>
    <row r="65" spans="1:6" ht="55.5" customHeight="1">
      <c r="A65" s="11" t="s">
        <v>155</v>
      </c>
      <c r="B65" s="11" t="s">
        <v>156</v>
      </c>
      <c r="C65" s="11" t="s">
        <v>36</v>
      </c>
      <c r="D65" s="12">
        <v>25</v>
      </c>
      <c r="E65" s="11" t="s">
        <v>157</v>
      </c>
      <c r="F65" s="11" t="s">
        <v>158</v>
      </c>
    </row>
    <row r="66" spans="1:6" ht="67.5" customHeight="1">
      <c r="A66" s="11" t="s">
        <v>159</v>
      </c>
      <c r="B66" s="11" t="s">
        <v>106</v>
      </c>
      <c r="C66" s="11" t="s">
        <v>160</v>
      </c>
      <c r="D66" s="12">
        <v>0</v>
      </c>
      <c r="E66" s="11" t="s">
        <v>161</v>
      </c>
      <c r="F66" s="11" t="s">
        <v>162</v>
      </c>
    </row>
    <row r="67" spans="1:6" ht="55.5" customHeight="1">
      <c r="A67" s="11" t="s">
        <v>163</v>
      </c>
      <c r="B67" s="11" t="s">
        <v>164</v>
      </c>
      <c r="C67" s="11" t="s">
        <v>99</v>
      </c>
      <c r="D67" s="12">
        <v>14.5</v>
      </c>
      <c r="E67" s="11" t="s">
        <v>165</v>
      </c>
      <c r="F67" s="11" t="s">
        <v>166</v>
      </c>
    </row>
    <row r="68" spans="1:6" ht="54" customHeight="1">
      <c r="A68" s="11" t="s">
        <v>167</v>
      </c>
      <c r="B68" s="11" t="s">
        <v>168</v>
      </c>
      <c r="C68" s="11" t="s">
        <v>36</v>
      </c>
      <c r="D68" s="12">
        <v>1E-06</v>
      </c>
      <c r="E68" s="11" t="s">
        <v>168</v>
      </c>
      <c r="F68" s="11" t="s">
        <v>169</v>
      </c>
    </row>
    <row r="69" spans="1:6" ht="12.75">
      <c r="A69" s="11"/>
      <c r="B69" s="11"/>
      <c r="C69" s="11"/>
      <c r="D69" s="12"/>
      <c r="E69" s="11"/>
      <c r="F69" s="11"/>
    </row>
    <row r="70" spans="1:6" ht="12.75">
      <c r="A70" s="13" t="s">
        <v>170</v>
      </c>
      <c r="B70" s="13"/>
      <c r="C70" s="13"/>
      <c r="D70" s="14">
        <f>SUM(D58:D69)</f>
        <v>511.180001</v>
      </c>
      <c r="E70" s="13"/>
      <c r="F70" s="15"/>
    </row>
    <row r="71" spans="1:6" ht="24" customHeight="1">
      <c r="A71" s="6" t="s">
        <v>171</v>
      </c>
      <c r="B71" s="8"/>
      <c r="C71" s="8"/>
      <c r="D71" s="16"/>
      <c r="E71" s="8"/>
      <c r="F71" s="8"/>
    </row>
    <row r="72" spans="1:6" ht="66.75" customHeight="1">
      <c r="A72" s="11" t="s">
        <v>172</v>
      </c>
      <c r="B72" s="11" t="s">
        <v>173</v>
      </c>
      <c r="C72" s="11" t="s">
        <v>36</v>
      </c>
      <c r="D72" s="12">
        <v>0.539</v>
      </c>
      <c r="E72" s="11" t="s">
        <v>174</v>
      </c>
      <c r="F72" s="11" t="s">
        <v>175</v>
      </c>
    </row>
    <row r="73" spans="1:6" ht="70.5" customHeight="1">
      <c r="A73" s="11" t="s">
        <v>176</v>
      </c>
      <c r="B73" s="11" t="s">
        <v>173</v>
      </c>
      <c r="C73" s="11" t="s">
        <v>36</v>
      </c>
      <c r="D73" s="12">
        <v>0.3</v>
      </c>
      <c r="E73" s="11" t="s">
        <v>337</v>
      </c>
      <c r="F73" s="11" t="s">
        <v>175</v>
      </c>
    </row>
    <row r="74" spans="1:6" ht="64.5" customHeight="1">
      <c r="A74" s="11" t="s">
        <v>177</v>
      </c>
      <c r="B74" s="11" t="s">
        <v>304</v>
      </c>
      <c r="C74" s="11" t="s">
        <v>18</v>
      </c>
      <c r="D74" s="12">
        <v>0.3</v>
      </c>
      <c r="E74" s="11" t="s">
        <v>338</v>
      </c>
      <c r="F74" s="11" t="s">
        <v>175</v>
      </c>
    </row>
    <row r="75" spans="1:6" ht="69" customHeight="1">
      <c r="A75" s="11" t="s">
        <v>178</v>
      </c>
      <c r="B75" s="11" t="s">
        <v>173</v>
      </c>
      <c r="C75" s="11" t="s">
        <v>22</v>
      </c>
      <c r="D75" s="12">
        <v>0.156</v>
      </c>
      <c r="E75" s="11" t="s">
        <v>305</v>
      </c>
      <c r="F75" s="11" t="s">
        <v>175</v>
      </c>
    </row>
    <row r="76" spans="1:6" ht="68.25" customHeight="1">
      <c r="A76" s="11" t="s">
        <v>179</v>
      </c>
      <c r="B76" s="11" t="s">
        <v>173</v>
      </c>
      <c r="C76" s="11" t="s">
        <v>18</v>
      </c>
      <c r="D76" s="12">
        <v>0.199</v>
      </c>
      <c r="E76" s="10" t="s">
        <v>180</v>
      </c>
      <c r="F76" s="11" t="s">
        <v>175</v>
      </c>
    </row>
    <row r="77" spans="1:6" ht="78" customHeight="1">
      <c r="A77" s="11" t="s">
        <v>181</v>
      </c>
      <c r="B77" s="11" t="s">
        <v>173</v>
      </c>
      <c r="C77" s="11" t="s">
        <v>36</v>
      </c>
      <c r="D77" s="12">
        <v>0.111</v>
      </c>
      <c r="E77" s="11" t="s">
        <v>182</v>
      </c>
      <c r="F77" s="11" t="s">
        <v>175</v>
      </c>
    </row>
    <row r="78" spans="1:6" ht="91.5" customHeight="1">
      <c r="A78" s="11" t="s">
        <v>183</v>
      </c>
      <c r="B78" s="11" t="s">
        <v>173</v>
      </c>
      <c r="C78" s="11" t="s">
        <v>36</v>
      </c>
      <c r="D78" s="12">
        <v>0.196</v>
      </c>
      <c r="E78" s="10" t="s">
        <v>306</v>
      </c>
      <c r="F78" s="11" t="s">
        <v>175</v>
      </c>
    </row>
    <row r="79" spans="1:6" ht="66" customHeight="1">
      <c r="A79" s="11" t="s">
        <v>184</v>
      </c>
      <c r="B79" s="11" t="s">
        <v>173</v>
      </c>
      <c r="C79" s="11" t="s">
        <v>36</v>
      </c>
      <c r="D79" s="12">
        <v>0.125</v>
      </c>
      <c r="E79" s="11" t="s">
        <v>185</v>
      </c>
      <c r="F79" s="11" t="s">
        <v>175</v>
      </c>
    </row>
    <row r="80" spans="1:6" ht="68.25" customHeight="1">
      <c r="A80" s="11" t="s">
        <v>186</v>
      </c>
      <c r="B80" s="11" t="s">
        <v>173</v>
      </c>
      <c r="C80" s="11" t="s">
        <v>18</v>
      </c>
      <c r="D80" s="12">
        <v>0.283</v>
      </c>
      <c r="E80" s="11" t="s">
        <v>307</v>
      </c>
      <c r="F80" s="11" t="s">
        <v>175</v>
      </c>
    </row>
    <row r="81" spans="1:6" ht="74.25" customHeight="1">
      <c r="A81" s="11" t="s">
        <v>187</v>
      </c>
      <c r="B81" s="11" t="s">
        <v>173</v>
      </c>
      <c r="C81" s="11" t="s">
        <v>18</v>
      </c>
      <c r="D81" s="12">
        <v>0.25</v>
      </c>
      <c r="E81" s="11" t="s">
        <v>188</v>
      </c>
      <c r="F81" s="11" t="s">
        <v>175</v>
      </c>
    </row>
    <row r="82" spans="1:6" ht="63" customHeight="1">
      <c r="A82" s="11" t="s">
        <v>189</v>
      </c>
      <c r="B82" s="11" t="s">
        <v>173</v>
      </c>
      <c r="C82" s="11" t="s">
        <v>22</v>
      </c>
      <c r="D82" s="12">
        <v>0.119</v>
      </c>
      <c r="E82" s="11" t="s">
        <v>190</v>
      </c>
      <c r="F82" s="11" t="s">
        <v>175</v>
      </c>
    </row>
    <row r="83" spans="1:6" ht="60.75" customHeight="1">
      <c r="A83" s="11" t="s">
        <v>191</v>
      </c>
      <c r="B83" s="11" t="s">
        <v>173</v>
      </c>
      <c r="C83" s="11" t="s">
        <v>339</v>
      </c>
      <c r="D83" s="12">
        <v>0.205</v>
      </c>
      <c r="E83" s="11" t="s">
        <v>192</v>
      </c>
      <c r="F83" s="11" t="s">
        <v>175</v>
      </c>
    </row>
    <row r="84" spans="1:6" ht="61.5" customHeight="1">
      <c r="A84" s="11" t="s">
        <v>193</v>
      </c>
      <c r="B84" s="11" t="s">
        <v>173</v>
      </c>
      <c r="C84" s="11" t="s">
        <v>18</v>
      </c>
      <c r="D84" s="12">
        <v>0.15</v>
      </c>
      <c r="E84" s="11" t="s">
        <v>194</v>
      </c>
      <c r="F84" s="11" t="s">
        <v>175</v>
      </c>
    </row>
    <row r="85" spans="1:6" ht="68.25" customHeight="1">
      <c r="A85" s="11" t="s">
        <v>195</v>
      </c>
      <c r="B85" s="11" t="s">
        <v>173</v>
      </c>
      <c r="C85" s="11" t="s">
        <v>308</v>
      </c>
      <c r="D85" s="12">
        <v>0.292</v>
      </c>
      <c r="E85" s="11" t="s">
        <v>340</v>
      </c>
      <c r="F85" s="11" t="s">
        <v>175</v>
      </c>
    </row>
    <row r="86" spans="1:6" ht="60.75" customHeight="1">
      <c r="A86" s="11" t="s">
        <v>197</v>
      </c>
      <c r="B86" s="11" t="s">
        <v>173</v>
      </c>
      <c r="C86" s="11" t="s">
        <v>36</v>
      </c>
      <c r="D86" s="12">
        <v>0.204</v>
      </c>
      <c r="E86" s="11" t="s">
        <v>198</v>
      </c>
      <c r="F86" s="11" t="s">
        <v>175</v>
      </c>
    </row>
    <row r="87" spans="1:6" ht="61.5" customHeight="1">
      <c r="A87" s="11" t="s">
        <v>199</v>
      </c>
      <c r="B87" s="11" t="s">
        <v>309</v>
      </c>
      <c r="C87" s="11" t="s">
        <v>15</v>
      </c>
      <c r="D87" s="12">
        <v>0.105</v>
      </c>
      <c r="E87" s="11" t="s">
        <v>185</v>
      </c>
      <c r="F87" s="11" t="s">
        <v>175</v>
      </c>
    </row>
    <row r="88" spans="1:6" ht="60.75" customHeight="1">
      <c r="A88" s="11" t="s">
        <v>200</v>
      </c>
      <c r="B88" s="11" t="s">
        <v>173</v>
      </c>
      <c r="C88" s="11" t="s">
        <v>36</v>
      </c>
      <c r="D88" s="12">
        <v>0.271</v>
      </c>
      <c r="E88" s="11" t="s">
        <v>174</v>
      </c>
      <c r="F88" s="11" t="s">
        <v>175</v>
      </c>
    </row>
    <row r="89" spans="1:6" ht="62.25" customHeight="1">
      <c r="A89" s="11" t="s">
        <v>201</v>
      </c>
      <c r="B89" s="11" t="s">
        <v>304</v>
      </c>
      <c r="C89" s="11" t="s">
        <v>36</v>
      </c>
      <c r="D89" s="12">
        <v>0.3</v>
      </c>
      <c r="E89" s="11" t="s">
        <v>202</v>
      </c>
      <c r="F89" s="11" t="s">
        <v>175</v>
      </c>
    </row>
    <row r="90" spans="1:6" ht="66.75" customHeight="1">
      <c r="A90" s="11" t="s">
        <v>203</v>
      </c>
      <c r="B90" s="11" t="s">
        <v>173</v>
      </c>
      <c r="C90" s="11" t="s">
        <v>80</v>
      </c>
      <c r="D90" s="12" t="s">
        <v>310</v>
      </c>
      <c r="E90" s="11" t="s">
        <v>311</v>
      </c>
      <c r="F90" s="11" t="s">
        <v>175</v>
      </c>
    </row>
    <row r="91" spans="1:6" ht="66" customHeight="1">
      <c r="A91" s="11" t="s">
        <v>312</v>
      </c>
      <c r="B91" s="11" t="s">
        <v>304</v>
      </c>
      <c r="C91" s="11" t="s">
        <v>18</v>
      </c>
      <c r="D91" s="12">
        <v>0.35</v>
      </c>
      <c r="E91" s="11" t="s">
        <v>313</v>
      </c>
      <c r="F91" s="11" t="s">
        <v>175</v>
      </c>
    </row>
    <row r="92" spans="1:6" ht="63.75" customHeight="1">
      <c r="A92" s="11" t="s">
        <v>204</v>
      </c>
      <c r="B92" s="11" t="s">
        <v>173</v>
      </c>
      <c r="C92" s="11" t="s">
        <v>22</v>
      </c>
      <c r="D92" s="12">
        <v>0.097</v>
      </c>
      <c r="E92" s="11" t="s">
        <v>174</v>
      </c>
      <c r="F92" s="11" t="s">
        <v>175</v>
      </c>
    </row>
    <row r="93" spans="1:6" ht="72" customHeight="1">
      <c r="A93" s="11" t="s">
        <v>205</v>
      </c>
      <c r="B93" s="11" t="s">
        <v>304</v>
      </c>
      <c r="C93" s="11" t="s">
        <v>18</v>
      </c>
      <c r="D93" s="12">
        <v>0.3</v>
      </c>
      <c r="E93" s="11" t="s">
        <v>314</v>
      </c>
      <c r="F93" s="11" t="s">
        <v>175</v>
      </c>
    </row>
    <row r="94" spans="1:6" ht="65.25" customHeight="1">
      <c r="A94" s="11" t="s">
        <v>207</v>
      </c>
      <c r="B94" s="11" t="s">
        <v>304</v>
      </c>
      <c r="C94" s="11" t="s">
        <v>18</v>
      </c>
      <c r="D94" s="12">
        <v>0.3</v>
      </c>
      <c r="E94" s="11" t="s">
        <v>206</v>
      </c>
      <c r="F94" s="11" t="s">
        <v>175</v>
      </c>
    </row>
    <row r="95" spans="1:6" ht="60.75" customHeight="1">
      <c r="A95" s="11" t="s">
        <v>208</v>
      </c>
      <c r="B95" s="11" t="s">
        <v>315</v>
      </c>
      <c r="C95" s="10" t="s">
        <v>18</v>
      </c>
      <c r="D95" s="12">
        <v>0.3</v>
      </c>
      <c r="E95" s="11" t="s">
        <v>316</v>
      </c>
      <c r="F95" s="11" t="s">
        <v>175</v>
      </c>
    </row>
    <row r="96" spans="1:6" ht="60.75" customHeight="1">
      <c r="A96" s="11" t="s">
        <v>209</v>
      </c>
      <c r="B96" s="11" t="s">
        <v>173</v>
      </c>
      <c r="C96" s="11" t="s">
        <v>18</v>
      </c>
      <c r="D96" s="12">
        <v>0.164</v>
      </c>
      <c r="E96" s="11" t="s">
        <v>174</v>
      </c>
      <c r="F96" s="11" t="s">
        <v>175</v>
      </c>
    </row>
    <row r="97" spans="1:6" ht="60.75" customHeight="1">
      <c r="A97" s="11" t="s">
        <v>317</v>
      </c>
      <c r="B97" s="11" t="s">
        <v>173</v>
      </c>
      <c r="C97" s="11" t="s">
        <v>308</v>
      </c>
      <c r="D97" s="18">
        <v>0.234</v>
      </c>
      <c r="E97" s="11" t="s">
        <v>174</v>
      </c>
      <c r="F97" s="11" t="s">
        <v>175</v>
      </c>
    </row>
    <row r="98" spans="1:6" ht="60.75" customHeight="1">
      <c r="A98" s="11" t="s">
        <v>318</v>
      </c>
      <c r="B98" s="11" t="s">
        <v>173</v>
      </c>
      <c r="C98" s="11" t="s">
        <v>308</v>
      </c>
      <c r="D98" s="18" t="s">
        <v>319</v>
      </c>
      <c r="E98" s="11" t="s">
        <v>320</v>
      </c>
      <c r="F98" s="11" t="s">
        <v>175</v>
      </c>
    </row>
    <row r="99" spans="1:6" ht="60.75" customHeight="1">
      <c r="A99" s="11" t="s">
        <v>321</v>
      </c>
      <c r="B99" s="11" t="s">
        <v>173</v>
      </c>
      <c r="C99" s="11" t="s">
        <v>308</v>
      </c>
      <c r="D99" s="18">
        <v>0.192</v>
      </c>
      <c r="E99" s="11" t="s">
        <v>174</v>
      </c>
      <c r="F99" s="11" t="s">
        <v>175</v>
      </c>
    </row>
    <row r="100" spans="1:6" ht="60.75" customHeight="1">
      <c r="A100" s="11" t="s">
        <v>322</v>
      </c>
      <c r="B100" s="11" t="s">
        <v>173</v>
      </c>
      <c r="C100" s="11" t="s">
        <v>308</v>
      </c>
      <c r="D100" s="18">
        <v>0.09</v>
      </c>
      <c r="E100" s="11" t="s">
        <v>323</v>
      </c>
      <c r="F100" s="11" t="s">
        <v>175</v>
      </c>
    </row>
    <row r="101" spans="1:6" ht="60.75" customHeight="1">
      <c r="A101" s="11" t="s">
        <v>324</v>
      </c>
      <c r="B101" s="11" t="s">
        <v>173</v>
      </c>
      <c r="C101" s="11" t="s">
        <v>275</v>
      </c>
      <c r="D101" s="18">
        <v>0.211</v>
      </c>
      <c r="E101" s="11" t="s">
        <v>196</v>
      </c>
      <c r="F101" s="11" t="s">
        <v>175</v>
      </c>
    </row>
    <row r="102" spans="1:6" ht="60.75" customHeight="1">
      <c r="A102" s="11" t="s">
        <v>325</v>
      </c>
      <c r="B102" s="11" t="s">
        <v>173</v>
      </c>
      <c r="C102" s="11" t="s">
        <v>308</v>
      </c>
      <c r="D102" s="18">
        <v>0.17</v>
      </c>
      <c r="E102" s="11" t="s">
        <v>326</v>
      </c>
      <c r="F102" s="11" t="s">
        <v>175</v>
      </c>
    </row>
    <row r="103" spans="1:6" ht="60.75" customHeight="1">
      <c r="A103" s="11" t="s">
        <v>327</v>
      </c>
      <c r="B103" s="11" t="s">
        <v>173</v>
      </c>
      <c r="C103" s="11" t="s">
        <v>308</v>
      </c>
      <c r="D103" s="18">
        <v>0.24</v>
      </c>
      <c r="E103" s="11" t="s">
        <v>328</v>
      </c>
      <c r="F103" s="11" t="s">
        <v>175</v>
      </c>
    </row>
    <row r="104" spans="1:6" ht="60.75" customHeight="1">
      <c r="A104" s="11" t="s">
        <v>329</v>
      </c>
      <c r="B104" s="11" t="s">
        <v>173</v>
      </c>
      <c r="C104" s="11" t="s">
        <v>330</v>
      </c>
      <c r="D104" s="18">
        <v>0.31</v>
      </c>
      <c r="E104" s="11" t="s">
        <v>174</v>
      </c>
      <c r="F104" s="11" t="s">
        <v>175</v>
      </c>
    </row>
    <row r="105" spans="1:6" ht="60.75" customHeight="1">
      <c r="A105" s="11" t="s">
        <v>331</v>
      </c>
      <c r="B105" s="11" t="s">
        <v>304</v>
      </c>
      <c r="C105" s="11" t="s">
        <v>15</v>
      </c>
      <c r="D105" s="18">
        <v>0.068</v>
      </c>
      <c r="E105" s="11" t="s">
        <v>328</v>
      </c>
      <c r="F105" s="11" t="s">
        <v>175</v>
      </c>
    </row>
    <row r="106" spans="1:6" ht="60.75" customHeight="1">
      <c r="A106" s="11" t="s">
        <v>332</v>
      </c>
      <c r="B106" s="11" t="s">
        <v>304</v>
      </c>
      <c r="C106" s="11" t="s">
        <v>308</v>
      </c>
      <c r="D106" s="18">
        <v>0.3</v>
      </c>
      <c r="E106" s="11" t="s">
        <v>202</v>
      </c>
      <c r="F106" s="11" t="s">
        <v>175</v>
      </c>
    </row>
    <row r="107" spans="1:6" ht="60.75" customHeight="1">
      <c r="A107" s="11" t="s">
        <v>333</v>
      </c>
      <c r="B107" s="11" t="s">
        <v>304</v>
      </c>
      <c r="C107" s="11" t="s">
        <v>308</v>
      </c>
      <c r="D107" s="18">
        <v>0.309</v>
      </c>
      <c r="E107" s="11" t="s">
        <v>202</v>
      </c>
      <c r="F107" s="11" t="s">
        <v>175</v>
      </c>
    </row>
    <row r="108" spans="1:6" ht="60.75" customHeight="1">
      <c r="A108" s="11" t="s">
        <v>334</v>
      </c>
      <c r="B108" s="11" t="s">
        <v>304</v>
      </c>
      <c r="C108" s="11" t="s">
        <v>282</v>
      </c>
      <c r="D108" s="18">
        <v>0.3</v>
      </c>
      <c r="E108" s="11" t="s">
        <v>202</v>
      </c>
      <c r="F108" s="11" t="s">
        <v>175</v>
      </c>
    </row>
    <row r="109" spans="1:6" ht="60.75" customHeight="1">
      <c r="A109" s="11" t="s">
        <v>335</v>
      </c>
      <c r="B109" s="11" t="s">
        <v>309</v>
      </c>
      <c r="C109" s="11" t="s">
        <v>308</v>
      </c>
      <c r="D109" s="18">
        <v>0.62</v>
      </c>
      <c r="E109" s="11" t="s">
        <v>174</v>
      </c>
      <c r="F109" s="11" t="s">
        <v>175</v>
      </c>
    </row>
    <row r="110" spans="1:6" ht="60.75" customHeight="1">
      <c r="A110" s="11" t="s">
        <v>336</v>
      </c>
      <c r="B110" s="11" t="s">
        <v>173</v>
      </c>
      <c r="C110" s="11" t="s">
        <v>308</v>
      </c>
      <c r="D110" s="12">
        <v>0.288</v>
      </c>
      <c r="E110" s="11" t="s">
        <v>174</v>
      </c>
      <c r="F110" s="11" t="s">
        <v>175</v>
      </c>
    </row>
    <row r="111" spans="1:6" ht="12.75">
      <c r="A111" s="11"/>
      <c r="B111" s="11"/>
      <c r="C111" s="11"/>
      <c r="D111" s="12"/>
      <c r="E111" s="11"/>
      <c r="F111" s="11"/>
    </row>
    <row r="112" spans="1:6" ht="12.75">
      <c r="A112" s="13" t="s">
        <v>210</v>
      </c>
      <c r="B112" s="13"/>
      <c r="C112" s="13"/>
      <c r="D112" s="14">
        <f>SUM(D72:D110)</f>
        <v>8.947999999999999</v>
      </c>
      <c r="E112" s="13"/>
      <c r="F112" s="15"/>
    </row>
    <row r="113" spans="1:6" ht="12.75">
      <c r="A113" s="6" t="s">
        <v>211</v>
      </c>
      <c r="B113" s="8"/>
      <c r="C113" s="8"/>
      <c r="D113" s="16"/>
      <c r="E113" s="8"/>
      <c r="F113" s="8"/>
    </row>
    <row r="114" spans="1:6" ht="70.5" customHeight="1">
      <c r="A114" s="23" t="s">
        <v>212</v>
      </c>
      <c r="B114" s="11" t="s">
        <v>213</v>
      </c>
      <c r="C114" s="11" t="s">
        <v>22</v>
      </c>
      <c r="D114" s="12">
        <v>1.343</v>
      </c>
      <c r="E114" s="11" t="s">
        <v>214</v>
      </c>
      <c r="F114" s="11" t="s">
        <v>215</v>
      </c>
    </row>
    <row r="115" spans="1:6" ht="64.5" customHeight="1">
      <c r="A115" s="23" t="s">
        <v>216</v>
      </c>
      <c r="B115" s="11" t="s">
        <v>213</v>
      </c>
      <c r="C115" s="11" t="s">
        <v>22</v>
      </c>
      <c r="D115" s="12">
        <v>6.057</v>
      </c>
      <c r="E115" s="11" t="s">
        <v>217</v>
      </c>
      <c r="F115" s="11" t="s">
        <v>215</v>
      </c>
    </row>
    <row r="116" spans="1:6" ht="50.25" customHeight="1">
      <c r="A116" s="11" t="s">
        <v>218</v>
      </c>
      <c r="B116" s="11" t="s">
        <v>213</v>
      </c>
      <c r="C116" s="11" t="s">
        <v>160</v>
      </c>
      <c r="D116" s="12">
        <v>4.76076</v>
      </c>
      <c r="E116" s="11" t="s">
        <v>219</v>
      </c>
      <c r="F116" s="11" t="s">
        <v>215</v>
      </c>
    </row>
    <row r="117" spans="1:6" ht="42" customHeight="1">
      <c r="A117" s="23" t="s">
        <v>220</v>
      </c>
      <c r="B117" s="11" t="s">
        <v>221</v>
      </c>
      <c r="C117" s="11" t="s">
        <v>222</v>
      </c>
      <c r="D117" s="12">
        <v>118.09</v>
      </c>
      <c r="E117" s="11" t="s">
        <v>223</v>
      </c>
      <c r="F117" s="11" t="s">
        <v>224</v>
      </c>
    </row>
    <row r="118" spans="1:6" ht="48" customHeight="1">
      <c r="A118" s="11" t="s">
        <v>225</v>
      </c>
      <c r="B118" s="11" t="s">
        <v>221</v>
      </c>
      <c r="C118" s="11" t="s">
        <v>52</v>
      </c>
      <c r="D118" s="12">
        <v>32.16</v>
      </c>
      <c r="E118" s="11" t="s">
        <v>223</v>
      </c>
      <c r="F118" s="11" t="s">
        <v>224</v>
      </c>
    </row>
    <row r="119" spans="1:6" ht="45" customHeight="1">
      <c r="A119" s="11" t="s">
        <v>226</v>
      </c>
      <c r="B119" s="11" t="s">
        <v>79</v>
      </c>
      <c r="C119" s="11" t="s">
        <v>52</v>
      </c>
      <c r="D119" s="12">
        <v>70</v>
      </c>
      <c r="E119" s="11" t="s">
        <v>223</v>
      </c>
      <c r="F119" s="11" t="s">
        <v>227</v>
      </c>
    </row>
    <row r="120" spans="1:6" ht="42" customHeight="1">
      <c r="A120" s="11" t="s">
        <v>228</v>
      </c>
      <c r="B120" s="11" t="s">
        <v>83</v>
      </c>
      <c r="C120" s="11" t="s">
        <v>36</v>
      </c>
      <c r="D120" s="12">
        <v>29.299</v>
      </c>
      <c r="E120" s="11" t="s">
        <v>223</v>
      </c>
      <c r="F120" s="11" t="s">
        <v>229</v>
      </c>
    </row>
    <row r="121" spans="1:6" ht="60" customHeight="1">
      <c r="A121" s="11" t="s">
        <v>230</v>
      </c>
      <c r="B121" s="11" t="s">
        <v>120</v>
      </c>
      <c r="C121" s="11" t="s">
        <v>15</v>
      </c>
      <c r="D121" s="12">
        <v>0.044024</v>
      </c>
      <c r="E121" s="11" t="s">
        <v>120</v>
      </c>
      <c r="F121" s="11" t="s">
        <v>231</v>
      </c>
    </row>
    <row r="122" spans="1:6" ht="51.75" customHeight="1">
      <c r="A122" s="11" t="s">
        <v>232</v>
      </c>
      <c r="B122" s="11" t="s">
        <v>120</v>
      </c>
      <c r="C122" s="11" t="s">
        <v>15</v>
      </c>
      <c r="D122" s="12">
        <v>0.09008</v>
      </c>
      <c r="E122" s="11" t="s">
        <v>120</v>
      </c>
      <c r="F122" s="11" t="s">
        <v>233</v>
      </c>
    </row>
    <row r="123" spans="1:6" ht="68.25" customHeight="1">
      <c r="A123" s="11" t="s">
        <v>208</v>
      </c>
      <c r="B123" s="11" t="s">
        <v>173</v>
      </c>
      <c r="C123" s="11" t="s">
        <v>22</v>
      </c>
      <c r="D123" s="12">
        <v>0.3</v>
      </c>
      <c r="E123" s="11" t="s">
        <v>223</v>
      </c>
      <c r="F123" s="11" t="s">
        <v>175</v>
      </c>
    </row>
    <row r="124" spans="1:6" ht="60.75" customHeight="1">
      <c r="A124" s="11" t="s">
        <v>234</v>
      </c>
      <c r="B124" s="11" t="s">
        <v>120</v>
      </c>
      <c r="C124" s="11" t="s">
        <v>15</v>
      </c>
      <c r="D124" s="12">
        <v>0.143691</v>
      </c>
      <c r="E124" s="11" t="s">
        <v>235</v>
      </c>
      <c r="F124" s="11" t="s">
        <v>236</v>
      </c>
    </row>
    <row r="125" spans="1:6" ht="51" customHeight="1">
      <c r="A125" s="11" t="s">
        <v>237</v>
      </c>
      <c r="B125" s="11" t="s">
        <v>120</v>
      </c>
      <c r="C125" s="11" t="s">
        <v>15</v>
      </c>
      <c r="D125" s="12">
        <v>0.045</v>
      </c>
      <c r="E125" s="11" t="s">
        <v>235</v>
      </c>
      <c r="F125" s="11" t="s">
        <v>238</v>
      </c>
    </row>
    <row r="126" spans="1:6" ht="56.25" customHeight="1">
      <c r="A126" s="11" t="s">
        <v>239</v>
      </c>
      <c r="B126" s="11" t="s">
        <v>120</v>
      </c>
      <c r="C126" s="11" t="s">
        <v>22</v>
      </c>
      <c r="D126" s="12">
        <v>0.155</v>
      </c>
      <c r="E126" s="11" t="s">
        <v>235</v>
      </c>
      <c r="F126" s="11" t="s">
        <v>238</v>
      </c>
    </row>
    <row r="127" spans="1:6" ht="51.75" customHeight="1">
      <c r="A127" s="11" t="s">
        <v>240</v>
      </c>
      <c r="B127" s="11" t="s">
        <v>71</v>
      </c>
      <c r="C127" s="11" t="s">
        <v>22</v>
      </c>
      <c r="D127" s="12">
        <v>0.431192</v>
      </c>
      <c r="E127" s="11" t="s">
        <v>241</v>
      </c>
      <c r="F127" s="11" t="s">
        <v>242</v>
      </c>
    </row>
    <row r="128" spans="1:6" ht="62.25" customHeight="1">
      <c r="A128" s="11" t="s">
        <v>243</v>
      </c>
      <c r="B128" s="11" t="s">
        <v>244</v>
      </c>
      <c r="C128" s="11" t="s">
        <v>11</v>
      </c>
      <c r="D128" s="12">
        <v>2.3</v>
      </c>
      <c r="E128" s="11" t="s">
        <v>245</v>
      </c>
      <c r="F128" s="11" t="s">
        <v>246</v>
      </c>
    </row>
    <row r="129" spans="1:6" ht="60.75" customHeight="1">
      <c r="A129" s="11" t="s">
        <v>247</v>
      </c>
      <c r="B129" s="11" t="s">
        <v>248</v>
      </c>
      <c r="C129" s="11" t="s">
        <v>249</v>
      </c>
      <c r="D129" s="12">
        <v>23.1</v>
      </c>
      <c r="E129" s="11" t="s">
        <v>250</v>
      </c>
      <c r="F129" s="11" t="s">
        <v>251</v>
      </c>
    </row>
    <row r="130" spans="1:6" ht="48" customHeight="1">
      <c r="A130" s="11" t="s">
        <v>252</v>
      </c>
      <c r="B130" s="11" t="s">
        <v>120</v>
      </c>
      <c r="C130" s="11" t="s">
        <v>15</v>
      </c>
      <c r="D130" s="12">
        <v>0.03</v>
      </c>
      <c r="E130" s="11" t="s">
        <v>235</v>
      </c>
      <c r="F130" s="11" t="s">
        <v>253</v>
      </c>
    </row>
    <row r="131" spans="1:6" ht="59.25" customHeight="1">
      <c r="A131" s="11" t="s">
        <v>254</v>
      </c>
      <c r="B131" s="11" t="s">
        <v>255</v>
      </c>
      <c r="C131" s="11" t="s">
        <v>11</v>
      </c>
      <c r="D131" s="18">
        <v>23.8</v>
      </c>
      <c r="E131" s="11" t="s">
        <v>223</v>
      </c>
      <c r="F131" s="11" t="s">
        <v>256</v>
      </c>
    </row>
    <row r="132" spans="1:6" ht="45" customHeight="1">
      <c r="A132" s="11" t="s">
        <v>257</v>
      </c>
      <c r="B132" s="17" t="s">
        <v>120</v>
      </c>
      <c r="C132" s="11" t="s">
        <v>15</v>
      </c>
      <c r="D132" s="18">
        <v>0.03</v>
      </c>
      <c r="E132" s="11" t="s">
        <v>235</v>
      </c>
      <c r="F132" s="11" t="s">
        <v>258</v>
      </c>
    </row>
    <row r="133" spans="1:6" ht="57.75" customHeight="1">
      <c r="A133" s="11" t="s">
        <v>259</v>
      </c>
      <c r="B133" s="17" t="s">
        <v>120</v>
      </c>
      <c r="C133" s="11" t="s">
        <v>15</v>
      </c>
      <c r="D133" s="18">
        <f>40857/1000000</f>
        <v>0.040857</v>
      </c>
      <c r="E133" s="11" t="s">
        <v>235</v>
      </c>
      <c r="F133" s="11" t="s">
        <v>253</v>
      </c>
    </row>
    <row r="134" spans="1:6" ht="44.25" customHeight="1">
      <c r="A134" s="11" t="s">
        <v>260</v>
      </c>
      <c r="B134" s="17" t="s">
        <v>120</v>
      </c>
      <c r="C134" s="11" t="s">
        <v>15</v>
      </c>
      <c r="D134" s="18">
        <f>30000/1000000</f>
        <v>0.03</v>
      </c>
      <c r="E134" s="11" t="s">
        <v>235</v>
      </c>
      <c r="F134" s="11" t="s">
        <v>253</v>
      </c>
    </row>
    <row r="135" spans="1:6" ht="42.75" customHeight="1">
      <c r="A135" s="11" t="s">
        <v>261</v>
      </c>
      <c r="B135" s="17" t="s">
        <v>120</v>
      </c>
      <c r="C135" s="11" t="s">
        <v>15</v>
      </c>
      <c r="D135" s="18">
        <v>0.03</v>
      </c>
      <c r="E135" s="11" t="s">
        <v>235</v>
      </c>
      <c r="F135" s="11" t="s">
        <v>253</v>
      </c>
    </row>
    <row r="136" spans="1:6" ht="51.75" customHeight="1">
      <c r="A136" s="11" t="s">
        <v>262</v>
      </c>
      <c r="B136" s="17" t="s">
        <v>156</v>
      </c>
      <c r="C136" s="11" t="s">
        <v>52</v>
      </c>
      <c r="D136" s="18">
        <v>0</v>
      </c>
      <c r="E136" s="11" t="s">
        <v>263</v>
      </c>
      <c r="F136" s="11" t="s">
        <v>264</v>
      </c>
    </row>
    <row r="137" spans="1:6" ht="51.75" customHeight="1">
      <c r="A137" s="11" t="s">
        <v>265</v>
      </c>
      <c r="B137" s="17" t="s">
        <v>156</v>
      </c>
      <c r="C137" s="11" t="s">
        <v>11</v>
      </c>
      <c r="D137" s="18">
        <v>0</v>
      </c>
      <c r="E137" s="11" t="s">
        <v>266</v>
      </c>
      <c r="F137" s="11" t="s">
        <v>267</v>
      </c>
    </row>
    <row r="138" spans="1:6" ht="55.5" customHeight="1">
      <c r="A138" s="11" t="s">
        <v>268</v>
      </c>
      <c r="B138" s="17" t="s">
        <v>156</v>
      </c>
      <c r="C138" s="11" t="s">
        <v>93</v>
      </c>
      <c r="D138" s="18">
        <v>0</v>
      </c>
      <c r="E138" s="11" t="s">
        <v>269</v>
      </c>
      <c r="F138" s="11" t="s">
        <v>270</v>
      </c>
    </row>
    <row r="139" spans="1:6" ht="51.75" customHeight="1">
      <c r="A139" s="11" t="s">
        <v>271</v>
      </c>
      <c r="B139" s="17" t="s">
        <v>156</v>
      </c>
      <c r="C139" s="11" t="s">
        <v>93</v>
      </c>
      <c r="D139" s="18">
        <v>0</v>
      </c>
      <c r="E139" s="11" t="s">
        <v>272</v>
      </c>
      <c r="F139" s="11" t="s">
        <v>273</v>
      </c>
    </row>
    <row r="140" spans="1:6" ht="51.75" customHeight="1">
      <c r="A140" s="11" t="s">
        <v>274</v>
      </c>
      <c r="B140" s="17" t="s">
        <v>156</v>
      </c>
      <c r="C140" s="11" t="s">
        <v>275</v>
      </c>
      <c r="D140" s="18">
        <v>0</v>
      </c>
      <c r="E140" s="11" t="s">
        <v>276</v>
      </c>
      <c r="F140" s="11" t="s">
        <v>277</v>
      </c>
    </row>
    <row r="141" spans="1:6" ht="49.5" customHeight="1">
      <c r="A141" s="11" t="s">
        <v>278</v>
      </c>
      <c r="B141" s="17" t="s">
        <v>156</v>
      </c>
      <c r="C141" s="11" t="s">
        <v>56</v>
      </c>
      <c r="D141" s="18">
        <v>0</v>
      </c>
      <c r="E141" s="11" t="s">
        <v>272</v>
      </c>
      <c r="F141" s="11" t="s">
        <v>279</v>
      </c>
    </row>
    <row r="142" spans="1:6" ht="55.5" customHeight="1">
      <c r="A142" s="11" t="s">
        <v>280</v>
      </c>
      <c r="B142" s="17" t="s">
        <v>281</v>
      </c>
      <c r="C142" s="11" t="s">
        <v>282</v>
      </c>
      <c r="D142" s="18">
        <v>0</v>
      </c>
      <c r="E142" s="11" t="s">
        <v>272</v>
      </c>
      <c r="F142" s="11" t="s">
        <v>283</v>
      </c>
    </row>
    <row r="143" spans="1:6" ht="12.75">
      <c r="A143" s="11"/>
      <c r="B143" s="17"/>
      <c r="C143" s="11"/>
      <c r="D143" s="18"/>
      <c r="E143" s="11"/>
      <c r="F143" s="11"/>
    </row>
    <row r="144" spans="1:6" ht="12.75">
      <c r="A144" s="13" t="s">
        <v>284</v>
      </c>
      <c r="B144" s="13"/>
      <c r="C144" s="13"/>
      <c r="D144" s="24">
        <f>SUM(D114:D143)</f>
        <v>312.27960399999995</v>
      </c>
      <c r="E144" s="13"/>
      <c r="F144" s="15"/>
    </row>
    <row r="145" spans="1:6" ht="12.75">
      <c r="A145" s="25" t="s">
        <v>285</v>
      </c>
      <c r="B145" s="26"/>
      <c r="C145" s="26"/>
      <c r="D145" s="27">
        <f>D15+D21+D27+D33+D36+D44+D56+D70+D112+D144</f>
        <v>1297.840608554217</v>
      </c>
      <c r="E145" s="26"/>
      <c r="F145" s="28"/>
    </row>
    <row r="146" spans="1:6" ht="12.75">
      <c r="A146" s="2"/>
      <c r="B146" s="2"/>
      <c r="C146" s="2"/>
      <c r="D146" s="3"/>
      <c r="E146" s="29"/>
      <c r="F146" s="5"/>
    </row>
    <row r="147" spans="1:6" ht="12.75">
      <c r="A147" s="2" t="s">
        <v>286</v>
      </c>
      <c r="B147" s="2" t="s">
        <v>287</v>
      </c>
      <c r="C147" s="2" t="s">
        <v>288</v>
      </c>
      <c r="D147" s="30" t="s">
        <v>289</v>
      </c>
      <c r="E147" s="2"/>
      <c r="F147" s="2"/>
    </row>
    <row r="148" spans="1:6" ht="12.75">
      <c r="A148" s="2" t="s">
        <v>290</v>
      </c>
      <c r="B148" s="31">
        <f>$B$158*C148/$C$158</f>
        <v>511.5173759217769</v>
      </c>
      <c r="C148" s="32">
        <v>0.39412958151433</v>
      </c>
      <c r="D148" s="33">
        <v>1</v>
      </c>
      <c r="E148" s="2"/>
      <c r="F148" s="32"/>
    </row>
    <row r="149" spans="1:6" ht="12.75">
      <c r="A149" s="2" t="s">
        <v>291</v>
      </c>
      <c r="B149" s="31">
        <f aca="true" t="shared" si="0" ref="B149:B157">$B$158*C149/$C$158</f>
        <v>312.48570616903186</v>
      </c>
      <c r="C149" s="32">
        <v>0.2407735619531417</v>
      </c>
      <c r="D149" s="33">
        <v>2</v>
      </c>
      <c r="E149" s="2"/>
      <c r="F149" s="32"/>
    </row>
    <row r="150" spans="1:6" ht="12.75">
      <c r="A150" s="2" t="s">
        <v>292</v>
      </c>
      <c r="B150" s="31">
        <f t="shared" si="0"/>
        <v>253.01106024349372</v>
      </c>
      <c r="C150" s="32">
        <v>0.19494771436173955</v>
      </c>
      <c r="D150" s="33">
        <v>3</v>
      </c>
      <c r="E150" s="2"/>
      <c r="F150" s="32"/>
    </row>
    <row r="151" spans="1:6" ht="12.75">
      <c r="A151" s="2" t="s">
        <v>293</v>
      </c>
      <c r="B151" s="31">
        <f t="shared" si="0"/>
        <v>86.90693864343929</v>
      </c>
      <c r="C151" s="32">
        <v>0.06696272105420777</v>
      </c>
      <c r="D151" s="33">
        <v>4</v>
      </c>
      <c r="E151" s="2"/>
      <c r="F151" s="32"/>
    </row>
    <row r="152" spans="1:6" ht="12.75">
      <c r="A152" s="2" t="s">
        <v>294</v>
      </c>
      <c r="B152" s="31">
        <f t="shared" si="0"/>
        <v>82.663371214156</v>
      </c>
      <c r="C152" s="32">
        <v>0.06369300719157052</v>
      </c>
      <c r="D152" s="33">
        <v>5</v>
      </c>
      <c r="E152" s="2"/>
      <c r="F152" s="32"/>
    </row>
    <row r="153" spans="1:6" ht="12.75">
      <c r="A153" s="2" t="s">
        <v>295</v>
      </c>
      <c r="B153" s="31">
        <f t="shared" si="0"/>
        <v>27.041835634939257</v>
      </c>
      <c r="C153" s="32">
        <v>0.020836022125292893</v>
      </c>
      <c r="D153" s="33">
        <v>6</v>
      </c>
      <c r="E153" s="2"/>
      <c r="F153" s="32"/>
    </row>
    <row r="154" spans="1:6" ht="12.75">
      <c r="A154" s="2" t="s">
        <v>296</v>
      </c>
      <c r="B154" s="31">
        <f t="shared" si="0"/>
        <v>13.323787798964482</v>
      </c>
      <c r="C154" s="32">
        <v>0.010266120285608157</v>
      </c>
      <c r="D154" s="33">
        <v>7</v>
      </c>
      <c r="E154" s="2"/>
      <c r="F154" s="32"/>
    </row>
    <row r="155" spans="1:6" ht="12.75">
      <c r="A155" s="2" t="s">
        <v>297</v>
      </c>
      <c r="B155" s="31">
        <v>9.424</v>
      </c>
      <c r="C155" s="32">
        <f>B155*C158/B158</f>
        <v>0.0072612922864990735</v>
      </c>
      <c r="D155" s="33">
        <v>8</v>
      </c>
      <c r="E155" s="2"/>
      <c r="F155" s="32"/>
    </row>
    <row r="156" spans="1:6" ht="12.75">
      <c r="A156" s="2" t="s">
        <v>298</v>
      </c>
      <c r="B156" s="31">
        <f t="shared" si="0"/>
        <v>3.386583645319223</v>
      </c>
      <c r="C156" s="32">
        <v>0.002609398737408785</v>
      </c>
      <c r="D156" s="33">
        <v>9</v>
      </c>
      <c r="E156" s="2"/>
      <c r="F156" s="32"/>
    </row>
    <row r="157" spans="1:6" ht="12.75">
      <c r="A157" s="2" t="s">
        <v>299</v>
      </c>
      <c r="B157" s="31">
        <f t="shared" si="0"/>
        <v>0</v>
      </c>
      <c r="C157" s="32">
        <v>0</v>
      </c>
      <c r="D157" s="33">
        <v>10</v>
      </c>
      <c r="E157" s="2"/>
      <c r="F157" s="32"/>
    </row>
    <row r="158" spans="1:6" ht="12.75">
      <c r="A158" s="34" t="s">
        <v>300</v>
      </c>
      <c r="B158" s="31">
        <f>D145</f>
        <v>1297.840608554217</v>
      </c>
      <c r="C158" s="35">
        <f>B158*1/$B$158</f>
        <v>1</v>
      </c>
      <c r="D158" s="3"/>
      <c r="E158" s="2"/>
      <c r="F158" s="5"/>
    </row>
  </sheetData>
  <mergeCells count="7">
    <mergeCell ref="A2:F2"/>
    <mergeCell ref="A4:A5"/>
    <mergeCell ref="B4:B5"/>
    <mergeCell ref="C4:C5"/>
    <mergeCell ref="D4:D5"/>
    <mergeCell ref="E4:E5"/>
    <mergeCell ref="F4:F5"/>
  </mergeCells>
  <printOptions/>
  <pageMargins left="0.75" right="0.75" top="1" bottom="1" header="0.5" footer="0.5"/>
  <pageSetup fitToHeight="14"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mukhamadievbr</dc:creator>
  <cp:keywords/>
  <dc:description/>
  <cp:lastModifiedBy>env</cp:lastModifiedBy>
  <cp:lastPrinted>2007-02-14T20:57:16Z</cp:lastPrinted>
  <dcterms:created xsi:type="dcterms:W3CDTF">2007-02-08T05:37:43Z</dcterms:created>
  <dcterms:modified xsi:type="dcterms:W3CDTF">2007-02-16T12:50:49Z</dcterms:modified>
  <cp:category/>
  <cp:version/>
  <cp:contentType/>
  <cp:contentStatus/>
</cp:coreProperties>
</file>