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120" activeTab="0"/>
  </bookViews>
  <sheets>
    <sheet name="SRSA" sheetId="1" r:id="rId1"/>
    <sheet name="ALL" sheetId="2" r:id="rId2"/>
  </sheets>
  <definedNames>
    <definedName name="_xlnm.Print_Area" localSheetId="1">'ALL'!$A$1:$AI$267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<sst xmlns="http://schemas.openxmlformats.org/spreadsheetml/2006/main" count="6366" uniqueCount="1824">
  <si>
    <t>450044000</t>
  </si>
  <si>
    <t>STUART PUBLIC SCHOOLS</t>
  </si>
  <si>
    <t>404 E 2ND PO BOX 99</t>
  </si>
  <si>
    <t>STUART</t>
  </si>
  <si>
    <t>68780</t>
  </si>
  <si>
    <t>0099</t>
  </si>
  <si>
    <t>3100085</t>
  </si>
  <si>
    <t>470001000</t>
  </si>
  <si>
    <t>ST PAUL PUBLIC SCHOOLS</t>
  </si>
  <si>
    <t>1305 HOWARD AVE PO BX 325</t>
  </si>
  <si>
    <t>ST PAUL</t>
  </si>
  <si>
    <t>68873</t>
  </si>
  <si>
    <t>0325</t>
  </si>
  <si>
    <t>3100088</t>
  </si>
  <si>
    <t>550160000</t>
  </si>
  <si>
    <t>NORRIS SCHOOL DIST 160</t>
  </si>
  <si>
    <t>25211 S 68TH ST</t>
  </si>
  <si>
    <t>FIRTH</t>
  </si>
  <si>
    <t>68358</t>
  </si>
  <si>
    <t>9732</t>
  </si>
  <si>
    <t>3100089</t>
  </si>
  <si>
    <t>610049000</t>
  </si>
  <si>
    <t>PALMER PUBLIC SCHOOLS</t>
  </si>
  <si>
    <t>202 COMMERCIAL BOX 248</t>
  </si>
  <si>
    <t>PALMER</t>
  </si>
  <si>
    <t>68864</t>
  </si>
  <si>
    <t>0248</t>
  </si>
  <si>
    <t>3100090</t>
  </si>
  <si>
    <t>620021000</t>
  </si>
  <si>
    <t>BAYARD PUBLIC SCHOOLS</t>
  </si>
  <si>
    <t>EAST 8TH ST BOX 607</t>
  </si>
  <si>
    <t>BAYARD</t>
  </si>
  <si>
    <t>69334</t>
  </si>
  <si>
    <t>0607</t>
  </si>
  <si>
    <t>3100091</t>
  </si>
  <si>
    <t>630001000</t>
  </si>
  <si>
    <t>FULLERTON PUBLIC SCHOOLS</t>
  </si>
  <si>
    <t>606 4TH ST BOX 520</t>
  </si>
  <si>
    <t>FULLERTON</t>
  </si>
  <si>
    <t>68638</t>
  </si>
  <si>
    <t>0520</t>
  </si>
  <si>
    <t>3100095</t>
  </si>
  <si>
    <t>760002000</t>
  </si>
  <si>
    <t>CRETE PUBLIC SCHOOLS</t>
  </si>
  <si>
    <t>415 EIGHTH ST PO BOX 259</t>
  </si>
  <si>
    <t>ADAMS</t>
  </si>
  <si>
    <t>68301</t>
  </si>
  <si>
    <t>0259</t>
  </si>
  <si>
    <t>3100117</t>
  </si>
  <si>
    <t>930096000</t>
  </si>
  <si>
    <t>HEARTLAND COMMUNITY SCHOOLS</t>
  </si>
  <si>
    <t>1501 FRONT ST PO BOX 626</t>
  </si>
  <si>
    <t>HENDERSON</t>
  </si>
  <si>
    <t>68371</t>
  </si>
  <si>
    <t>0626</t>
  </si>
  <si>
    <t>3100118</t>
  </si>
  <si>
    <t>300025000</t>
  </si>
  <si>
    <t>FILLMORE CENTRAL PUBLIC SCHS</t>
  </si>
  <si>
    <t>1410 L STREET</t>
  </si>
  <si>
    <t>1599</t>
  </si>
  <si>
    <t>3100119</t>
  </si>
  <si>
    <t>022001000</t>
  </si>
  <si>
    <t>NEBRASKA UNIFIED DISTRICT 1</t>
  </si>
  <si>
    <t>301 4TH ST PO BOX 98</t>
  </si>
  <si>
    <t>ROYAL</t>
  </si>
  <si>
    <t>68773</t>
  </si>
  <si>
    <t>3100120</t>
  </si>
  <si>
    <t>442001000</t>
  </si>
  <si>
    <t>HITCHCOCK CO UNIFIED SCH SYSTM</t>
  </si>
  <si>
    <t>318 WEST D BOX 368</t>
  </si>
  <si>
    <t>TRENTON</t>
  </si>
  <si>
    <t>69044</t>
  </si>
  <si>
    <t>3100121</t>
  </si>
  <si>
    <t>400126000</t>
  </si>
  <si>
    <t>DONIPHAN-TRUMBULL PUBLIC SCHS</t>
  </si>
  <si>
    <t>302 W PLUM BOX 300</t>
  </si>
  <si>
    <t>DONIPHAN</t>
  </si>
  <si>
    <t>68832</t>
  </si>
  <si>
    <t>0300</t>
  </si>
  <si>
    <t>3100122</t>
  </si>
  <si>
    <t>652005000</t>
  </si>
  <si>
    <t>SO CENTRAL NE UNIFIED SYSTEM 5</t>
  </si>
  <si>
    <t>30671 HWY 14</t>
  </si>
  <si>
    <t>FAIRFIELD</t>
  </si>
  <si>
    <t>68938</t>
  </si>
  <si>
    <t>LINCOLN</t>
  </si>
  <si>
    <t>8400</t>
  </si>
  <si>
    <t>3100065</t>
  </si>
  <si>
    <t>310506000</t>
  </si>
  <si>
    <t>FRANKLIN PUBLIC SCHOOLS</t>
  </si>
  <si>
    <t>1001 M ST</t>
  </si>
  <si>
    <t>FRANKLIN</t>
  </si>
  <si>
    <t>68939</t>
  </si>
  <si>
    <t>1199</t>
  </si>
  <si>
    <t>3100066</t>
  </si>
  <si>
    <t>010123000</t>
  </si>
  <si>
    <t>SILVER LAKE PUBLIC SCHOOLS</t>
  </si>
  <si>
    <t>9405 S LINCOLN AVE BOX 8</t>
  </si>
  <si>
    <t>ROSELAND</t>
  </si>
  <si>
    <t>68973</t>
  </si>
  <si>
    <t>3100067</t>
  </si>
  <si>
    <t>040001000</t>
  </si>
  <si>
    <t>BANNER COUNTY PUBLIC SCHOOLS</t>
  </si>
  <si>
    <t>200 SCHOOL ST BOX 5</t>
  </si>
  <si>
    <t>HARRISBURG</t>
  </si>
  <si>
    <t>69345</t>
  </si>
  <si>
    <t>0005</t>
  </si>
  <si>
    <t>3100068</t>
  </si>
  <si>
    <t>060006000</t>
  </si>
  <si>
    <t>CEDAR RAPIDS PUBLIC SCHOOLS</t>
  </si>
  <si>
    <t>408 DAYTON ST BOX 218</t>
  </si>
  <si>
    <t>CEDAR RAPIDS</t>
  </si>
  <si>
    <t>68627</t>
  </si>
  <si>
    <t>0218</t>
  </si>
  <si>
    <t>AINSWORTH</t>
  </si>
  <si>
    <t>69210</t>
  </si>
  <si>
    <t>3100070</t>
  </si>
  <si>
    <t>100119000</t>
  </si>
  <si>
    <t>AMHERST PUBLIC SCHOOLS</t>
  </si>
  <si>
    <t>100 N SYCAMORE BOX 8</t>
  </si>
  <si>
    <t>AMHERST</t>
  </si>
  <si>
    <t>68812</t>
  </si>
  <si>
    <t>3100071</t>
  </si>
  <si>
    <t>110001000</t>
  </si>
  <si>
    <t>TEKAMAH-HERMAN COMMUNITY SCHS</t>
  </si>
  <si>
    <t>112 N 13TH ST</t>
  </si>
  <si>
    <t>TEKAMAH</t>
  </si>
  <si>
    <t>68061</t>
  </si>
  <si>
    <t>1044</t>
  </si>
  <si>
    <t>7,8</t>
  </si>
  <si>
    <t>3100072</t>
  </si>
  <si>
    <t>170003000</t>
  </si>
  <si>
    <t>LEYTON PUBLIC SCHOOLS</t>
  </si>
  <si>
    <t>MAIN ST BOX 297</t>
  </si>
  <si>
    <t>DALTON</t>
  </si>
  <si>
    <t>69131</t>
  </si>
  <si>
    <t>0297</t>
  </si>
  <si>
    <t>3100073</t>
  </si>
  <si>
    <t>210089000</t>
  </si>
  <si>
    <t>ARNOLD PUBLIC SCHOOLS</t>
  </si>
  <si>
    <t>405 N HASKELL BOX 399</t>
  </si>
  <si>
    <t>ARNOLD</t>
  </si>
  <si>
    <t>69120</t>
  </si>
  <si>
    <t>0399</t>
  </si>
  <si>
    <t>3100076</t>
  </si>
  <si>
    <t>270062000</t>
  </si>
  <si>
    <t>SCRIBNER-SNYDER COMMUNITY SCHS</t>
  </si>
  <si>
    <t>400 PEBBLE BOX L</t>
  </si>
  <si>
    <t>SCRIBNER</t>
  </si>
  <si>
    <t>68057</t>
  </si>
  <si>
    <t>0549</t>
  </si>
  <si>
    <t>3100077</t>
  </si>
  <si>
    <t>290117000</t>
  </si>
  <si>
    <t>DUNDY COUNTY PUBLIC SCHOOLS</t>
  </si>
  <si>
    <t>400 9TH AVE WEST BOX 586</t>
  </si>
  <si>
    <t>BENKELMAN</t>
  </si>
  <si>
    <t>69021</t>
  </si>
  <si>
    <t>0586</t>
  </si>
  <si>
    <t>3100080</t>
  </si>
  <si>
    <t>420002000</t>
  </si>
  <si>
    <t>ALMA PUBLIC SCHOOLS</t>
  </si>
  <si>
    <t>PO BOX 170</t>
  </si>
  <si>
    <t>ALMA</t>
  </si>
  <si>
    <t>68920</t>
  </si>
  <si>
    <t>0170</t>
  </si>
  <si>
    <t>3100082</t>
  </si>
  <si>
    <t>740 SHERMAN AVE PO BX 829</t>
  </si>
  <si>
    <t>GRANT</t>
  </si>
  <si>
    <t>69140</t>
  </si>
  <si>
    <t>0829</t>
  </si>
  <si>
    <t>PAPILLION</t>
  </si>
  <si>
    <t>68046</t>
  </si>
  <si>
    <t>3</t>
  </si>
  <si>
    <t>4215 AVENUE I</t>
  </si>
  <si>
    <t>SCOTTSBLUFF</t>
  </si>
  <si>
    <t>69361</t>
  </si>
  <si>
    <t>YORK</t>
  </si>
  <si>
    <t>68467</t>
  </si>
  <si>
    <t>3100163</t>
  </si>
  <si>
    <t>150010000</t>
  </si>
  <si>
    <t>CHASE COUNTY SCHOOLS</t>
  </si>
  <si>
    <t>520 E 9TH ST PO BOX 577</t>
  </si>
  <si>
    <t>IMPERIAL</t>
  </si>
  <si>
    <t>69033</t>
  </si>
  <si>
    <t>0577</t>
  </si>
  <si>
    <t>SO SIOUX CITY</t>
  </si>
  <si>
    <t>68776</t>
  </si>
  <si>
    <t>0127</t>
  </si>
  <si>
    <t>3100165</t>
  </si>
  <si>
    <t>280015000</t>
  </si>
  <si>
    <t>DOUGLAS CO WEST COMMUNITY SCHS</t>
  </si>
  <si>
    <t>401 S PINE ST PO BOX 378</t>
  </si>
  <si>
    <t>VALLEY</t>
  </si>
  <si>
    <t>68064</t>
  </si>
  <si>
    <t>0378</t>
  </si>
  <si>
    <t>3,8</t>
  </si>
  <si>
    <t>200 W 4TH ST BOX 230</t>
  </si>
  <si>
    <t>OSHKOSH</t>
  </si>
  <si>
    <t>69154</t>
  </si>
  <si>
    <t>0230</t>
  </si>
  <si>
    <t>3100170</t>
  </si>
  <si>
    <t>810010000</t>
  </si>
  <si>
    <t>GORDON-RUSHVILLE HIGH SCHOOL</t>
  </si>
  <si>
    <t>810 N OAK ST BOX 530</t>
  </si>
  <si>
    <t>0530</t>
  </si>
  <si>
    <t>3100178</t>
  </si>
  <si>
    <t>730179000</t>
  </si>
  <si>
    <t>SOUTHWEST PUBLIC SCHOOLS</t>
  </si>
  <si>
    <t>103 W NEBRASKA PO BOX 187</t>
  </si>
  <si>
    <t>BARTLEY</t>
  </si>
  <si>
    <t>920 LINDEN AVE</t>
  </si>
  <si>
    <t>CRETE</t>
  </si>
  <si>
    <t>68333</t>
  </si>
  <si>
    <t>2292</t>
  </si>
  <si>
    <t>3100096</t>
  </si>
  <si>
    <t>760068000</t>
  </si>
  <si>
    <t>FRIEND PUBLIC SCHOOLS</t>
  </si>
  <si>
    <t>BOX 67</t>
  </si>
  <si>
    <t>FRIEND</t>
  </si>
  <si>
    <t>68359</t>
  </si>
  <si>
    <t>0067</t>
  </si>
  <si>
    <t>3100097</t>
  </si>
  <si>
    <t>790011000</t>
  </si>
  <si>
    <t>MORRILL PUBLIC SCHOOLS</t>
  </si>
  <si>
    <t>411 E HAMILTON BOX 486</t>
  </si>
  <si>
    <t>MORRILL</t>
  </si>
  <si>
    <t>69358</t>
  </si>
  <si>
    <t>0486</t>
  </si>
  <si>
    <t>3100098</t>
  </si>
  <si>
    <t>790016000</t>
  </si>
  <si>
    <t>GERING PUBLIC SCHOOLS</t>
  </si>
  <si>
    <t>1800 8TH ST</t>
  </si>
  <si>
    <t>GERING</t>
  </si>
  <si>
    <t>69341</t>
  </si>
  <si>
    <t>2999</t>
  </si>
  <si>
    <t>3100099</t>
  </si>
  <si>
    <t>800567000</t>
  </si>
  <si>
    <t>CENTENNIAL PUBLIC SCHOOLS</t>
  </si>
  <si>
    <t>1301 CENTENNIAL BOX 187</t>
  </si>
  <si>
    <t>UTICA</t>
  </si>
  <si>
    <t>68456</t>
  </si>
  <si>
    <t>0187</t>
  </si>
  <si>
    <t>GORDON</t>
  </si>
  <si>
    <t>69343</t>
  </si>
  <si>
    <t>HARRISON</t>
  </si>
  <si>
    <t>69346</t>
  </si>
  <si>
    <t>0128</t>
  </si>
  <si>
    <t>3100105</t>
  </si>
  <si>
    <t>620063000</t>
  </si>
  <si>
    <t>BRIDGEPORT PUBLIC SCHOOLS</t>
  </si>
  <si>
    <t>800 Q ST BOX 430</t>
  </si>
  <si>
    <t>BRIDGEPORT</t>
  </si>
  <si>
    <t>69336</t>
  </si>
  <si>
    <t>3100109</t>
  </si>
  <si>
    <t>330540000</t>
  </si>
  <si>
    <t>SOUTHERN VALLEY SCHOOLS</t>
  </si>
  <si>
    <t>43739 HWY 89</t>
  </si>
  <si>
    <t>OXFORD</t>
  </si>
  <si>
    <t>68967</t>
  </si>
  <si>
    <t>2711</t>
  </si>
  <si>
    <t>3100110</t>
  </si>
  <si>
    <t>250095000</t>
  </si>
  <si>
    <t>SOUTH PLATTE PUBLIC SCHOOLS</t>
  </si>
  <si>
    <t>PO BOX 457</t>
  </si>
  <si>
    <t>BIG SPRINGS</t>
  </si>
  <si>
    <t>69122</t>
  </si>
  <si>
    <t>0457</t>
  </si>
  <si>
    <t>3100111</t>
  </si>
  <si>
    <t>320095000</t>
  </si>
  <si>
    <t>EUSTIS-FARNAM PUBLIC SCHOOLS</t>
  </si>
  <si>
    <t>504 N INGALL ST BOX 9</t>
  </si>
  <si>
    <t>EUSTIS</t>
  </si>
  <si>
    <t>69028</t>
  </si>
  <si>
    <t>0009</t>
  </si>
  <si>
    <t>7,N</t>
  </si>
  <si>
    <t>3100112</t>
  </si>
  <si>
    <t>710005000</t>
  </si>
  <si>
    <t>LAKEVIEW COMMUNITY SCHOOLS</t>
  </si>
  <si>
    <t>3744 83RD ST</t>
  </si>
  <si>
    <t>COLUMBUS</t>
  </si>
  <si>
    <t>68601</t>
  </si>
  <si>
    <t>8841</t>
  </si>
  <si>
    <t>3100114</t>
  </si>
  <si>
    <t>270594000</t>
  </si>
  <si>
    <t>LOGAN VIEW PUBLIC SCHOOLS</t>
  </si>
  <si>
    <t>2163 COUNTY ROAD G</t>
  </si>
  <si>
    <t>HOOPER</t>
  </si>
  <si>
    <t>68031</t>
  </si>
  <si>
    <t>1259</t>
  </si>
  <si>
    <t>3100115</t>
  </si>
  <si>
    <t>270595000</t>
  </si>
  <si>
    <t>NORTH BEND CENTRAL PUBLIC SCHS</t>
  </si>
  <si>
    <t>530 W 13TH ST PO BOX 160</t>
  </si>
  <si>
    <t>NORTH BEND</t>
  </si>
  <si>
    <t>68649</t>
  </si>
  <si>
    <t>0160</t>
  </si>
  <si>
    <t>3100116</t>
  </si>
  <si>
    <t>340034000</t>
  </si>
  <si>
    <t>FREEMAN PUBLIC SCHOOLS</t>
  </si>
  <si>
    <t>820 CENTRAL AVE #1</t>
  </si>
  <si>
    <t>AUBURN</t>
  </si>
  <si>
    <t>68305</t>
  </si>
  <si>
    <t>1614</t>
  </si>
  <si>
    <t>3103360</t>
  </si>
  <si>
    <t>410504000</t>
  </si>
  <si>
    <t>AURORA PUBLIC SCHOOLS</t>
  </si>
  <si>
    <t>300 L ST</t>
  </si>
  <si>
    <t>AURORA</t>
  </si>
  <si>
    <t>68818</t>
  </si>
  <si>
    <t>1902</t>
  </si>
  <si>
    <t>3103420</t>
  </si>
  <si>
    <t>500501000</t>
  </si>
  <si>
    <t>AXTELL COMMUNITY SCHOOLS</t>
  </si>
  <si>
    <t>500 MAIN ST PO BOX 97</t>
  </si>
  <si>
    <t>AXTELL</t>
  </si>
  <si>
    <t>68924</t>
  </si>
  <si>
    <t>0097</t>
  </si>
  <si>
    <t>3103440</t>
  </si>
  <si>
    <t>200020000</t>
  </si>
  <si>
    <t>BANCROFT-ROSALIE COMM SCHOOLS</t>
  </si>
  <si>
    <t>708 MAIN ST BOX 129</t>
  </si>
  <si>
    <t>BANCROFT</t>
  </si>
  <si>
    <t>68004</t>
  </si>
  <si>
    <t>0129</t>
  </si>
  <si>
    <t>3103540</t>
  </si>
  <si>
    <t>590005000</t>
  </si>
  <si>
    <t>BATTLE CREEK PUBLIC SCHOOLS</t>
  </si>
  <si>
    <t>605 MARTIN ST PO BOX 100</t>
  </si>
  <si>
    <t>BATTLE CREEK</t>
  </si>
  <si>
    <t>68715</t>
  </si>
  <si>
    <t>3103600</t>
  </si>
  <si>
    <t>340015000</t>
  </si>
  <si>
    <t>BEATRICE PUBLIC SCHOOLS</t>
  </si>
  <si>
    <t>320 N 5TH STREET</t>
  </si>
  <si>
    <t>BEATRICE</t>
  </si>
  <si>
    <t>68310</t>
  </si>
  <si>
    <t>2957</t>
  </si>
  <si>
    <t>0010</t>
  </si>
  <si>
    <t>3103810</t>
  </si>
  <si>
    <t>770001000</t>
  </si>
  <si>
    <t>BELLEVUE PUBLIC SCHOOLS</t>
  </si>
  <si>
    <t>1600 HWY 370</t>
  </si>
  <si>
    <t>2757</t>
  </si>
  <si>
    <t>3100123</t>
  </si>
  <si>
    <t>720075000</t>
  </si>
  <si>
    <t>HIGH PLAINS COMMUNITY SCHOOLS</t>
  </si>
  <si>
    <t>260 S PINE BOX 29</t>
  </si>
  <si>
    <t>POLK</t>
  </si>
  <si>
    <t>68654</t>
  </si>
  <si>
    <t>0029</t>
  </si>
  <si>
    <t>3100124</t>
  </si>
  <si>
    <t>852001000</t>
  </si>
  <si>
    <t>BRUNING-DAVENPORT UNIFIED SYS</t>
  </si>
  <si>
    <t>106 N JUNIPER AVE BOX 190</t>
  </si>
  <si>
    <t>DAVENPORT</t>
  </si>
  <si>
    <t>68335</t>
  </si>
  <si>
    <t>0190</t>
  </si>
  <si>
    <t>3100125</t>
  </si>
  <si>
    <t>340100000</t>
  </si>
  <si>
    <t>DILLER-ODELL PUBLIC SCHOOLS</t>
  </si>
  <si>
    <t>506 PERRY ST PO BOX 188</t>
  </si>
  <si>
    <t>ODELL</t>
  </si>
  <si>
    <t>68415</t>
  </si>
  <si>
    <t>0139</t>
  </si>
  <si>
    <t>3100129</t>
  </si>
  <si>
    <t>630030000</t>
  </si>
  <si>
    <t>TWIN RIVER PUBLIC SCHOOLS</t>
  </si>
  <si>
    <t>816 WILLARD AVE BOX 640</t>
  </si>
  <si>
    <t>GENOA</t>
  </si>
  <si>
    <t>68640</t>
  </si>
  <si>
    <t>0640</t>
  </si>
  <si>
    <t>3100130</t>
  </si>
  <si>
    <t>720015000</t>
  </si>
  <si>
    <t>CROSS COUNTY COMMUNITY SCHOOLS</t>
  </si>
  <si>
    <t>701 E 8TH ST PO BOX 525</t>
  </si>
  <si>
    <t>STROMSBURG</t>
  </si>
  <si>
    <t>68666</t>
  </si>
  <si>
    <t>0525</t>
  </si>
  <si>
    <t>3100132</t>
  </si>
  <si>
    <t>850070000</t>
  </si>
  <si>
    <t>THAYER CENTRAL COMMUNITY SCHS</t>
  </si>
  <si>
    <t>930 EADS AVE PO BOX 9</t>
  </si>
  <si>
    <t>HEBRON</t>
  </si>
  <si>
    <t>68370</t>
  </si>
  <si>
    <t>3100133</t>
  </si>
  <si>
    <t>300001000</t>
  </si>
  <si>
    <t>EXETER-MILLIGAN PUBLIC SCHOOLS</t>
  </si>
  <si>
    <t>318 S RIVER AVE BOX 139</t>
  </si>
  <si>
    <t>EXETER</t>
  </si>
  <si>
    <t>68351</t>
  </si>
  <si>
    <t>3100134</t>
  </si>
  <si>
    <t>500001000</t>
  </si>
  <si>
    <t>WILCOX-HILDRETH PUBLIC SCHOOLS</t>
  </si>
  <si>
    <t>404 E SAPP ST PO BOX 190</t>
  </si>
  <si>
    <t>WILCOX</t>
  </si>
  <si>
    <t>68982</t>
  </si>
  <si>
    <t>3100140</t>
  </si>
  <si>
    <t>250025000</t>
  </si>
  <si>
    <t>CREEK VALLEY SCHOOLS</t>
  </si>
  <si>
    <t>6TH &amp; HAYWARD BOX 608</t>
  </si>
  <si>
    <t>CHAPPELL</t>
  </si>
  <si>
    <t>68129</t>
  </si>
  <si>
    <t>0608</t>
  </si>
  <si>
    <t>3100141</t>
  </si>
  <si>
    <t>260561000</t>
  </si>
  <si>
    <t>EMERSON-HUBBARD PUBLIC SCHOOLS</t>
  </si>
  <si>
    <t>109 W THIRD ST BOX 9</t>
  </si>
  <si>
    <t>EMERSON</t>
  </si>
  <si>
    <t>68733</t>
  </si>
  <si>
    <t>OMAHA</t>
  </si>
  <si>
    <t>1,3</t>
  </si>
  <si>
    <t>3100148</t>
  </si>
  <si>
    <t>390010000</t>
  </si>
  <si>
    <t>GREELEY-WOLBACH PUBLIC SCHOOLS</t>
  </si>
  <si>
    <t>203 N KILDARE PO BOX 160</t>
  </si>
  <si>
    <t>GREELEY</t>
  </si>
  <si>
    <t>68842</t>
  </si>
  <si>
    <t>MADISON</t>
  </si>
  <si>
    <t>68748</t>
  </si>
  <si>
    <t>NORFOLK</t>
  </si>
  <si>
    <t>3100157</t>
  </si>
  <si>
    <t>680020000</t>
  </si>
  <si>
    <t>PERKINS COUNTY SCHOOLS</t>
  </si>
  <si>
    <t>CLARKSON PUBLIC SCHOOLS</t>
  </si>
  <si>
    <t>649 CHERRY ST BOX 140</t>
  </si>
  <si>
    <t>CLARKSON</t>
  </si>
  <si>
    <t>68629</t>
  </si>
  <si>
    <t>0140</t>
  </si>
  <si>
    <t>3105220</t>
  </si>
  <si>
    <t>180070000</t>
  </si>
  <si>
    <t>N</t>
  </si>
  <si>
    <t>Y</t>
  </si>
  <si>
    <t>Yes</t>
  </si>
  <si>
    <t>CLAY CENTER PUBLIC SCHOOLS</t>
  </si>
  <si>
    <t>200 N CENTER BOX 125</t>
  </si>
  <si>
    <t>CLAY CENTER</t>
  </si>
  <si>
    <t>68933</t>
  </si>
  <si>
    <t>0125</t>
  </si>
  <si>
    <t>3105280</t>
  </si>
  <si>
    <t>160030000</t>
  </si>
  <si>
    <t>CODY-KILGORE PUBLIC SCHS</t>
  </si>
  <si>
    <t>360 W 4TH ST PO BOX 216</t>
  </si>
  <si>
    <t>CODY</t>
  </si>
  <si>
    <t>69211</t>
  </si>
  <si>
    <t>0216</t>
  </si>
  <si>
    <t>3105310</t>
  </si>
  <si>
    <t>140541000</t>
  </si>
  <si>
    <t>COLERIDGE COMMUNITY SCHOOLS</t>
  </si>
  <si>
    <t>203 S MAIN ST PO BOX 37</t>
  </si>
  <si>
    <t>COLERIDGE</t>
  </si>
  <si>
    <t>68727</t>
  </si>
  <si>
    <t>0037</t>
  </si>
  <si>
    <t>3105340</t>
  </si>
  <si>
    <t>710001000</t>
  </si>
  <si>
    <t>COLUMBUS PUBLIC SCHOOLS</t>
  </si>
  <si>
    <t>2508 27TH ST BOX 947</t>
  </si>
  <si>
    <t>68602</t>
  </si>
  <si>
    <t>0947</t>
  </si>
  <si>
    <t>3105460</t>
  </si>
  <si>
    <t>240011000</t>
  </si>
  <si>
    <t>COZAD CITY SCHOOLS</t>
  </si>
  <si>
    <t>1710 MERIDIAN PO BOX 268</t>
  </si>
  <si>
    <t>COZAD</t>
  </si>
  <si>
    <t>69130</t>
  </si>
  <si>
    <t>0268</t>
  </si>
  <si>
    <t>69020</t>
  </si>
  <si>
    <t>3100179</t>
  </si>
  <si>
    <t>740070000</t>
  </si>
  <si>
    <t>HUMBOLDT TABLE ROCK STEINAUER</t>
  </si>
  <si>
    <t>810 CENTRAL AVE</t>
  </si>
  <si>
    <t>HUMBOLDT</t>
  </si>
  <si>
    <t>68376</t>
  </si>
  <si>
    <t>9706</t>
  </si>
  <si>
    <t>3101992</t>
  </si>
  <si>
    <t>130097000</t>
  </si>
  <si>
    <t>ELMWOOD-MURDOCK PUBLIC SCHOOLS</t>
  </si>
  <si>
    <t>300 WYOMING ST BOX 407</t>
  </si>
  <si>
    <t>MURDOCK</t>
  </si>
  <si>
    <t>68407</t>
  </si>
  <si>
    <t>0407</t>
  </si>
  <si>
    <t>3102770</t>
  </si>
  <si>
    <t>010090000</t>
  </si>
  <si>
    <t>ADAMS CENTRAL JR-SR HIGH SCH</t>
  </si>
  <si>
    <t>1090 S ADAMS RD BOX 1088</t>
  </si>
  <si>
    <t>HASTINGS</t>
  </si>
  <si>
    <t>68902</t>
  </si>
  <si>
    <t>1088</t>
  </si>
  <si>
    <t>3102790</t>
  </si>
  <si>
    <t>090010000</t>
  </si>
  <si>
    <t>AINSWORTH COMMUNITY SCHOOLS</t>
  </si>
  <si>
    <t>520 E 2ND ST PO BOX 65</t>
  </si>
  <si>
    <t>0065</t>
  </si>
  <si>
    <t>3102820</t>
  </si>
  <si>
    <t>060001000</t>
  </si>
  <si>
    <t>BOONE CENTRAL SCHOOLS</t>
  </si>
  <si>
    <t>605 S 6TH BOX 391</t>
  </si>
  <si>
    <t>0391</t>
  </si>
  <si>
    <t>3102880</t>
  </si>
  <si>
    <t>260070000</t>
  </si>
  <si>
    <t>ALLEN CONSOLIDATED SCHOOLS</t>
  </si>
  <si>
    <t>126 E 5TH BOX 190</t>
  </si>
  <si>
    <t>ALLEN</t>
  </si>
  <si>
    <t>68710</t>
  </si>
  <si>
    <t>3102910</t>
  </si>
  <si>
    <t>070006000</t>
  </si>
  <si>
    <t>ALLIANCE PUBLIC SCHOOLS</t>
  </si>
  <si>
    <t>1604 SWEETWATER AVE</t>
  </si>
  <si>
    <t>ALLIANCE</t>
  </si>
  <si>
    <t>69301</t>
  </si>
  <si>
    <t>2668</t>
  </si>
  <si>
    <t>3103060</t>
  </si>
  <si>
    <t>210044000</t>
  </si>
  <si>
    <t>ANSLEY PUBLIC SCHOOLS</t>
  </si>
  <si>
    <t>1124 CAMERON ST BOX 370</t>
  </si>
  <si>
    <t>ANSLEY</t>
  </si>
  <si>
    <t>68814</t>
  </si>
  <si>
    <t>0370</t>
  </si>
  <si>
    <t>3103090</t>
  </si>
  <si>
    <t>330018000</t>
  </si>
  <si>
    <t>ARAPAHOE PUBLIC SCHOOLS</t>
  </si>
  <si>
    <t>610 WALNUT BOX 360</t>
  </si>
  <si>
    <t>ARAPAHOE</t>
  </si>
  <si>
    <t>68922</t>
  </si>
  <si>
    <t>0360</t>
  </si>
  <si>
    <t>3103120</t>
  </si>
  <si>
    <t>880021000</t>
  </si>
  <si>
    <t>ARCADIA PUBLIC SCHOOLS</t>
  </si>
  <si>
    <t>320 W OWENS ST PO BOX 248</t>
  </si>
  <si>
    <t>ARCADIA</t>
  </si>
  <si>
    <t>68815</t>
  </si>
  <si>
    <t>3103130</t>
  </si>
  <si>
    <t>890024000</t>
  </si>
  <si>
    <t>ARLINGTON PUBLIC SCHOOLS</t>
  </si>
  <si>
    <t>705 N 9TH BOX 580</t>
  </si>
  <si>
    <t>ARLINGTON</t>
  </si>
  <si>
    <t>68002</t>
  </si>
  <si>
    <t>3103210</t>
  </si>
  <si>
    <t>030500000</t>
  </si>
  <si>
    <t>ARTHUR COUNTY HIGH SCHOOL</t>
  </si>
  <si>
    <t>100 MARSHALL AVE BOX 145</t>
  </si>
  <si>
    <t>ARTHUR</t>
  </si>
  <si>
    <t>69121</t>
  </si>
  <si>
    <t>0145</t>
  </si>
  <si>
    <t>ATKINSON</t>
  </si>
  <si>
    <t>68713</t>
  </si>
  <si>
    <t>3103330</t>
  </si>
  <si>
    <t>640029000</t>
  </si>
  <si>
    <t>AUBURN PUBLIC SCHOOLS</t>
  </si>
  <si>
    <t>3162950</t>
  </si>
  <si>
    <t>470100000</t>
  </si>
  <si>
    <t>CENTURA PUBLIC SCHOOLS</t>
  </si>
  <si>
    <t>201 N HWY 11 PO BOX 430</t>
  </si>
  <si>
    <t>CAIRO</t>
  </si>
  <si>
    <t>68824</t>
  </si>
  <si>
    <t>3169780</t>
  </si>
  <si>
    <t>270046000</t>
  </si>
  <si>
    <t>DODGE PUBLIC SCHOOLS</t>
  </si>
  <si>
    <t>209 N ASH ST</t>
  </si>
  <si>
    <t>DODGE</t>
  </si>
  <si>
    <t>68633</t>
  </si>
  <si>
    <t>3564</t>
  </si>
  <si>
    <t>3169840</t>
  </si>
  <si>
    <t>760044000</t>
  </si>
  <si>
    <t>DORCHESTER PUBLIC SCHOOLS</t>
  </si>
  <si>
    <t>506 W 9TH BOX 7</t>
  </si>
  <si>
    <t>DORCHESTER</t>
  </si>
  <si>
    <t>68343</t>
  </si>
  <si>
    <t>3170020</t>
  </si>
  <si>
    <t>470103000</t>
  </si>
  <si>
    <t>ELBA PUBLIC SCHOOLS</t>
  </si>
  <si>
    <t>711 CAROLINE ST BOX 100</t>
  </si>
  <si>
    <t>ELBA</t>
  </si>
  <si>
    <t>68835</t>
  </si>
  <si>
    <t>3170050</t>
  </si>
  <si>
    <t>020018000</t>
  </si>
  <si>
    <t>ELGIN PUBLIC SCHOOLS</t>
  </si>
  <si>
    <t>101 N 4TH ST BOX 399</t>
  </si>
  <si>
    <t>ELGIN</t>
  </si>
  <si>
    <t>68636</t>
  </si>
  <si>
    <t>3170110</t>
  </si>
  <si>
    <t>280010000</t>
  </si>
  <si>
    <t>ELKHORN PUBLIC SCHOOLS</t>
  </si>
  <si>
    <t>502 GLENN ST PO BOX 439</t>
  </si>
  <si>
    <t>ELKHORN</t>
  </si>
  <si>
    <t>68022</t>
  </si>
  <si>
    <t>0439</t>
  </si>
  <si>
    <t>3170140</t>
  </si>
  <si>
    <t>100009000</t>
  </si>
  <si>
    <t>ELM CREEK PUBLIC SCHOOLS</t>
  </si>
  <si>
    <t>BELLEVUE</t>
  </si>
  <si>
    <t>68005</t>
  </si>
  <si>
    <t>3591</t>
  </si>
  <si>
    <t>3103990</t>
  </si>
  <si>
    <t>280059000</t>
  </si>
  <si>
    <t>BENNINGTON PUBLIC SCHOOLS</t>
  </si>
  <si>
    <t>11620 N 156TH ST</t>
  </si>
  <si>
    <t>BENNINGTON</t>
  </si>
  <si>
    <t>68007</t>
  </si>
  <si>
    <t>0265</t>
  </si>
  <si>
    <t>3104020</t>
  </si>
  <si>
    <t>690054000</t>
  </si>
  <si>
    <t>BERTRAND PUBLIC SCHOOLS</t>
  </si>
  <si>
    <t>503 SCHOOL ST PO BOX 278</t>
  </si>
  <si>
    <t>BERTRAND</t>
  </si>
  <si>
    <t>68927</t>
  </si>
  <si>
    <t>0278</t>
  </si>
  <si>
    <t>3104100</t>
  </si>
  <si>
    <t>890001000</t>
  </si>
  <si>
    <t>BLAIR COMMUNITY SCHOOLS</t>
  </si>
  <si>
    <t>140 S 16TH PO BOX 288</t>
  </si>
  <si>
    <t>BLAIR</t>
  </si>
  <si>
    <t>68008</t>
  </si>
  <si>
    <t>0288</t>
  </si>
  <si>
    <t>3104140</t>
  </si>
  <si>
    <t>540586000</t>
  </si>
  <si>
    <t>BLOOMFIELD COMMUNITY SCHOOLS</t>
  </si>
  <si>
    <t>311 E BENTON BOX 308</t>
  </si>
  <si>
    <t>BLOOMFIELD</t>
  </si>
  <si>
    <t>68718</t>
  </si>
  <si>
    <t>0308</t>
  </si>
  <si>
    <t>3104200</t>
  </si>
  <si>
    <t>910074000</t>
  </si>
  <si>
    <t>BLUE HILL PUBLIC SCHOOLS</t>
  </si>
  <si>
    <t>606 S SYCAMORE PO BOX 217</t>
  </si>
  <si>
    <t>BLUE HILL</t>
  </si>
  <si>
    <t>68930</t>
  </si>
  <si>
    <t>3104290</t>
  </si>
  <si>
    <t>560006000</t>
  </si>
  <si>
    <t>BRADY PUBLIC SCHOOLS</t>
  </si>
  <si>
    <t>112 E POPLETON ST BOX 68</t>
  </si>
  <si>
    <t>BRADY</t>
  </si>
  <si>
    <t>69123</t>
  </si>
  <si>
    <t>BURWELL</t>
  </si>
  <si>
    <t>68823</t>
  </si>
  <si>
    <t>0790</t>
  </si>
  <si>
    <t>3104640</t>
  </si>
  <si>
    <t>360100000</t>
  </si>
  <si>
    <t>BURWELL JR-SR HIGH SCHOOL</t>
  </si>
  <si>
    <t>190 I ST BOX 670</t>
  </si>
  <si>
    <t>0670</t>
  </si>
  <si>
    <t>3104870</t>
  </si>
  <si>
    <t>780107000</t>
  </si>
  <si>
    <t>CEDAR BLUFFS PUBLIC SCHOOLS</t>
  </si>
  <si>
    <t>110 E MAIN BOX 66</t>
  </si>
  <si>
    <t>CEDAR BLUFFS</t>
  </si>
  <si>
    <t>68015</t>
  </si>
  <si>
    <t>0066</t>
  </si>
  <si>
    <t>3104920</t>
  </si>
  <si>
    <t>610004000</t>
  </si>
  <si>
    <t>CENTRAL CITY PUBLIC SCHOOLS</t>
  </si>
  <si>
    <t>1711 15TH AVE PO BOX 57</t>
  </si>
  <si>
    <t>CENTRAL CITY</t>
  </si>
  <si>
    <t>68826</t>
  </si>
  <si>
    <t>0057</t>
  </si>
  <si>
    <t>3104950</t>
  </si>
  <si>
    <t>550161000</t>
  </si>
  <si>
    <t>RAYMOND CENTRAL SCHOOLS</t>
  </si>
  <si>
    <t>1800 WEST AGNEW ROAD</t>
  </si>
  <si>
    <t>RAYMOND</t>
  </si>
  <si>
    <t>68428</t>
  </si>
  <si>
    <t>9783</t>
  </si>
  <si>
    <t>3104980</t>
  </si>
  <si>
    <t>230002000</t>
  </si>
  <si>
    <t>CHADRON PUBLIC SCHOOLS</t>
  </si>
  <si>
    <t>602 E 10TH</t>
  </si>
  <si>
    <t>2859</t>
  </si>
  <si>
    <t>3105010</t>
  </si>
  <si>
    <t>450137000</t>
  </si>
  <si>
    <t>CHAMBERS PUBLIC SCHOOLS</t>
  </si>
  <si>
    <t>201 SOUTH A ST BOX 218</t>
  </si>
  <si>
    <t>CHAMBERS</t>
  </si>
  <si>
    <t>68725</t>
  </si>
  <si>
    <t>0206</t>
  </si>
  <si>
    <t>3105160</t>
  </si>
  <si>
    <t>190058000</t>
  </si>
  <si>
    <t>HASTINGS PUBLIC SCHOOLS</t>
  </si>
  <si>
    <t>714 W 5TH</t>
  </si>
  <si>
    <t>5190</t>
  </si>
  <si>
    <t>3171610</t>
  </si>
  <si>
    <t>810003000</t>
  </si>
  <si>
    <t>HAY SPRINGS PUBLIC SCHOOLS</t>
  </si>
  <si>
    <t>407 N BAKER BOX 280</t>
  </si>
  <si>
    <t>3171730</t>
  </si>
  <si>
    <t>070010000</t>
  </si>
  <si>
    <t>HEMINGFORD PUBLIC SCHOOLS</t>
  </si>
  <si>
    <t>911 NIOBRARA ST BOX 217</t>
  </si>
  <si>
    <t>3171820</t>
  </si>
  <si>
    <t>560037000</t>
  </si>
  <si>
    <t>HERSHEY PUBLIC SCHOOLS</t>
  </si>
  <si>
    <t>301 S LINCOLN BOX 369</t>
  </si>
  <si>
    <t>0369</t>
  </si>
  <si>
    <t>MINATARE</t>
  </si>
  <si>
    <t>69356</t>
  </si>
  <si>
    <t>3171940</t>
  </si>
  <si>
    <t>690044000</t>
  </si>
  <si>
    <t>HOLDREGE PUBLIC SCHOOLS</t>
  </si>
  <si>
    <t>505 14TH AVE PO BOX 2002</t>
  </si>
  <si>
    <t>2002</t>
  </si>
  <si>
    <t>3172000</t>
  </si>
  <si>
    <t>220031000</t>
  </si>
  <si>
    <t>HOMER COMMUNITY SCHOOLS</t>
  </si>
  <si>
    <t>212 S 3RD BOX 340</t>
  </si>
  <si>
    <t>HOMER</t>
  </si>
  <si>
    <t>68030</t>
  </si>
  <si>
    <t>0340</t>
  </si>
  <si>
    <t>3172150</t>
  </si>
  <si>
    <t>710067000</t>
  </si>
  <si>
    <t>HUMPHREY PUBLIC SCHOOLS</t>
  </si>
  <si>
    <t>405 S 7TH BOX 278</t>
  </si>
  <si>
    <t>HUMPHREY</t>
  </si>
  <si>
    <t>68642</t>
  </si>
  <si>
    <t>3172210</t>
  </si>
  <si>
    <t>380011000</t>
  </si>
  <si>
    <t>HYANNIS HIGH SCHOOL</t>
  </si>
  <si>
    <t>3105520</t>
  </si>
  <si>
    <t>230071000</t>
  </si>
  <si>
    <t>CRAWFORD PUBLIC SCHOOLS</t>
  </si>
  <si>
    <t>908 5TH ST</t>
  </si>
  <si>
    <t>CRAWFORD</t>
  </si>
  <si>
    <t>69339</t>
  </si>
  <si>
    <t>1204</t>
  </si>
  <si>
    <t>3105550</t>
  </si>
  <si>
    <t>540013000</t>
  </si>
  <si>
    <t>CREIGHTON PUBLIC SCHOOLS</t>
  </si>
  <si>
    <t>PO BOX 10</t>
  </si>
  <si>
    <t>CREIGHTON</t>
  </si>
  <si>
    <t>68729</t>
  </si>
  <si>
    <t>3105630</t>
  </si>
  <si>
    <t>540096000</t>
  </si>
  <si>
    <t>CROFTON COMMUNITY SCHOOLS</t>
  </si>
  <si>
    <t>89048 N HWY 121 BOX 429</t>
  </si>
  <si>
    <t>CROFTON</t>
  </si>
  <si>
    <t>68730</t>
  </si>
  <si>
    <t>0429</t>
  </si>
  <si>
    <t>3105910</t>
  </si>
  <si>
    <t>850060000</t>
  </si>
  <si>
    <t>DESHLER PUBLIC SCHOOLS</t>
  </si>
  <si>
    <t>1402 3RD ST PO BOX 547</t>
  </si>
  <si>
    <t>DESHLER</t>
  </si>
  <si>
    <t>68340</t>
  </si>
  <si>
    <t>0547</t>
  </si>
  <si>
    <t>3105970</t>
  </si>
  <si>
    <t>480300000</t>
  </si>
  <si>
    <t>TRI COUNTY PUBLIC SCHOOLS</t>
  </si>
  <si>
    <t>72520 HIGHWAY 103</t>
  </si>
  <si>
    <t>DEWITT</t>
  </si>
  <si>
    <t>68341</t>
  </si>
  <si>
    <t>4502</t>
  </si>
  <si>
    <t>BASSETT</t>
  </si>
  <si>
    <t>68714</t>
  </si>
  <si>
    <t>HYANNIS</t>
  </si>
  <si>
    <t>69350</t>
  </si>
  <si>
    <t>LYNCH</t>
  </si>
  <si>
    <t>68746</t>
  </si>
  <si>
    <t>NELIGH</t>
  </si>
  <si>
    <t>68756</t>
  </si>
  <si>
    <t>TRYON</t>
  </si>
  <si>
    <t>69167</t>
  </si>
  <si>
    <t>3109120</t>
  </si>
  <si>
    <t>430079000</t>
  </si>
  <si>
    <t>HAYES CENTER PUBLIC SCHOOLS</t>
  </si>
  <si>
    <t>500 TROTH ST BOX 8</t>
  </si>
  <si>
    <t>HAYES CENTER</t>
  </si>
  <si>
    <t>69032</t>
  </si>
  <si>
    <t>VALENTINE</t>
  </si>
  <si>
    <t>69201</t>
  </si>
  <si>
    <t>1969</t>
  </si>
  <si>
    <t>THEDFORD</t>
  </si>
  <si>
    <t>69166</t>
  </si>
  <si>
    <t>HOLDREGE</t>
  </si>
  <si>
    <t>68949</t>
  </si>
  <si>
    <t>MC COOK</t>
  </si>
  <si>
    <t>69001</t>
  </si>
  <si>
    <t>ORD</t>
  </si>
  <si>
    <t>68862</t>
  </si>
  <si>
    <t>FREMONT</t>
  </si>
  <si>
    <t>68025</t>
  </si>
  <si>
    <t>HEMINGFORD</t>
  </si>
  <si>
    <t>69348</t>
  </si>
  <si>
    <t>68901</t>
  </si>
  <si>
    <t>3119560</t>
  </si>
  <si>
    <t>870016000</t>
  </si>
  <si>
    <t>UMO N HO N NATION PUBLIC SCHS</t>
  </si>
  <si>
    <t>100 MAIN ST BOX 280</t>
  </si>
  <si>
    <t>MACY</t>
  </si>
  <si>
    <t>68039</t>
  </si>
  <si>
    <t>0280</t>
  </si>
  <si>
    <t>WOOD RIVER</t>
  </si>
  <si>
    <t>68883</t>
  </si>
  <si>
    <t>0448</t>
  </si>
  <si>
    <t>SCHUYLER</t>
  </si>
  <si>
    <t>68661</t>
  </si>
  <si>
    <t>0184</t>
  </si>
  <si>
    <t>9211</t>
  </si>
  <si>
    <t>PLATTSMOUTH</t>
  </si>
  <si>
    <t>68048</t>
  </si>
  <si>
    <t>HAY SPRINGS</t>
  </si>
  <si>
    <t>69347</t>
  </si>
  <si>
    <t>2047</t>
  </si>
  <si>
    <t>0007</t>
  </si>
  <si>
    <t>69162</t>
  </si>
  <si>
    <t>FALLS CITY</t>
  </si>
  <si>
    <t>68355</t>
  </si>
  <si>
    <t>O'NEILL</t>
  </si>
  <si>
    <t>68763</t>
  </si>
  <si>
    <t>SPRINGVIEW</t>
  </si>
  <si>
    <t>68778</t>
  </si>
  <si>
    <t>0075</t>
  </si>
  <si>
    <t>RAVENNA</t>
  </si>
  <si>
    <t>68869</t>
  </si>
  <si>
    <t>9502</t>
  </si>
  <si>
    <t>SIDNEY</t>
  </si>
  <si>
    <t>HERSHEY</t>
  </si>
  <si>
    <t>69143</t>
  </si>
  <si>
    <t>0039</t>
  </si>
  <si>
    <t>ELM CREEK</t>
  </si>
  <si>
    <t>68836</t>
  </si>
  <si>
    <t>LOUP CITY</t>
  </si>
  <si>
    <t>68853</t>
  </si>
  <si>
    <t>0628</t>
  </si>
  <si>
    <t>3173120</t>
  </si>
  <si>
    <t>580025000</t>
  </si>
  <si>
    <t>LOUP COUNTY PUBLIC SCHOOLS</t>
  </si>
  <si>
    <t>608 WILLIAMS ST BOX 170</t>
  </si>
  <si>
    <t>TAYLOR</t>
  </si>
  <si>
    <t>68879</t>
  </si>
  <si>
    <t>3173170</t>
  </si>
  <si>
    <t>080036000</t>
  </si>
  <si>
    <t>LYNCH PUBLIC SCHOOLS</t>
  </si>
  <si>
    <t>701 HOFFMAN ST BOX 98</t>
  </si>
  <si>
    <t>3173210</t>
  </si>
  <si>
    <t>110020000</t>
  </si>
  <si>
    <t>LYONS-DECATUR NORTHEAST SCHS</t>
  </si>
  <si>
    <t>400 S 5TH ST BOX 526</t>
  </si>
  <si>
    <t>LYONS</t>
  </si>
  <si>
    <t>68038</t>
  </si>
  <si>
    <t>0526</t>
  </si>
  <si>
    <t>3173230</t>
  </si>
  <si>
    <t>590001000</t>
  </si>
  <si>
    <t>MADISON PUBLIC SCHOOLS</t>
  </si>
  <si>
    <t>700 S KENT BOX 450</t>
  </si>
  <si>
    <t>0450</t>
  </si>
  <si>
    <t>3173290</t>
  </si>
  <si>
    <t>550148000</t>
  </si>
  <si>
    <t>MALCOLM PUBLIC SCHOOLS</t>
  </si>
  <si>
    <t>10004 N W 112TH ST</t>
  </si>
  <si>
    <t>MALCOLM</t>
  </si>
  <si>
    <t>68402</t>
  </si>
  <si>
    <t>9561</t>
  </si>
  <si>
    <t>3173440</t>
  </si>
  <si>
    <t>320046000</t>
  </si>
  <si>
    <t>MAYWOOD PUBLIC SCHOOLS</t>
  </si>
  <si>
    <t>NO 1 TIGER DR BOX 46</t>
  </si>
  <si>
    <t>MAYWOOD</t>
  </si>
  <si>
    <t>69038</t>
  </si>
  <si>
    <t>0046</t>
  </si>
  <si>
    <t>3173470</t>
  </si>
  <si>
    <t>730017000</t>
  </si>
  <si>
    <t>MC COOK PUBLIC SCHOOLS</t>
  </si>
  <si>
    <t>230 CALKINS PO BOX 490</t>
  </si>
  <si>
    <t>0490</t>
  </si>
  <si>
    <t>3170220</t>
  </si>
  <si>
    <t>370030000</t>
  </si>
  <si>
    <t>ELWOOD PUBLIC SCHOOLS</t>
  </si>
  <si>
    <t>502 FIRST AVE BOX 107</t>
  </si>
  <si>
    <t>ELWOOD</t>
  </si>
  <si>
    <t>68937</t>
  </si>
  <si>
    <t>0107</t>
  </si>
  <si>
    <t>3170440</t>
  </si>
  <si>
    <t>480008000</t>
  </si>
  <si>
    <t>FAIRBURY PUBLIC SCHOOLS</t>
  </si>
  <si>
    <t>703 K ST</t>
  </si>
  <si>
    <t>FAIRBURY</t>
  </si>
  <si>
    <t>68352</t>
  </si>
  <si>
    <t>2199</t>
  </si>
  <si>
    <t>3170530</t>
  </si>
  <si>
    <t>740056000</t>
  </si>
  <si>
    <t>FALLS CITY PUBLIC SCHOOLS</t>
  </si>
  <si>
    <t>1415 MORTON ST PO BOX 129</t>
  </si>
  <si>
    <t>3170650</t>
  </si>
  <si>
    <t>890003000</t>
  </si>
  <si>
    <t>FORT CALHOUN COMMUNITY SCHS</t>
  </si>
  <si>
    <t>1506 LINCOLN ST BOX 430</t>
  </si>
  <si>
    <t>FORT CALHOUN</t>
  </si>
  <si>
    <t>68023</t>
  </si>
  <si>
    <t>3170710</t>
  </si>
  <si>
    <t>270001000</t>
  </si>
  <si>
    <t>FREMONT PUBLIC SCHOOLS</t>
  </si>
  <si>
    <t>130 E 9TH STREET</t>
  </si>
  <si>
    <t>3949</t>
  </si>
  <si>
    <t>3170800</t>
  </si>
  <si>
    <t>350001000</t>
  </si>
  <si>
    <t>GARDEN COUNTY HIGH SCHOOL</t>
  </si>
  <si>
    <t>3170980</t>
  </si>
  <si>
    <t>100002000</t>
  </si>
  <si>
    <t>GIBBON PUBLIC SCHOOLS</t>
  </si>
  <si>
    <t>1019 SECOND PO BOX 790</t>
  </si>
  <si>
    <t>GIBBON</t>
  </si>
  <si>
    <t>68840</t>
  </si>
  <si>
    <t>3171010</t>
  </si>
  <si>
    <t>410002000</t>
  </si>
  <si>
    <t>GILTNER PUBLIC SCHOOLS</t>
  </si>
  <si>
    <t>#2 WEST 6TH RD BOX 160</t>
  </si>
  <si>
    <t>GILTNER</t>
  </si>
  <si>
    <t>68841</t>
  </si>
  <si>
    <t>3171100</t>
  </si>
  <si>
    <t>240020000</t>
  </si>
  <si>
    <t>GOTHENBURG PUBLIC SCHOOLS</t>
  </si>
  <si>
    <t>1322 AVENUE I</t>
  </si>
  <si>
    <t>GOTHENBURG</t>
  </si>
  <si>
    <t>69138</t>
  </si>
  <si>
    <t>1799</t>
  </si>
  <si>
    <t>3171220</t>
  </si>
  <si>
    <t>770037000</t>
  </si>
  <si>
    <t>GRETNA PUBLIC SCHOOLS</t>
  </si>
  <si>
    <t>11717 S 216TH STREET</t>
  </si>
  <si>
    <t>GRETNA</t>
  </si>
  <si>
    <t>68028</t>
  </si>
  <si>
    <t>7865</t>
  </si>
  <si>
    <t>MITCHELL</t>
  </si>
  <si>
    <t>69357</t>
  </si>
  <si>
    <t>3171370</t>
  </si>
  <si>
    <t>410091000</t>
  </si>
  <si>
    <t>HAMPTON PUBLIC SCHOOLS</t>
  </si>
  <si>
    <t>458 5TH ST</t>
  </si>
  <si>
    <t>HAMPTON</t>
  </si>
  <si>
    <t>68843</t>
  </si>
  <si>
    <t>3171520</t>
  </si>
  <si>
    <t>140008000</t>
  </si>
  <si>
    <t>HARTINGTON PUBLIC SCHOOLS</t>
  </si>
  <si>
    <t>501 S BROADWAY PO BOX 75</t>
  </si>
  <si>
    <t>HARTINGTON</t>
  </si>
  <si>
    <t>68739</t>
  </si>
  <si>
    <t>3171550</t>
  </si>
  <si>
    <t>180011000</t>
  </si>
  <si>
    <t>HARVARD PUBLIC SCHOOLS</t>
  </si>
  <si>
    <t>506 E NORTH ST BOX 100</t>
  </si>
  <si>
    <t>HARVARD</t>
  </si>
  <si>
    <t>68944</t>
  </si>
  <si>
    <t>3171580</t>
  </si>
  <si>
    <t>010018000</t>
  </si>
  <si>
    <t>020009000</t>
  </si>
  <si>
    <t>NELIGH-OAKDALE SCHOOLS</t>
  </si>
  <si>
    <t>600 J ST BOX 149</t>
  </si>
  <si>
    <t>0149</t>
  </si>
  <si>
    <t>3174310</t>
  </si>
  <si>
    <t>260024000</t>
  </si>
  <si>
    <t>NEWCASTLE PUBLIC SCHOOLS</t>
  </si>
  <si>
    <t>509 ANNIE ST PO BOX 187</t>
  </si>
  <si>
    <t>NEWCASTLE</t>
  </si>
  <si>
    <t>68757</t>
  </si>
  <si>
    <t>3174340</t>
  </si>
  <si>
    <t>590013000</t>
  </si>
  <si>
    <t>NEWMAN GROVE PUBLIC SCHOOLS</t>
  </si>
  <si>
    <t>101 S 8TH BOX 370</t>
  </si>
  <si>
    <t>NEWMAN GROVE</t>
  </si>
  <si>
    <t>68758</t>
  </si>
  <si>
    <t>3174370</t>
  </si>
  <si>
    <t>540501000</t>
  </si>
  <si>
    <t>NIOBRARA PUBLIC SCHOOLS</t>
  </si>
  <si>
    <t>247 N HWY 12 BOX 310</t>
  </si>
  <si>
    <t>NIOBRARA</t>
  </si>
  <si>
    <t>68760</t>
  </si>
  <si>
    <t>0310</t>
  </si>
  <si>
    <t>3174400</t>
  </si>
  <si>
    <t>390501000</t>
  </si>
  <si>
    <t>NORTH LOUP SCOTIA PUBLIC SCHS</t>
  </si>
  <si>
    <t>HWY 22 BOX 307</t>
  </si>
  <si>
    <t>SCOTIA</t>
  </si>
  <si>
    <t>68875</t>
  </si>
  <si>
    <t>0307</t>
  </si>
  <si>
    <t>3174430</t>
  </si>
  <si>
    <t>590002000</t>
  </si>
  <si>
    <t>NORFOLK PUBLIC SCHOOLS</t>
  </si>
  <si>
    <t>512 PHILIP AVE PO BOX 139</t>
  </si>
  <si>
    <t>68702</t>
  </si>
  <si>
    <t>3174580</t>
  </si>
  <si>
    <t>400082000</t>
  </si>
  <si>
    <t>NORTHWEST HIGH SCHOOL</t>
  </si>
  <si>
    <t>2710 N NORTH RD</t>
  </si>
  <si>
    <t>3174640</t>
  </si>
  <si>
    <t>EAST HWY 2 BOX 286</t>
  </si>
  <si>
    <t>0286</t>
  </si>
  <si>
    <t>3172335</t>
  </si>
  <si>
    <t>640023000</t>
  </si>
  <si>
    <t>JOHNSON-BROCK PUBLIC SCHOOLS</t>
  </si>
  <si>
    <t>310 MAIN ST BOX 186</t>
  </si>
  <si>
    <t>JOHNSON</t>
  </si>
  <si>
    <t>68378</t>
  </si>
  <si>
    <t>0186</t>
  </si>
  <si>
    <t>0157</t>
  </si>
  <si>
    <t>3172390</t>
  </si>
  <si>
    <t>100007000</t>
  </si>
  <si>
    <t>KEARNEY PUBLIC SCHOOLS</t>
  </si>
  <si>
    <t>310 W 24TH ST</t>
  </si>
  <si>
    <t>5355</t>
  </si>
  <si>
    <t>3172420</t>
  </si>
  <si>
    <t>010003000</t>
  </si>
  <si>
    <t>KENESAW PUBLIC SCHOOLS</t>
  </si>
  <si>
    <t>110 N 5TH AVE BOX 129</t>
  </si>
  <si>
    <t>KENESAW</t>
  </si>
  <si>
    <t>68956</t>
  </si>
  <si>
    <t>3172480</t>
  </si>
  <si>
    <t>520100000</t>
  </si>
  <si>
    <t>KEYA PAHA COUNTY HIGH SCHOOL</t>
  </si>
  <si>
    <t>101 FOOTBALL AVE BOX 219</t>
  </si>
  <si>
    <t>0219</t>
  </si>
  <si>
    <t>3172570</t>
  </si>
  <si>
    <t>530001000</t>
  </si>
  <si>
    <t>KIMBALL PUBLIC SCHOOLS</t>
  </si>
  <si>
    <t>816 E 3RD SUITE A</t>
  </si>
  <si>
    <t>KIMBALL</t>
  </si>
  <si>
    <t>69145</t>
  </si>
  <si>
    <t>1399</t>
  </si>
  <si>
    <t>3172720</t>
  </si>
  <si>
    <t>190039000</t>
  </si>
  <si>
    <t>LEIGH COMMUNITY SCHOOLS</t>
  </si>
  <si>
    <t>310 SHORT ST BOX 98</t>
  </si>
  <si>
    <t>LEIGH</t>
  </si>
  <si>
    <t>68643</t>
  </si>
  <si>
    <t>3172780</t>
  </si>
  <si>
    <t>670069000</t>
  </si>
  <si>
    <t>LEWISTON CONSOLIDATED SCHOOLS</t>
  </si>
  <si>
    <t>306 W TIGER AVE RR1 BOX74</t>
  </si>
  <si>
    <t>LEWISTON</t>
  </si>
  <si>
    <t>68380</t>
  </si>
  <si>
    <t>0074</t>
  </si>
  <si>
    <t>3172810</t>
  </si>
  <si>
    <t>240001000</t>
  </si>
  <si>
    <t>LEXINGTON PUBLIC SCHOOLS</t>
  </si>
  <si>
    <t>1610 N WASHINGTON BOX 890</t>
  </si>
  <si>
    <t>0890</t>
  </si>
  <si>
    <t>3172840</t>
  </si>
  <si>
    <t>550001000</t>
  </si>
  <si>
    <t>LINCOLN PUBLIC SCHOOLS</t>
  </si>
  <si>
    <t>BOX 82889</t>
  </si>
  <si>
    <t>68501</t>
  </si>
  <si>
    <t>2889</t>
  </si>
  <si>
    <t>3172910</t>
  </si>
  <si>
    <t>820015000</t>
  </si>
  <si>
    <t>LITCHFIELD PUBLIC SCHOOLS</t>
  </si>
  <si>
    <t>500 N MAIN BOX 167</t>
  </si>
  <si>
    <t>LITCHFIELD</t>
  </si>
  <si>
    <t>68852</t>
  </si>
  <si>
    <t>0167</t>
  </si>
  <si>
    <t>3172990</t>
  </si>
  <si>
    <t>690055000</t>
  </si>
  <si>
    <t>LOOMIS PUBLIC SCHOOLS</t>
  </si>
  <si>
    <t>101 BRYAN PO BOX 250</t>
  </si>
  <si>
    <t>LOOMIS</t>
  </si>
  <si>
    <t>68958</t>
  </si>
  <si>
    <t>0250</t>
  </si>
  <si>
    <t>3173050</t>
  </si>
  <si>
    <t>130032000</t>
  </si>
  <si>
    <t>LOUISVILLE PUBLIC SCHOOLS</t>
  </si>
  <si>
    <t>202 W 3RD BOX 489</t>
  </si>
  <si>
    <t>LOUISVILLE</t>
  </si>
  <si>
    <t>68037</t>
  </si>
  <si>
    <t>0489</t>
  </si>
  <si>
    <t>3173090</t>
  </si>
  <si>
    <t>820001000</t>
  </si>
  <si>
    <t>LOUP CITY PUBLIC SCHOOLS</t>
  </si>
  <si>
    <t>800 N 8TH ST BOX 628</t>
  </si>
  <si>
    <t>201 N SUNSET</t>
  </si>
  <si>
    <t>PIERCE</t>
  </si>
  <si>
    <t>68767</t>
  </si>
  <si>
    <t>1816</t>
  </si>
  <si>
    <t>3175570</t>
  </si>
  <si>
    <t>700005000</t>
  </si>
  <si>
    <t>PLAINVIEW PUBLIC SCHOOLS</t>
  </si>
  <si>
    <t>301 W PILCHER PO BOX 638</t>
  </si>
  <si>
    <t>PLAINVIEW</t>
  </si>
  <si>
    <t>68769</t>
  </si>
  <si>
    <t>0638</t>
  </si>
  <si>
    <t>3175630</t>
  </si>
  <si>
    <t>770046000</t>
  </si>
  <si>
    <t>SOUTH SARPY DIST 46</t>
  </si>
  <si>
    <t>14801 S 108TH ST</t>
  </si>
  <si>
    <t>SPRINGFIELD</t>
  </si>
  <si>
    <t>68059</t>
  </si>
  <si>
    <t>4925</t>
  </si>
  <si>
    <t>3175660</t>
  </si>
  <si>
    <t>130001000</t>
  </si>
  <si>
    <t>PLATTSMOUTH COMMUNITY SCHOOLS</t>
  </si>
  <si>
    <t>1912 EAST HWY 34</t>
  </si>
  <si>
    <t>5676</t>
  </si>
  <si>
    <t>3175690</t>
  </si>
  <si>
    <t>100105000</t>
  </si>
  <si>
    <t>PLEASANTON PUBLIC SCHOOLS</t>
  </si>
  <si>
    <t>PO BOX 190</t>
  </si>
  <si>
    <t>PLEASANTON</t>
  </si>
  <si>
    <t>68866</t>
  </si>
  <si>
    <t>3175770</t>
  </si>
  <si>
    <t>260001000</t>
  </si>
  <si>
    <t>PONCA PUBLIC SCHOOLS</t>
  </si>
  <si>
    <t>505 3RD ST BOX 568</t>
  </si>
  <si>
    <t>PONCA</t>
  </si>
  <si>
    <t>68770</t>
  </si>
  <si>
    <t>0568</t>
  </si>
  <si>
    <t>3175810</t>
  </si>
  <si>
    <t>170009000</t>
  </si>
  <si>
    <t>POTTER-DIX PUBLIC SCHOOLS</t>
  </si>
  <si>
    <t>303 WALNUT PO BOX 189</t>
  </si>
  <si>
    <t>POTTER</t>
  </si>
  <si>
    <t>69156</t>
  </si>
  <si>
    <t>0415</t>
  </si>
  <si>
    <t>3175900</t>
  </si>
  <si>
    <t>700 W 7TH</t>
  </si>
  <si>
    <t>3079</t>
  </si>
  <si>
    <t>3173500</t>
  </si>
  <si>
    <t>930083000</t>
  </si>
  <si>
    <t>MC COOL JUNCTION PUBLIC SCHS</t>
  </si>
  <si>
    <t>209 S 2ND ST BOX 278</t>
  </si>
  <si>
    <t>MCCOOL JUNCTION</t>
  </si>
  <si>
    <t>68401</t>
  </si>
  <si>
    <t>3173560</t>
  </si>
  <si>
    <t>600090000</t>
  </si>
  <si>
    <t>MC PHERSON COUNTY HIGH SCHOOL</t>
  </si>
  <si>
    <t>100 MAIN ST PO BOX 38</t>
  </si>
  <si>
    <t>0038</t>
  </si>
  <si>
    <t>3173590</t>
  </si>
  <si>
    <t>780072000</t>
  </si>
  <si>
    <t>MEAD PUBLIC SCHOOLS</t>
  </si>
  <si>
    <t>115 N ELM PO BOX 158</t>
  </si>
  <si>
    <t>MEAD</t>
  </si>
  <si>
    <t>68041</t>
  </si>
  <si>
    <t>0158</t>
  </si>
  <si>
    <t>3173600</t>
  </si>
  <si>
    <t>320125000</t>
  </si>
  <si>
    <t>MEDICINE VALLEY PUBLIC SCHOOLS</t>
  </si>
  <si>
    <t>4TH &amp; CROOK ST BOX 9</t>
  </si>
  <si>
    <t>CURTIS</t>
  </si>
  <si>
    <t>69025</t>
  </si>
  <si>
    <t>3173660</t>
  </si>
  <si>
    <t>480303000</t>
  </si>
  <si>
    <t>MERIDIAN PUBLIC SCHOOLS</t>
  </si>
  <si>
    <t>72380 560TH AVE BOX 190</t>
  </si>
  <si>
    <t>DAYKIN</t>
  </si>
  <si>
    <t>68338</t>
  </si>
  <si>
    <t>3173710</t>
  </si>
  <si>
    <t>800005000</t>
  </si>
  <si>
    <t>MILFORD PUBLIC SCHOOLS</t>
  </si>
  <si>
    <t>1200 W 1ST BOX C</t>
  </si>
  <si>
    <t>MILFORD</t>
  </si>
  <si>
    <t>68405</t>
  </si>
  <si>
    <t>0613</t>
  </si>
  <si>
    <t>3173740</t>
  </si>
  <si>
    <t>280017000</t>
  </si>
  <si>
    <t>MILLARD PUBLIC SCHOOLS</t>
  </si>
  <si>
    <t>5606 S 147TH ST</t>
  </si>
  <si>
    <t>68137</t>
  </si>
  <si>
    <t>2604</t>
  </si>
  <si>
    <t>1,3,8</t>
  </si>
  <si>
    <t>3173800</t>
  </si>
  <si>
    <t>790002000</t>
  </si>
  <si>
    <t>MINATARE PUBLIC SCHOOLS</t>
  </si>
  <si>
    <t>1107 7TH ST BOX 425</t>
  </si>
  <si>
    <t>0425</t>
  </si>
  <si>
    <t>3173830</t>
  </si>
  <si>
    <t>500503000</t>
  </si>
  <si>
    <t>MINDEN PUBLIC SCHOOLS</t>
  </si>
  <si>
    <t>520 W 3RD PO BOX 301</t>
  </si>
  <si>
    <t>MINDEN</t>
  </si>
  <si>
    <t>68959</t>
  </si>
  <si>
    <t>0301</t>
  </si>
  <si>
    <t>3173890</t>
  </si>
  <si>
    <t>790031000</t>
  </si>
  <si>
    <t>MITCHELL PUBLIC SCHOOLS</t>
  </si>
  <si>
    <t>1819 19TH AVE</t>
  </si>
  <si>
    <t>3174040</t>
  </si>
  <si>
    <t>460001000</t>
  </si>
  <si>
    <t>MULLEN PUBLIC SCHOOLS</t>
  </si>
  <si>
    <t>404 N BLAINE BOX 127</t>
  </si>
  <si>
    <t>MULLEN</t>
  </si>
  <si>
    <t>69152</t>
  </si>
  <si>
    <t>3174160</t>
  </si>
  <si>
    <t>660111000</t>
  </si>
  <si>
    <t>NEBRASKA CITY PUBLIC SCHOOLS</t>
  </si>
  <si>
    <t>215 N 12TH ST</t>
  </si>
  <si>
    <t>NEBRASKA CITY</t>
  </si>
  <si>
    <t>68410</t>
  </si>
  <si>
    <t>2064</t>
  </si>
  <si>
    <t>3174200</t>
  </si>
  <si>
    <t>130056000</t>
  </si>
  <si>
    <t>CONESTOGA PUBLIC SCHOOLS</t>
  </si>
  <si>
    <t>104 EAST HIGH PO BOX 184</t>
  </si>
  <si>
    <t>MURRAY</t>
  </si>
  <si>
    <t>68409</t>
  </si>
  <si>
    <t>3174220</t>
  </si>
  <si>
    <t>0610</t>
  </si>
  <si>
    <t>3176650</t>
  </si>
  <si>
    <t>300054000</t>
  </si>
  <si>
    <t>SHICKLEY PUBLIC SCHOOLS</t>
  </si>
  <si>
    <t>104 E MURRAY BOX 407</t>
  </si>
  <si>
    <t>SHICKLEY</t>
  </si>
  <si>
    <t>68436</t>
  </si>
  <si>
    <t>3176710</t>
  </si>
  <si>
    <t>170001000</t>
  </si>
  <si>
    <t>SIDNEY PUBLIC SCHOOLS</t>
  </si>
  <si>
    <t>2103 KING ST</t>
  </si>
  <si>
    <t>1948</t>
  </si>
  <si>
    <t>3176800</t>
  </si>
  <si>
    <t>830500000</t>
  </si>
  <si>
    <t>SIOUX COUNTY HIGH SCHOOL</t>
  </si>
  <si>
    <t>435 KATE BOX 38</t>
  </si>
  <si>
    <t>3176860</t>
  </si>
  <si>
    <t>220011000</t>
  </si>
  <si>
    <t>SO SIOUX CITY COMMUNITY SCHS</t>
  </si>
  <si>
    <t>820 EAST 29TH ST BOX 158</t>
  </si>
  <si>
    <t>4,8</t>
  </si>
  <si>
    <t>3176890</t>
  </si>
  <si>
    <t>390055000</t>
  </si>
  <si>
    <t>SPALDING PUBLIC SCHOOLS</t>
  </si>
  <si>
    <t>124 S ASH PO BOX 220</t>
  </si>
  <si>
    <t>SPALDING</t>
  </si>
  <si>
    <t>68665</t>
  </si>
  <si>
    <t>0220</t>
  </si>
  <si>
    <t>3176980</t>
  </si>
  <si>
    <t>060017000</t>
  </si>
  <si>
    <t>ST EDWARD PUBLIC SCHOOLS</t>
  </si>
  <si>
    <t>601 CLARK ST BOX C</t>
  </si>
  <si>
    <t>ST EDWARD</t>
  </si>
  <si>
    <t>68660</t>
  </si>
  <si>
    <t>0138</t>
  </si>
  <si>
    <t>3177100</t>
  </si>
  <si>
    <t>570501000</t>
  </si>
  <si>
    <t>STAPLETON PUBLIC SCHOOLS</t>
  </si>
  <si>
    <t>6TH &amp; MAIN BOX 128</t>
  </si>
  <si>
    <t>STAPLETON</t>
  </si>
  <si>
    <t>69163</t>
  </si>
  <si>
    <t>110014000</t>
  </si>
  <si>
    <t>OAKLAND CRAIG PUBLIC SCHOOLS</t>
  </si>
  <si>
    <t>309 N DAVIS</t>
  </si>
  <si>
    <t>OAKLAND</t>
  </si>
  <si>
    <t>68045</t>
  </si>
  <si>
    <t>1105</t>
  </si>
  <si>
    <t>3174760</t>
  </si>
  <si>
    <t>510001000</t>
  </si>
  <si>
    <t>OGALLALA PUBLIC SCHOOLS</t>
  </si>
  <si>
    <t>205 E 6TH ST</t>
  </si>
  <si>
    <t>OGALLALA</t>
  </si>
  <si>
    <t>69153</t>
  </si>
  <si>
    <t>2245</t>
  </si>
  <si>
    <t>3174820</t>
  </si>
  <si>
    <t>280001000</t>
  </si>
  <si>
    <t>OMAHA PUBLIC SCHOOLS</t>
  </si>
  <si>
    <t>3215 CUMING ST</t>
  </si>
  <si>
    <t>68131</t>
  </si>
  <si>
    <t>2024</t>
  </si>
  <si>
    <t>3174850</t>
  </si>
  <si>
    <t>450007000</t>
  </si>
  <si>
    <t>O'NEILL PUBLIC SCHOOLS</t>
  </si>
  <si>
    <t>410 E BENTON PO BOX 230</t>
  </si>
  <si>
    <t>3174940</t>
  </si>
  <si>
    <t>880005000</t>
  </si>
  <si>
    <t>ORD PUBLIC SCHOOLS</t>
  </si>
  <si>
    <t>320 N 19TH</t>
  </si>
  <si>
    <t>1602</t>
  </si>
  <si>
    <t>3175000</t>
  </si>
  <si>
    <t>720019000</t>
  </si>
  <si>
    <t>OSCEOLA PUBLIC SCHOOLS</t>
  </si>
  <si>
    <t>565 S KIMMEL BOX 198</t>
  </si>
  <si>
    <t>OSCEOLA</t>
  </si>
  <si>
    <t>68651</t>
  </si>
  <si>
    <t>0198</t>
  </si>
  <si>
    <t>3175030</t>
  </si>
  <si>
    <t>700542000</t>
  </si>
  <si>
    <t>OSMOND PUBLIC SCHOOLS</t>
  </si>
  <si>
    <t>202 W PRAIRIE ST BOX 458</t>
  </si>
  <si>
    <t>OSMOND</t>
  </si>
  <si>
    <t>68765</t>
  </si>
  <si>
    <t>0458</t>
  </si>
  <si>
    <t>3175060</t>
  </si>
  <si>
    <t>240004000</t>
  </si>
  <si>
    <t>OVERTON PUBLIC SCHOOLS</t>
  </si>
  <si>
    <t>401 7TH ST BOX 310</t>
  </si>
  <si>
    <t>OVERTON</t>
  </si>
  <si>
    <t>68863</t>
  </si>
  <si>
    <t>6345</t>
  </si>
  <si>
    <t>3175210</t>
  </si>
  <si>
    <t>660501000</t>
  </si>
  <si>
    <t>PALMYRA DISTRICT O R 1</t>
  </si>
  <si>
    <t>425 F ST PO BOX 130</t>
  </si>
  <si>
    <t>PALMYRA</t>
  </si>
  <si>
    <t>68418</t>
  </si>
  <si>
    <t>0130</t>
  </si>
  <si>
    <t>3175270</t>
  </si>
  <si>
    <t>770027000</t>
  </si>
  <si>
    <t>PAPILLION-LA VISTA PUBLIC SCHS</t>
  </si>
  <si>
    <t>420 S WASHINGTON</t>
  </si>
  <si>
    <t>2667</t>
  </si>
  <si>
    <t>3175330</t>
  </si>
  <si>
    <t>670001000</t>
  </si>
  <si>
    <t>PAWNEE CITY PUBLIC SCHOOLS</t>
  </si>
  <si>
    <t>729 E ST BOX 393</t>
  </si>
  <si>
    <t>PAWNEE CITY</t>
  </si>
  <si>
    <t>68420</t>
  </si>
  <si>
    <t>0393</t>
  </si>
  <si>
    <t>3175360</t>
  </si>
  <si>
    <t>510006000</t>
  </si>
  <si>
    <t>PAXTON CONSOLIDATED SCHOOLS</t>
  </si>
  <si>
    <t>308 N ELM PO BOX 368</t>
  </si>
  <si>
    <t>PAXTON</t>
  </si>
  <si>
    <t>69155</t>
  </si>
  <si>
    <t>3175390</t>
  </si>
  <si>
    <t>870001000</t>
  </si>
  <si>
    <t>PENDER PUBLIC SCHOOLS</t>
  </si>
  <si>
    <t>609 WHITNEY ST PO BX 629</t>
  </si>
  <si>
    <t>PENDER</t>
  </si>
  <si>
    <t>68047</t>
  </si>
  <si>
    <t>0629</t>
  </si>
  <si>
    <t>3175510</t>
  </si>
  <si>
    <t>700002000</t>
  </si>
  <si>
    <t>PIERCE PUBLIC SCHOOLS</t>
  </si>
  <si>
    <t>WAYNE COMMUNITY SCHOOLS</t>
  </si>
  <si>
    <t>611 W 7TH ST</t>
  </si>
  <si>
    <t>WAYNE</t>
  </si>
  <si>
    <t>68787</t>
  </si>
  <si>
    <t>1715</t>
  </si>
  <si>
    <t>3178540</t>
  </si>
  <si>
    <t>130022000</t>
  </si>
  <si>
    <t>WEEPING WATER PUBLIC SCHOOLS</t>
  </si>
  <si>
    <t>204 WEST O PO BOX 206</t>
  </si>
  <si>
    <t>WEEPING WATER</t>
  </si>
  <si>
    <t>68463</t>
  </si>
  <si>
    <t>3178660</t>
  </si>
  <si>
    <t>280066000</t>
  </si>
  <si>
    <t>WESTSIDE COMMUNITY SCHOOLS</t>
  </si>
  <si>
    <t>909 S 76TH ST</t>
  </si>
  <si>
    <t>68114</t>
  </si>
  <si>
    <t>4599</t>
  </si>
  <si>
    <t>3178670</t>
  </si>
  <si>
    <t>920045000</t>
  </si>
  <si>
    <t>WHEELER CENTRAL SCHOOLS</t>
  </si>
  <si>
    <t>600 RANDOLPH WEST BOX 68</t>
  </si>
  <si>
    <t>BARTLETT</t>
  </si>
  <si>
    <t>68622</t>
  </si>
  <si>
    <t>3178720</t>
  </si>
  <si>
    <t>760082000</t>
  </si>
  <si>
    <t>WILBER-CLATONIA PUBLIC SCHOOLS</t>
  </si>
  <si>
    <t>PO BOX 487</t>
  </si>
  <si>
    <t>WILBER</t>
  </si>
  <si>
    <t>68465</t>
  </si>
  <si>
    <t>0487</t>
  </si>
  <si>
    <t>3178810</t>
  </si>
  <si>
    <t>870017000</t>
  </si>
  <si>
    <t>WINNEBAGO PUBLIC SCHOOLS</t>
  </si>
  <si>
    <t>HWY 77&amp;75 BOX K K</t>
  </si>
  <si>
    <t>WINNEBAGO</t>
  </si>
  <si>
    <t>68071</t>
  </si>
  <si>
    <t>0769</t>
  </si>
  <si>
    <t>3178840</t>
  </si>
  <si>
    <t>900595000</t>
  </si>
  <si>
    <t>WINSIDE PUBLIC SCHOOLS</t>
  </si>
  <si>
    <t>203 CRAWFORD</t>
  </si>
  <si>
    <t>WINSIDE</t>
  </si>
  <si>
    <t>280054000</t>
  </si>
  <si>
    <t>RALSTON PUBLIC SCHOOLS</t>
  </si>
  <si>
    <t>8545 PARK DR</t>
  </si>
  <si>
    <t>RALSTON</t>
  </si>
  <si>
    <t>68127</t>
  </si>
  <si>
    <t>3690</t>
  </si>
  <si>
    <t>3175930</t>
  </si>
  <si>
    <t>140045000</t>
  </si>
  <si>
    <t>RANDOLPH PUBLIC SCHOOLS</t>
  </si>
  <si>
    <t>207 N PIERCE PO BOX 755</t>
  </si>
  <si>
    <t>RANDOLPH</t>
  </si>
  <si>
    <t>68771</t>
  </si>
  <si>
    <t>0755</t>
  </si>
  <si>
    <t>3175960</t>
  </si>
  <si>
    <t>100069000</t>
  </si>
  <si>
    <t>RAVENNA PUBLIC SCHOOLS</t>
  </si>
  <si>
    <t>41750 CARTHAGE RD BX 8400</t>
  </si>
  <si>
    <t>3175990</t>
  </si>
  <si>
    <t>910002000</t>
  </si>
  <si>
    <t>RED CLOUD COMMUNITY SCHOOLS</t>
  </si>
  <si>
    <t>121 W 7TH AVE</t>
  </si>
  <si>
    <t>RED CLOUD</t>
  </si>
  <si>
    <t>68970</t>
  </si>
  <si>
    <t>2498</t>
  </si>
  <si>
    <t>3176080</t>
  </si>
  <si>
    <t>120032000</t>
  </si>
  <si>
    <t>RISING CITY PUBLIC SCHOOLS</t>
  </si>
  <si>
    <t>400 E SPRUCE BOX 160</t>
  </si>
  <si>
    <t>RISING CITY</t>
  </si>
  <si>
    <t>68658</t>
  </si>
  <si>
    <t>3176170</t>
  </si>
  <si>
    <t>750100000</t>
  </si>
  <si>
    <t>ROCK COUNTY HIGH SCHOOL</t>
  </si>
  <si>
    <t>EAST HWY 20 BOX 448</t>
  </si>
  <si>
    <t>3176380</t>
  </si>
  <si>
    <t>050071000</t>
  </si>
  <si>
    <t>SANDHILLS PUBLIC SCHOOLS</t>
  </si>
  <si>
    <t>HWY 2 BOX 460</t>
  </si>
  <si>
    <t>DUNNING</t>
  </si>
  <si>
    <t>68833</t>
  </si>
  <si>
    <t>0460</t>
  </si>
  <si>
    <t>3176400</t>
  </si>
  <si>
    <t>540505000</t>
  </si>
  <si>
    <t>SANTEE COMMUNITY SCHOOLS</t>
  </si>
  <si>
    <t>206 FRAZIER AVE EAST</t>
  </si>
  <si>
    <t>7213</t>
  </si>
  <si>
    <t>3176410</t>
  </si>
  <si>
    <t>210084000</t>
  </si>
  <si>
    <t>SARGENT PUBLIC SCHOOLS</t>
  </si>
  <si>
    <t>400 N 5TH ST BOX 366</t>
  </si>
  <si>
    <t>SARGENT</t>
  </si>
  <si>
    <t>68874</t>
  </si>
  <si>
    <t>6104</t>
  </si>
  <si>
    <t>3176450</t>
  </si>
  <si>
    <t>190123000</t>
  </si>
  <si>
    <t>SCHUYLER CENTRAL HIGH SCHOOL</t>
  </si>
  <si>
    <t>401 ADAM ST</t>
  </si>
  <si>
    <t>2400</t>
  </si>
  <si>
    <t>3176470</t>
  </si>
  <si>
    <t>790032000</t>
  </si>
  <si>
    <t>SCOTTSBLUFF PUBLIC SCHOOLS</t>
  </si>
  <si>
    <t>2601 BROADWAY</t>
  </si>
  <si>
    <t>1609</t>
  </si>
  <si>
    <t>3176560</t>
  </si>
  <si>
    <t>800009000</t>
  </si>
  <si>
    <t>SEWARD PUBLIC SCHOOLS</t>
  </si>
  <si>
    <t>410 SOUTH ST</t>
  </si>
  <si>
    <t>SEWARD</t>
  </si>
  <si>
    <t>68434</t>
  </si>
  <si>
    <t>2541</t>
  </si>
  <si>
    <t>4</t>
  </si>
  <si>
    <t>3176590</t>
  </si>
  <si>
    <t>720032000</t>
  </si>
  <si>
    <t>SHELBY PUBLIC SCHOOLS</t>
  </si>
  <si>
    <t>650 N WALNUT BOX 218</t>
  </si>
  <si>
    <t>SHELBY</t>
  </si>
  <si>
    <t>68662</t>
  </si>
  <si>
    <t>3176620</t>
  </si>
  <si>
    <t>100019000</t>
  </si>
  <si>
    <t>SHELTON PUBLIC SCHOOLS</t>
  </si>
  <si>
    <t>9TH &amp; C BOX 610</t>
  </si>
  <si>
    <t>SHELTON</t>
  </si>
  <si>
    <t>68876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</si>
  <si>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</si>
  <si>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</si>
  <si>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</si>
  <si>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</si>
  <si>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</si>
  <si>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</si>
  <si>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</si>
  <si>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</si>
  <si>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</si>
  <si>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</si>
  <si>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13A</t>
  </si>
  <si>
    <t>14A</t>
  </si>
  <si>
    <t>ALBION</t>
  </si>
  <si>
    <t>NE</t>
  </si>
  <si>
    <t>68620</t>
  </si>
  <si>
    <t>7</t>
  </si>
  <si>
    <t>YES</t>
  </si>
  <si>
    <t>3100002</t>
  </si>
  <si>
    <t>120056000</t>
  </si>
  <si>
    <t>DAVID CITY PUBLIC SCHOOLS</t>
  </si>
  <si>
    <t>750 D ST</t>
  </si>
  <si>
    <t>DAVID CITY</t>
  </si>
  <si>
    <t>68632</t>
  </si>
  <si>
    <t>1724</t>
  </si>
  <si>
    <t>6,7</t>
  </si>
  <si>
    <t>3177160</t>
  </si>
  <si>
    <t>740501000</t>
  </si>
  <si>
    <t>SE NEBRASKA CONSOLIDATED SCHS</t>
  </si>
  <si>
    <t>RR 1 BOX 1 C</t>
  </si>
  <si>
    <t>STELLA</t>
  </si>
  <si>
    <t>68442</t>
  </si>
  <si>
    <t>0073</t>
  </si>
  <si>
    <t>3177180</t>
  </si>
  <si>
    <t>340001000</t>
  </si>
  <si>
    <t>SOUTHERN SCHOOL DIST 1</t>
  </si>
  <si>
    <t>115 S 11TH ST PO BOX 237</t>
  </si>
  <si>
    <t>WYMORE</t>
  </si>
  <si>
    <t>68466</t>
  </si>
  <si>
    <t>0237</t>
  </si>
  <si>
    <t>3177190</t>
  </si>
  <si>
    <t>490033000</t>
  </si>
  <si>
    <t>STERLING PUBLIC SCHOOLS</t>
  </si>
  <si>
    <t>250 MAIN ST BOX 39</t>
  </si>
  <si>
    <t>STERLING</t>
  </si>
  <si>
    <t>68443</t>
  </si>
  <si>
    <t>3177340</t>
  </si>
  <si>
    <t>240101000</t>
  </si>
  <si>
    <t>SUMNER-EDDYVILLE-MILLER SCHS</t>
  </si>
  <si>
    <t>205 E 5TH AVE BOX 126</t>
  </si>
  <si>
    <t>SUMNER</t>
  </si>
  <si>
    <t>68878</t>
  </si>
  <si>
    <t>0126</t>
  </si>
  <si>
    <t>3177520</t>
  </si>
  <si>
    <t>180002000</t>
  </si>
  <si>
    <t>SUTTON PUBLIC SCHOOLS</t>
  </si>
  <si>
    <t>1107 N SAUNDERS BOX 590</t>
  </si>
  <si>
    <t>SUTTON</t>
  </si>
  <si>
    <t>68979</t>
  </si>
  <si>
    <t>0590</t>
  </si>
  <si>
    <t>3177550</t>
  </si>
  <si>
    <t>660027000</t>
  </si>
  <si>
    <t>SYRACUSE-DUNBAR-AVOCA SCHOOLS</t>
  </si>
  <si>
    <t>550 7TH ST BOX P</t>
  </si>
  <si>
    <t>SYRACUSE</t>
  </si>
  <si>
    <t>68446</t>
  </si>
  <si>
    <t>3177730</t>
  </si>
  <si>
    <t>860001000</t>
  </si>
  <si>
    <t>THEDFORD RURAL HIGH SCHOOL</t>
  </si>
  <si>
    <t>304 MAPLE ST BOX 248</t>
  </si>
  <si>
    <t>3178020</t>
  </si>
  <si>
    <t>160006000</t>
  </si>
  <si>
    <t>VALENTINE RURAL HIGH SCHOOL</t>
  </si>
  <si>
    <t>431 N GREEN ST</t>
  </si>
  <si>
    <t>3178210</t>
  </si>
  <si>
    <t>780039000</t>
  </si>
  <si>
    <t>WAHOO PUBLIC SCHOOLS</t>
  </si>
  <si>
    <t>2201 N LOCUST</t>
  </si>
  <si>
    <t>1093</t>
  </si>
  <si>
    <t>3178240</t>
  </si>
  <si>
    <t>900560000</t>
  </si>
  <si>
    <t>WAKEFIELD PUBLIC SCHOOLS</t>
  </si>
  <si>
    <t>802 HIGHLAND BOX 330</t>
  </si>
  <si>
    <t>WAKEFIELD</t>
  </si>
  <si>
    <t>68784</t>
  </si>
  <si>
    <t>0330</t>
  </si>
  <si>
    <t>3178260</t>
  </si>
  <si>
    <t>560565000</t>
  </si>
  <si>
    <t>WALLACE PUBLIC SCH DIST 65 R</t>
  </si>
  <si>
    <t>151 N WALLACE RD BOX 127</t>
  </si>
  <si>
    <t>WALLACE</t>
  </si>
  <si>
    <t>69169</t>
  </si>
  <si>
    <t>3178300</t>
  </si>
  <si>
    <t>870013000</t>
  </si>
  <si>
    <t>WALTHILL PUBLIC SCHOOLS</t>
  </si>
  <si>
    <t>LITTLE &amp; MAIN ST BOX 3 C</t>
  </si>
  <si>
    <t>WALTHILL</t>
  </si>
  <si>
    <t>68067</t>
  </si>
  <si>
    <t>0563</t>
  </si>
  <si>
    <t>3178450</t>
  </si>
  <si>
    <t>540576000</t>
  </si>
  <si>
    <t>WAUSA PUBLIC SCHOOLS</t>
  </si>
  <si>
    <t>300 S BISMARCK BOX 159</t>
  </si>
  <si>
    <t>WAUSA</t>
  </si>
  <si>
    <t>68786</t>
  </si>
  <si>
    <t>3178520</t>
  </si>
  <si>
    <t>900017000</t>
  </si>
  <si>
    <t>416 N SPRUCE ST BOX 98</t>
  </si>
  <si>
    <t>EWING</t>
  </si>
  <si>
    <t>68735</t>
  </si>
  <si>
    <t>0098</t>
  </si>
  <si>
    <t>3100021</t>
  </si>
  <si>
    <t>550145000</t>
  </si>
  <si>
    <t>WAVERLY SCHOOL DISTRICT 145</t>
  </si>
  <si>
    <t>14511 HEYWOOD BOX 426</t>
  </si>
  <si>
    <t>WAVERLY</t>
  </si>
  <si>
    <t>68462</t>
  </si>
  <si>
    <t>0426</t>
  </si>
  <si>
    <t>8</t>
  </si>
  <si>
    <t>3100022</t>
  </si>
  <si>
    <t>560001000</t>
  </si>
  <si>
    <t>NORTH PLATTE PUBLIC SCHOOLS</t>
  </si>
  <si>
    <t>301 WEST F PO BOX 1557</t>
  </si>
  <si>
    <t>NORTH PLATTE</t>
  </si>
  <si>
    <t>69103</t>
  </si>
  <si>
    <t>1557</t>
  </si>
  <si>
    <t>3100023</t>
  </si>
  <si>
    <t>560007000</t>
  </si>
  <si>
    <t>MAXWELL PUBLIC SCHOOLS</t>
  </si>
  <si>
    <t>415 E HWY 30 BOX 188</t>
  </si>
  <si>
    <t>MAXWELL</t>
  </si>
  <si>
    <t>69151</t>
  </si>
  <si>
    <t>3100024</t>
  </si>
  <si>
    <t>560055000</t>
  </si>
  <si>
    <t>SUTHERLAND PUBLIC SCHOOLS</t>
  </si>
  <si>
    <t>401 WALNUT BOX 217</t>
  </si>
  <si>
    <t>SUTHERLAND</t>
  </si>
  <si>
    <t>69165</t>
  </si>
  <si>
    <t>0217</t>
  </si>
  <si>
    <t>3100025</t>
  </si>
  <si>
    <t>590080000</t>
  </si>
  <si>
    <t>ELKHORN VALLEY SCHOOLS</t>
  </si>
  <si>
    <t>601 S MADISON BOX 430</t>
  </si>
  <si>
    <t>TILDEN</t>
  </si>
  <si>
    <t>68781</t>
  </si>
  <si>
    <t>0430</t>
  </si>
  <si>
    <t>3100034</t>
  </si>
  <si>
    <t>780001000</t>
  </si>
  <si>
    <t>ASHLAND-GREENWOOD PUBLIC SCHS</t>
  </si>
  <si>
    <t>68790</t>
  </si>
  <si>
    <t>5107</t>
  </si>
  <si>
    <t>3178940</t>
  </si>
  <si>
    <t>400083000</t>
  </si>
  <si>
    <t>WOOD RIVER RURAL MS/SR HIGH</t>
  </si>
  <si>
    <t>13800 W WOODRIVR BOX 518</t>
  </si>
  <si>
    <t>0518</t>
  </si>
  <si>
    <t>3178990</t>
  </si>
  <si>
    <t>140101000</t>
  </si>
  <si>
    <t>WYNOT PUBLIC SCHOOLS</t>
  </si>
  <si>
    <t>709 ST JAMES AVE BOX 157</t>
  </si>
  <si>
    <t>WYNOT</t>
  </si>
  <si>
    <t>68792</t>
  </si>
  <si>
    <t>3179050</t>
  </si>
  <si>
    <t>930012000</t>
  </si>
  <si>
    <t>YORK PUBLIC SCHOOLS</t>
  </si>
  <si>
    <t>2918 N DELAWARE AVE</t>
  </si>
  <si>
    <t>3179080</t>
  </si>
  <si>
    <t>780009000</t>
  </si>
  <si>
    <t>YUTAN PUBLIC SCHOOLS</t>
  </si>
  <si>
    <t>1200 2ND ST</t>
  </si>
  <si>
    <t>YUTAN</t>
  </si>
  <si>
    <t>68073</t>
  </si>
  <si>
    <t>3054</t>
  </si>
  <si>
    <t>3180010</t>
  </si>
  <si>
    <t>000001000</t>
  </si>
  <si>
    <t>EDUCATIONAL SERVICE UNIT 01</t>
  </si>
  <si>
    <t>211 TENTH ST</t>
  </si>
  <si>
    <t>5014</t>
  </si>
  <si>
    <t>3180030</t>
  </si>
  <si>
    <t>000003000</t>
  </si>
  <si>
    <t>EDUCATIONAL SERVICE UNIT 03</t>
  </si>
  <si>
    <t>6949 S 110TH ST</t>
  </si>
  <si>
    <t>68128</t>
  </si>
  <si>
    <t>5722</t>
  </si>
  <si>
    <t>3180040</t>
  </si>
  <si>
    <t>000004000</t>
  </si>
  <si>
    <t>EDUCATIONAL SERVICE UNIT 04</t>
  </si>
  <si>
    <t>919 16TH ST PO BOX 310</t>
  </si>
  <si>
    <t>3180050</t>
  </si>
  <si>
    <t>000005000</t>
  </si>
  <si>
    <t>EDUCATIONAL SERVICE UNIT 05</t>
  </si>
  <si>
    <t>900 WEST COURT</t>
  </si>
  <si>
    <t>3526</t>
  </si>
  <si>
    <t>3180080</t>
  </si>
  <si>
    <t>000008000</t>
  </si>
  <si>
    <t>EDUCATIONAL SERVICE UNIT 08</t>
  </si>
  <si>
    <t>106 W 3RD PO BOX 89</t>
  </si>
  <si>
    <t>0089</t>
  </si>
  <si>
    <t>3180090</t>
  </si>
  <si>
    <t>000009000</t>
  </si>
  <si>
    <t>EDUCATIONAL SERVICE UNIT 09</t>
  </si>
  <si>
    <t>1117 E SOUTH ST BOX 2047</t>
  </si>
  <si>
    <t>3180110</t>
  </si>
  <si>
    <t>000011000</t>
  </si>
  <si>
    <t>EDUCATIONAL SERVICE UNIT 11</t>
  </si>
  <si>
    <t>412 W 14TH AVE BOX 858</t>
  </si>
  <si>
    <t>0858</t>
  </si>
  <si>
    <t>3180130</t>
  </si>
  <si>
    <t>000013000</t>
  </si>
  <si>
    <t>EDUCATIONAL SERVICE UNIT 13</t>
  </si>
  <si>
    <t>4901</t>
  </si>
  <si>
    <t>3180150</t>
  </si>
  <si>
    <t>000015000</t>
  </si>
  <si>
    <t>EDUCATIONAL SERVICE UNIT 15</t>
  </si>
  <si>
    <t>344 MAIN ST PO BOX 398</t>
  </si>
  <si>
    <t>0398</t>
  </si>
  <si>
    <t>Nebraska School Districts State School Districts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</si>
  <si>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</si>
  <si>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</si>
  <si>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</si>
  <si>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</si>
  <si>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</si>
  <si>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</si>
  <si>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</si>
  <si>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</si>
  <si>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</si>
  <si>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</si>
  <si>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</si>
  <si>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</si>
  <si>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</si>
  <si>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</si>
  <si>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</si>
  <si>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</si>
  <si>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</si>
  <si>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</si>
  <si>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NO</t>
  </si>
  <si>
    <t>3100003</t>
  </si>
  <si>
    <t>120502000</t>
  </si>
  <si>
    <t>EAST BUTLER PUBLIC SCHOOLS</t>
  </si>
  <si>
    <t>212 S MADISON ST BOX 36</t>
  </si>
  <si>
    <t>BRAINARD</t>
  </si>
  <si>
    <t>68626</t>
  </si>
  <si>
    <t>0036</t>
  </si>
  <si>
    <t>3100004</t>
  </si>
  <si>
    <t>140054000</t>
  </si>
  <si>
    <t>LAUREL-CONCORD PUBLIC SCHOOLS</t>
  </si>
  <si>
    <t>502 WAKEFIELD BOX 8</t>
  </si>
  <si>
    <t>LAUREL</t>
  </si>
  <si>
    <t>68745</t>
  </si>
  <si>
    <t>0008</t>
  </si>
  <si>
    <t>3100005</t>
  </si>
  <si>
    <t>190059000</t>
  </si>
  <si>
    <t>HOWELLS PUBLIC SCHOOLS</t>
  </si>
  <si>
    <t>417 CENTER ST BOX 159</t>
  </si>
  <si>
    <t>HOWELLS</t>
  </si>
  <si>
    <t>68641</t>
  </si>
  <si>
    <t>0159</t>
  </si>
  <si>
    <t>3100006</t>
  </si>
  <si>
    <t>200001000</t>
  </si>
  <si>
    <t>WEST POINT PUBLIC SCHOOLS</t>
  </si>
  <si>
    <t>1200 E WASHINGTON BOX 188</t>
  </si>
  <si>
    <t>WEST POINT</t>
  </si>
  <si>
    <t>68788</t>
  </si>
  <si>
    <t>0188</t>
  </si>
  <si>
    <t>3100008</t>
  </si>
  <si>
    <t>200030000</t>
  </si>
  <si>
    <t>WISNER-PILGER PUBLIC SCHOOLS</t>
  </si>
  <si>
    <t>801 18TH ST BOX 580</t>
  </si>
  <si>
    <t>WISNER</t>
  </si>
  <si>
    <t>68791</t>
  </si>
  <si>
    <t>0580</t>
  </si>
  <si>
    <t>3100010</t>
  </si>
  <si>
    <t>210015000</t>
  </si>
  <si>
    <t>ANSELMO-MERNA PUBLIC SCHOOLS</t>
  </si>
  <si>
    <t>BOX 68</t>
  </si>
  <si>
    <t>MERNA</t>
  </si>
  <si>
    <t>68856</t>
  </si>
  <si>
    <t>0068</t>
  </si>
  <si>
    <t>3100011</t>
  </si>
  <si>
    <t>210025000</t>
  </si>
  <si>
    <t>BROKEN BOW PUBLIC SCHOOLS</t>
  </si>
  <si>
    <t>323 N 7TH AVE</t>
  </si>
  <si>
    <t>BROKEN BOW</t>
  </si>
  <si>
    <t>68822</t>
  </si>
  <si>
    <t>1718</t>
  </si>
  <si>
    <t>6</t>
  </si>
  <si>
    <t>3100012</t>
  </si>
  <si>
    <t>210180000</t>
  </si>
  <si>
    <t>CALLAWAY PUBLIC SCHOOLS</t>
  </si>
  <si>
    <t>101 N NEEDHAM BOX 188</t>
  </si>
  <si>
    <t>CALLAWAY</t>
  </si>
  <si>
    <t>68825</t>
  </si>
  <si>
    <t>LEXINGTON</t>
  </si>
  <si>
    <t>68850</t>
  </si>
  <si>
    <t>3100015</t>
  </si>
  <si>
    <t>330021000</t>
  </si>
  <si>
    <t>CAMBRIDGE PUBLIC SCHOOLS</t>
  </si>
  <si>
    <t>1003 NELSON PO BOX 100</t>
  </si>
  <si>
    <t>CAMBRIDGE</t>
  </si>
  <si>
    <t>69022</t>
  </si>
  <si>
    <t>0100</t>
  </si>
  <si>
    <t>3100016</t>
  </si>
  <si>
    <t>400002000</t>
  </si>
  <si>
    <t>GRAND ISLAND PUBLIC SCHOOLS</t>
  </si>
  <si>
    <t>123 S WEBB RD PO BOX 4904</t>
  </si>
  <si>
    <t>GRAND ISLAND</t>
  </si>
  <si>
    <t>68802</t>
  </si>
  <si>
    <t>4904</t>
  </si>
  <si>
    <t>5,7</t>
  </si>
  <si>
    <t>68803</t>
  </si>
  <si>
    <t>3100018</t>
  </si>
  <si>
    <t>150536000</t>
  </si>
  <si>
    <t>WAUNETA-PALISADE PUBLIC SCHS</t>
  </si>
  <si>
    <t>214 W WICHITA BOX 368</t>
  </si>
  <si>
    <t>WAUNETA</t>
  </si>
  <si>
    <t>69045</t>
  </si>
  <si>
    <t>0368</t>
  </si>
  <si>
    <t>3100020</t>
  </si>
  <si>
    <t>450029000</t>
  </si>
  <si>
    <t>EWING PUBLIC SCHOOLS</t>
  </si>
  <si>
    <t>1200 BOYD ST</t>
  </si>
  <si>
    <t>ASHLAND</t>
  </si>
  <si>
    <t>68003</t>
  </si>
  <si>
    <t>1899</t>
  </si>
  <si>
    <t>WAHOO</t>
  </si>
  <si>
    <t>68066</t>
  </si>
  <si>
    <t>3100040</t>
  </si>
  <si>
    <t>780104000</t>
  </si>
  <si>
    <t>PRAGUE PUBLIC SCHOOLS</t>
  </si>
  <si>
    <t>201 MORAVIA BOX 98</t>
  </si>
  <si>
    <t>PRAGUE</t>
  </si>
  <si>
    <t>68050</t>
  </si>
  <si>
    <t>3100041</t>
  </si>
  <si>
    <t>840003000</t>
  </si>
  <si>
    <t>STANTON COMMUNITY SCHOOLS</t>
  </si>
  <si>
    <t>1007 KINGWOOD ST BOX 749</t>
  </si>
  <si>
    <t>STANTON</t>
  </si>
  <si>
    <t>68779</t>
  </si>
  <si>
    <t>0749</t>
  </si>
  <si>
    <t>KEARNEY</t>
  </si>
  <si>
    <t>68845</t>
  </si>
  <si>
    <t>M</t>
  </si>
  <si>
    <t>CHADRON</t>
  </si>
  <si>
    <t>69337</t>
  </si>
  <si>
    <t>GENEVA</t>
  </si>
  <si>
    <t>68361</t>
  </si>
  <si>
    <t>FISCAL YEAR 2008 SPREADSHEET FOR SMALL, RURAL SCHOOL ACHIEVEMENT PROGRAM AND RURAL LOW-INCOME SCHOOL PROGRAM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</si>
  <si>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</si>
  <si>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</si>
  <si>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</si>
  <si>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</si>
  <si>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</si>
  <si>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 xml:space="preserve"> </t>
  </si>
  <si>
    <t>49-0050-000</t>
  </si>
  <si>
    <t>JOHNSON CO CENTRAL PUBLIC SCHS</t>
  </si>
  <si>
    <t xml:space="preserve">358 N 6TH </t>
  </si>
  <si>
    <t xml:space="preserve">TECUMSEH </t>
  </si>
  <si>
    <t>WEST BOYD SCHOOL DISTRICT</t>
  </si>
  <si>
    <t>106 E GREIG ST</t>
  </si>
  <si>
    <t>SPENCER</t>
  </si>
  <si>
    <t>SUPERIOR PUBLIC SCHOOLS</t>
  </si>
  <si>
    <t>601 W 8TH ST</t>
  </si>
  <si>
    <t>SUPERIOR</t>
  </si>
  <si>
    <t>(402) 589-1333</t>
  </si>
  <si>
    <t>(402) 335-3320</t>
  </si>
  <si>
    <t>3100172</t>
  </si>
  <si>
    <t>450239000</t>
  </si>
  <si>
    <t>WEST HOLT PUBLIC SCHOOLS</t>
  </si>
  <si>
    <t>6,7,8</t>
  </si>
  <si>
    <t>3,8,N</t>
  </si>
  <si>
    <t>2,8</t>
  </si>
  <si>
    <t>1</t>
  </si>
  <si>
    <t>No</t>
  </si>
  <si>
    <t>3199902</t>
  </si>
  <si>
    <t>3199903</t>
  </si>
  <si>
    <t>3199904</t>
  </si>
  <si>
    <t>Used the Reap-Flex authority School Year 06-07 (Yes, No)</t>
  </si>
  <si>
    <t>SRSA rural eligible</t>
  </si>
  <si>
    <t>SRSA small eligible</t>
  </si>
  <si>
    <t>LEAs ELIGIBLE for the 2008 Small Rural School Achievement Program (SRSA)</t>
  </si>
  <si>
    <t xml:space="preserve">* All Local Educational Agencies (LEAs) listed on this page are eligible for the SRSA program for Fiscal Year 2008.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</si>
  <si>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</si>
  <si>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</si>
  <si>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2006-07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</si>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</sst>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0.000"/>
    <numFmt numFmtId="170" formatCode="&quot;$&quot;#,##0"/>
    <numFmt numFmtId="171" formatCode="_(* #,##0_);_(* \(#,##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0" borderId="0" xfId="0" applyNumberFormat="1" applyFont="1" applyFill="1" applyBorder="1" applyAlignment="1">
      <alignment horizontal="center" wrapText="1"/>
    </xf>
    <xf numFmtId="165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66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 applyProtection="1">
      <alignment horizontal="left" textRotation="75" wrapText="1"/>
      <protection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3" xfId="0" applyFont="1" applyFill="1" applyBorder="1" applyAlignment="1">
      <alignment horizontal="left" textRotation="75" wrapText="1"/>
    </xf>
    <xf numFmtId="0" fontId="1" fillId="11" borderId="14" xfId="0" applyFont="1" applyFill="1" applyBorder="1" applyAlignment="1">
      <alignment horizontal="left" textRotation="75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0" xfId="0" applyNumberFormat="1" applyFont="1" applyFill="1" applyBorder="1" applyAlignment="1">
      <alignment horizontal="left" textRotation="75" wrapText="1"/>
    </xf>
    <xf numFmtId="0" fontId="1" fillId="11" borderId="15" xfId="0" applyFont="1" applyFill="1" applyBorder="1" applyAlignment="1" applyProtection="1">
      <alignment horizontal="left" textRotation="75" wrapText="1"/>
      <protection/>
    </xf>
    <xf numFmtId="0" fontId="1" fillId="10" borderId="16" xfId="0" applyFont="1" applyFill="1" applyBorder="1" applyAlignment="1" applyProtection="1">
      <alignment horizontal="left" textRotation="75" wrapText="1"/>
      <protection/>
    </xf>
    <xf numFmtId="0" fontId="1" fillId="10" borderId="17" xfId="0" applyFont="1" applyFill="1" applyBorder="1" applyAlignment="1" applyProtection="1">
      <alignment horizontal="left" textRotation="75" wrapText="1"/>
      <protection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" fillId="20" borderId="13" xfId="0" applyFont="1" applyFill="1" applyBorder="1" applyAlignment="1">
      <alignment horizontal="left" textRotation="75" wrapText="1"/>
    </xf>
    <xf numFmtId="0" fontId="1" fillId="24" borderId="14" xfId="0" applyFont="1" applyFill="1" applyBorder="1" applyAlignment="1">
      <alignment horizontal="left" textRotation="75" wrapText="1"/>
    </xf>
    <xf numFmtId="0" fontId="1" fillId="0" borderId="13" xfId="0" applyFont="1" applyFill="1" applyBorder="1" applyAlignment="1" applyProtection="1">
      <alignment horizontal="left" textRotation="75" wrapText="1"/>
      <protection/>
    </xf>
    <xf numFmtId="0" fontId="1" fillId="0" borderId="14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4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24" borderId="22" xfId="0" applyFont="1" applyFill="1" applyBorder="1" applyAlignment="1" applyProtection="1">
      <alignment horizontal="left" textRotation="75" wrapText="1"/>
      <protection locked="0"/>
    </xf>
    <xf numFmtId="0" fontId="1" fillId="11" borderId="22" xfId="0" applyFont="1" applyFill="1" applyBorder="1" applyAlignment="1" applyProtection="1">
      <alignment horizontal="left" textRotation="75" wrapText="1"/>
      <protection locked="0"/>
    </xf>
    <xf numFmtId="0" fontId="1" fillId="11" borderId="11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Alignment="1">
      <alignment/>
    </xf>
    <xf numFmtId="0" fontId="1" fillId="0" borderId="18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2" fontId="1" fillId="0" borderId="23" xfId="0" applyNumberFormat="1" applyFont="1" applyFill="1" applyBorder="1" applyAlignment="1" applyProtection="1">
      <alignment horizontal="center"/>
      <protection/>
    </xf>
    <xf numFmtId="2" fontId="1" fillId="0" borderId="25" xfId="0" applyNumberFormat="1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1" fontId="1" fillId="0" borderId="19" xfId="0" applyNumberFormat="1" applyFont="1" applyBorder="1" applyAlignment="1">
      <alignment horizontal="center"/>
    </xf>
    <xf numFmtId="49" fontId="0" fillId="20" borderId="28" xfId="0" applyNumberFormat="1" applyFont="1" applyFill="1" applyBorder="1" applyAlignment="1">
      <alignment/>
    </xf>
    <xf numFmtId="1" fontId="0" fillId="20" borderId="28" xfId="0" applyNumberFormat="1" applyFont="1" applyFill="1" applyBorder="1" applyAlignment="1">
      <alignment/>
    </xf>
    <xf numFmtId="0" fontId="0" fillId="20" borderId="29" xfId="0" applyFont="1" applyFill="1" applyBorder="1" applyAlignment="1">
      <alignment/>
    </xf>
    <xf numFmtId="0" fontId="0" fillId="20" borderId="30" xfId="0" applyFont="1" applyFill="1" applyBorder="1" applyAlignment="1">
      <alignment/>
    </xf>
    <xf numFmtId="2" fontId="0" fillId="20" borderId="28" xfId="0" applyNumberFormat="1" applyFont="1" applyFill="1" applyBorder="1" applyAlignment="1">
      <alignment horizontal="center"/>
    </xf>
    <xf numFmtId="166" fontId="0" fillId="20" borderId="29" xfId="0" applyNumberFormat="1" applyFont="1" applyFill="1" applyBorder="1" applyAlignment="1">
      <alignment/>
    </xf>
    <xf numFmtId="167" fontId="0" fillId="20" borderId="30" xfId="0" applyNumberFormat="1" applyFont="1" applyFill="1" applyBorder="1" applyAlignment="1">
      <alignment/>
    </xf>
    <xf numFmtId="168" fontId="0" fillId="20" borderId="30" xfId="0" applyNumberFormat="1" applyFont="1" applyFill="1" applyBorder="1" applyAlignment="1">
      <alignment/>
    </xf>
    <xf numFmtId="0" fontId="0" fillId="20" borderId="31" xfId="0" applyNumberFormat="1" applyFont="1" applyFill="1" applyBorder="1" applyAlignment="1">
      <alignment/>
    </xf>
    <xf numFmtId="0" fontId="0" fillId="20" borderId="30" xfId="0" applyNumberFormat="1" applyFont="1" applyFill="1" applyBorder="1" applyAlignment="1">
      <alignment horizontal="center"/>
    </xf>
    <xf numFmtId="169" fontId="0" fillId="20" borderId="31" xfId="0" applyNumberFormat="1" applyFont="1" applyFill="1" applyBorder="1" applyAlignment="1">
      <alignment horizontal="center"/>
    </xf>
    <xf numFmtId="0" fontId="0" fillId="20" borderId="30" xfId="0" applyFont="1" applyFill="1" applyBorder="1" applyAlignment="1">
      <alignment horizontal="center"/>
    </xf>
    <xf numFmtId="0" fontId="0" fillId="20" borderId="32" xfId="0" applyFont="1" applyFill="1" applyBorder="1" applyAlignment="1">
      <alignment horizontal="center"/>
    </xf>
    <xf numFmtId="0" fontId="0" fillId="20" borderId="28" xfId="0" applyFont="1" applyFill="1" applyBorder="1" applyAlignment="1">
      <alignment horizontal="center"/>
    </xf>
    <xf numFmtId="49" fontId="0" fillId="20" borderId="33" xfId="0" applyNumberFormat="1" applyFont="1" applyFill="1" applyBorder="1" applyAlignment="1">
      <alignment/>
    </xf>
    <xf numFmtId="1" fontId="0" fillId="20" borderId="33" xfId="0" applyNumberFormat="1" applyFont="1" applyFill="1" applyBorder="1" applyAlignment="1">
      <alignment/>
    </xf>
    <xf numFmtId="0" fontId="0" fillId="20" borderId="34" xfId="0" applyFont="1" applyFill="1" applyBorder="1" applyAlignment="1">
      <alignment/>
    </xf>
    <xf numFmtId="0" fontId="0" fillId="20" borderId="35" xfId="0" applyFont="1" applyFill="1" applyBorder="1" applyAlignment="1">
      <alignment/>
    </xf>
    <xf numFmtId="2" fontId="0" fillId="20" borderId="33" xfId="0" applyNumberFormat="1" applyFont="1" applyFill="1" applyBorder="1" applyAlignment="1">
      <alignment horizontal="center"/>
    </xf>
    <xf numFmtId="166" fontId="0" fillId="20" borderId="34" xfId="0" applyNumberFormat="1" applyFont="1" applyFill="1" applyBorder="1" applyAlignment="1">
      <alignment/>
    </xf>
    <xf numFmtId="167" fontId="0" fillId="20" borderId="35" xfId="0" applyNumberFormat="1" applyFont="1" applyFill="1" applyBorder="1" applyAlignment="1">
      <alignment/>
    </xf>
    <xf numFmtId="168" fontId="0" fillId="20" borderId="35" xfId="0" applyNumberFormat="1" applyFont="1" applyFill="1" applyBorder="1" applyAlignment="1">
      <alignment/>
    </xf>
    <xf numFmtId="0" fontId="0" fillId="20" borderId="36" xfId="0" applyNumberFormat="1" applyFont="1" applyFill="1" applyBorder="1" applyAlignment="1">
      <alignment/>
    </xf>
    <xf numFmtId="0" fontId="0" fillId="20" borderId="35" xfId="0" applyNumberFormat="1" applyFont="1" applyFill="1" applyBorder="1" applyAlignment="1">
      <alignment horizontal="center"/>
    </xf>
    <xf numFmtId="169" fontId="0" fillId="20" borderId="36" xfId="0" applyNumberFormat="1" applyFont="1" applyFill="1" applyBorder="1" applyAlignment="1">
      <alignment horizontal="center"/>
    </xf>
    <xf numFmtId="0" fontId="0" fillId="20" borderId="35" xfId="0" applyFont="1" applyFill="1" applyBorder="1" applyAlignment="1">
      <alignment horizontal="center"/>
    </xf>
    <xf numFmtId="0" fontId="0" fillId="20" borderId="37" xfId="0" applyFont="1" applyFill="1" applyBorder="1" applyAlignment="1">
      <alignment horizontal="center"/>
    </xf>
    <xf numFmtId="0" fontId="0" fillId="20" borderId="33" xfId="0" applyFont="1" applyFill="1" applyBorder="1" applyAlignment="1">
      <alignment/>
    </xf>
    <xf numFmtId="166" fontId="0" fillId="20" borderId="34" xfId="0" applyNumberFormat="1" applyFont="1" applyFill="1" applyBorder="1" applyAlignment="1">
      <alignment horizontal="left"/>
    </xf>
    <xf numFmtId="168" fontId="0" fillId="20" borderId="35" xfId="0" applyNumberFormat="1" applyFont="1" applyFill="1" applyBorder="1" applyAlignment="1">
      <alignment horizontal="right"/>
    </xf>
    <xf numFmtId="0" fontId="0" fillId="20" borderId="36" xfId="0" applyFont="1" applyFill="1" applyBorder="1" applyAlignment="1">
      <alignment/>
    </xf>
    <xf numFmtId="2" fontId="0" fillId="20" borderId="36" xfId="0" applyNumberFormat="1" applyFont="1" applyFill="1" applyBorder="1" applyAlignment="1">
      <alignment horizontal="right"/>
    </xf>
    <xf numFmtId="0" fontId="0" fillId="0" borderId="32" xfId="0" applyFont="1" applyFill="1" applyBorder="1" applyAlignment="1" applyProtection="1">
      <alignment horizontal="center"/>
      <protection locked="0"/>
    </xf>
    <xf numFmtId="4" fontId="0" fillId="0" borderId="29" xfId="0" applyNumberFormat="1" applyFont="1" applyFill="1" applyBorder="1" applyAlignment="1" applyProtection="1" quotePrefix="1">
      <alignment/>
      <protection locked="0"/>
    </xf>
    <xf numFmtId="0" fontId="0" fillId="0" borderId="30" xfId="0" applyNumberFormat="1" applyFont="1" applyFill="1" applyBorder="1" applyAlignment="1" applyProtection="1" quotePrefix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 quotePrefix="1">
      <alignment/>
      <protection locked="0"/>
    </xf>
    <xf numFmtId="0" fontId="0" fillId="0" borderId="35" xfId="0" applyNumberFormat="1" applyFont="1" applyFill="1" applyBorder="1" applyAlignment="1" applyProtection="1" quotePrefix="1">
      <alignment horizontal="center"/>
      <protection locked="0"/>
    </xf>
    <xf numFmtId="4" fontId="0" fillId="0" borderId="34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170" fontId="0" fillId="0" borderId="30" xfId="0" applyNumberFormat="1" applyFont="1" applyFill="1" applyBorder="1" applyAlignment="1" applyProtection="1" quotePrefix="1">
      <alignment/>
      <protection locked="0"/>
    </xf>
    <xf numFmtId="170" fontId="0" fillId="0" borderId="32" xfId="0" applyNumberFormat="1" applyFont="1" applyFill="1" applyBorder="1" applyAlignment="1" applyProtection="1" quotePrefix="1">
      <alignment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1" fontId="0" fillId="0" borderId="32" xfId="0" applyNumberFormat="1" applyFont="1" applyFill="1" applyBorder="1" applyAlignment="1" applyProtection="1">
      <alignment/>
      <protection locked="0"/>
    </xf>
    <xf numFmtId="170" fontId="0" fillId="0" borderId="35" xfId="0" applyNumberFormat="1" applyFont="1" applyFill="1" applyBorder="1" applyAlignment="1" applyProtection="1" quotePrefix="1">
      <alignment/>
      <protection locked="0"/>
    </xf>
    <xf numFmtId="170" fontId="0" fillId="0" borderId="37" xfId="0" applyNumberFormat="1" applyFont="1" applyFill="1" applyBorder="1" applyAlignment="1" applyProtection="1" quotePrefix="1">
      <alignment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1" fontId="0" fillId="0" borderId="37" xfId="0" applyNumberFormat="1" applyFont="1" applyFill="1" applyBorder="1" applyAlignment="1" applyProtection="1">
      <alignment/>
      <protection locked="0"/>
    </xf>
    <xf numFmtId="170" fontId="0" fillId="0" borderId="35" xfId="0" applyNumberFormat="1" applyFont="1" applyFill="1" applyBorder="1" applyAlignment="1" applyProtection="1">
      <alignment/>
      <protection locked="0"/>
    </xf>
    <xf numFmtId="170" fontId="0" fillId="0" borderId="37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170" fontId="0" fillId="0" borderId="36" xfId="0" applyNumberFormat="1" applyFont="1" applyFill="1" applyBorder="1" applyAlignment="1" applyProtection="1">
      <alignment/>
      <protection locked="0"/>
    </xf>
    <xf numFmtId="0" fontId="0" fillId="20" borderId="33" xfId="0" applyFont="1" applyFill="1" applyBorder="1" applyAlignment="1">
      <alignment horizontal="center"/>
    </xf>
    <xf numFmtId="170" fontId="0" fillId="0" borderId="31" xfId="0" applyNumberFormat="1" applyFont="1" applyFill="1" applyBorder="1" applyAlignment="1" applyProtection="1" quotePrefix="1">
      <alignment/>
      <protection locked="0"/>
    </xf>
    <xf numFmtId="170" fontId="0" fillId="0" borderId="36" xfId="0" applyNumberFormat="1" applyFont="1" applyFill="1" applyBorder="1" applyAlignment="1" applyProtection="1" quotePrefix="1">
      <alignment/>
      <protection locked="0"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0" fillId="0" borderId="28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/>
    </xf>
    <xf numFmtId="167" fontId="0" fillId="0" borderId="30" xfId="0" applyNumberFormat="1" applyFont="1" applyFill="1" applyBorder="1" applyAlignment="1">
      <alignment/>
    </xf>
    <xf numFmtId="168" fontId="0" fillId="0" borderId="30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 horizontal="center"/>
    </xf>
    <xf numFmtId="169" fontId="0" fillId="0" borderId="31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0" fillId="0" borderId="33" xfId="0" applyNumberFormat="1" applyFont="1" applyFill="1" applyBorder="1" applyAlignment="1">
      <alignment horizontal="center"/>
    </xf>
    <xf numFmtId="166" fontId="0" fillId="0" borderId="34" xfId="0" applyNumberFormat="1" applyFont="1" applyFill="1" applyBorder="1" applyAlignment="1">
      <alignment/>
    </xf>
    <xf numFmtId="167" fontId="0" fillId="0" borderId="35" xfId="0" applyNumberFormat="1" applyFont="1" applyFill="1" applyBorder="1" applyAlignment="1">
      <alignment/>
    </xf>
    <xf numFmtId="168" fontId="0" fillId="0" borderId="35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 horizontal="center"/>
    </xf>
    <xf numFmtId="169" fontId="0" fillId="0" borderId="36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2" fontId="0" fillId="0" borderId="36" xfId="0" applyNumberFormat="1" applyFont="1" applyFill="1" applyBorder="1" applyAlignment="1">
      <alignment horizontal="right"/>
    </xf>
    <xf numFmtId="49" fontId="0" fillId="25" borderId="33" xfId="0" applyNumberFormat="1" applyFont="1" applyFill="1" applyBorder="1" applyAlignment="1">
      <alignment/>
    </xf>
    <xf numFmtId="1" fontId="0" fillId="25" borderId="33" xfId="0" applyNumberFormat="1" applyFont="1" applyFill="1" applyBorder="1" applyAlignment="1">
      <alignment/>
    </xf>
    <xf numFmtId="0" fontId="0" fillId="25" borderId="34" xfId="0" applyFont="1" applyFill="1" applyBorder="1" applyAlignment="1">
      <alignment/>
    </xf>
    <xf numFmtId="0" fontId="0" fillId="25" borderId="35" xfId="0" applyFont="1" applyFill="1" applyBorder="1" applyAlignment="1">
      <alignment/>
    </xf>
    <xf numFmtId="2" fontId="0" fillId="25" borderId="33" xfId="0" applyNumberFormat="1" applyFont="1" applyFill="1" applyBorder="1" applyAlignment="1">
      <alignment horizontal="center"/>
    </xf>
    <xf numFmtId="166" fontId="0" fillId="25" borderId="34" xfId="0" applyNumberFormat="1" applyFont="1" applyFill="1" applyBorder="1" applyAlignment="1">
      <alignment/>
    </xf>
    <xf numFmtId="167" fontId="0" fillId="25" borderId="35" xfId="0" applyNumberFormat="1" applyFont="1" applyFill="1" applyBorder="1" applyAlignment="1">
      <alignment/>
    </xf>
    <xf numFmtId="168" fontId="0" fillId="25" borderId="35" xfId="0" applyNumberFormat="1" applyFont="1" applyFill="1" applyBorder="1" applyAlignment="1">
      <alignment/>
    </xf>
    <xf numFmtId="0" fontId="0" fillId="25" borderId="36" xfId="0" applyNumberFormat="1" applyFont="1" applyFill="1" applyBorder="1" applyAlignment="1">
      <alignment/>
    </xf>
    <xf numFmtId="0" fontId="0" fillId="25" borderId="35" xfId="0" applyNumberFormat="1" applyFont="1" applyFill="1" applyBorder="1" applyAlignment="1">
      <alignment horizontal="center"/>
    </xf>
    <xf numFmtId="0" fontId="0" fillId="25" borderId="37" xfId="0" applyFont="1" applyFill="1" applyBorder="1" applyAlignment="1" applyProtection="1">
      <alignment horizontal="center"/>
      <protection locked="0"/>
    </xf>
    <xf numFmtId="4" fontId="0" fillId="25" borderId="34" xfId="0" applyNumberFormat="1" applyFont="1" applyFill="1" applyBorder="1" applyAlignment="1" applyProtection="1" quotePrefix="1">
      <alignment/>
      <protection locked="0"/>
    </xf>
    <xf numFmtId="0" fontId="0" fillId="25" borderId="35" xfId="0" applyNumberFormat="1" applyFont="1" applyFill="1" applyBorder="1" applyAlignment="1" applyProtection="1" quotePrefix="1">
      <alignment horizontal="center"/>
      <protection locked="0"/>
    </xf>
    <xf numFmtId="169" fontId="0" fillId="25" borderId="36" xfId="0" applyNumberFormat="1" applyFont="1" applyFill="1" applyBorder="1" applyAlignment="1">
      <alignment horizontal="center"/>
    </xf>
    <xf numFmtId="0" fontId="0" fillId="25" borderId="35" xfId="0" applyFont="1" applyFill="1" applyBorder="1" applyAlignment="1">
      <alignment horizontal="center"/>
    </xf>
    <xf numFmtId="2" fontId="0" fillId="25" borderId="35" xfId="0" applyNumberFormat="1" applyFont="1" applyFill="1" applyBorder="1" applyAlignment="1" applyProtection="1">
      <alignment/>
      <protection locked="0"/>
    </xf>
    <xf numFmtId="2" fontId="0" fillId="25" borderId="35" xfId="0" applyNumberFormat="1" applyFont="1" applyFill="1" applyBorder="1" applyAlignment="1" applyProtection="1">
      <alignment horizontal="center"/>
      <protection locked="0"/>
    </xf>
    <xf numFmtId="0" fontId="0" fillId="25" borderId="37" xfId="0" applyFont="1" applyFill="1" applyBorder="1" applyAlignment="1">
      <alignment horizontal="center"/>
    </xf>
    <xf numFmtId="170" fontId="0" fillId="25" borderId="36" xfId="0" applyNumberFormat="1" applyFont="1" applyFill="1" applyBorder="1" applyAlignment="1" applyProtection="1" quotePrefix="1">
      <alignment/>
      <protection locked="0"/>
    </xf>
    <xf numFmtId="170" fontId="0" fillId="25" borderId="35" xfId="0" applyNumberFormat="1" applyFont="1" applyFill="1" applyBorder="1" applyAlignment="1" applyProtection="1" quotePrefix="1">
      <alignment/>
      <protection locked="0"/>
    </xf>
    <xf numFmtId="170" fontId="0" fillId="25" borderId="37" xfId="0" applyNumberFormat="1" applyFont="1" applyFill="1" applyBorder="1" applyAlignment="1" applyProtection="1" quotePrefix="1">
      <alignment/>
      <protection locked="0"/>
    </xf>
    <xf numFmtId="0" fontId="0" fillId="25" borderId="36" xfId="0" applyFont="1" applyFill="1" applyBorder="1" applyAlignment="1" applyProtection="1">
      <alignment horizontal="center"/>
      <protection locked="0"/>
    </xf>
    <xf numFmtId="1" fontId="0" fillId="25" borderId="37" xfId="0" applyNumberFormat="1" applyFont="1" applyFill="1" applyBorder="1" applyAlignment="1" applyProtection="1">
      <alignment/>
      <protection locked="0"/>
    </xf>
    <xf numFmtId="0" fontId="0" fillId="25" borderId="33" xfId="0" applyFont="1" applyFill="1" applyBorder="1" applyAlignment="1">
      <alignment horizontal="center"/>
    </xf>
    <xf numFmtId="0" fontId="0" fillId="25" borderId="33" xfId="0" applyFont="1" applyFill="1" applyBorder="1" applyAlignment="1">
      <alignment/>
    </xf>
    <xf numFmtId="166" fontId="0" fillId="25" borderId="34" xfId="0" applyNumberFormat="1" applyFont="1" applyFill="1" applyBorder="1" applyAlignment="1">
      <alignment horizontal="left"/>
    </xf>
    <xf numFmtId="168" fontId="0" fillId="25" borderId="35" xfId="0" applyNumberFormat="1" applyFont="1" applyFill="1" applyBorder="1" applyAlignment="1">
      <alignment horizontal="right"/>
    </xf>
    <xf numFmtId="4" fontId="0" fillId="25" borderId="34" xfId="0" applyNumberFormat="1" applyFont="1" applyFill="1" applyBorder="1" applyAlignment="1" applyProtection="1">
      <alignment/>
      <protection locked="0"/>
    </xf>
    <xf numFmtId="0" fontId="0" fillId="25" borderId="35" xfId="0" applyFont="1" applyFill="1" applyBorder="1" applyAlignment="1" applyProtection="1">
      <alignment horizontal="center"/>
      <protection locked="0"/>
    </xf>
    <xf numFmtId="0" fontId="0" fillId="25" borderId="36" xfId="0" applyFont="1" applyFill="1" applyBorder="1" applyAlignment="1">
      <alignment/>
    </xf>
    <xf numFmtId="170" fontId="0" fillId="25" borderId="35" xfId="0" applyNumberFormat="1" applyFont="1" applyFill="1" applyBorder="1" applyAlignment="1" applyProtection="1">
      <alignment/>
      <protection locked="0"/>
    </xf>
    <xf numFmtId="170" fontId="0" fillId="25" borderId="37" xfId="0" applyNumberFormat="1" applyFont="1" applyFill="1" applyBorder="1" applyAlignment="1" applyProtection="1">
      <alignment/>
      <protection locked="0"/>
    </xf>
    <xf numFmtId="3" fontId="0" fillId="25" borderId="36" xfId="0" applyNumberFormat="1" applyFont="1" applyFill="1" applyBorder="1" applyAlignment="1" applyProtection="1">
      <alignment/>
      <protection locked="0"/>
    </xf>
    <xf numFmtId="3" fontId="0" fillId="25" borderId="37" xfId="0" applyNumberFormat="1" applyFont="1" applyFill="1" applyBorder="1" applyAlignment="1" applyProtection="1">
      <alignment/>
      <protection locked="0"/>
    </xf>
    <xf numFmtId="170" fontId="0" fillId="25" borderId="36" xfId="0" applyNumberFormat="1" applyFont="1" applyFill="1" applyBorder="1" applyAlignment="1" applyProtection="1">
      <alignment/>
      <protection locked="0"/>
    </xf>
    <xf numFmtId="2" fontId="0" fillId="25" borderId="36" xfId="0" applyNumberFormat="1" applyFont="1" applyFill="1" applyBorder="1" applyAlignment="1">
      <alignment horizontal="right"/>
    </xf>
    <xf numFmtId="0" fontId="2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 vertical="center" wrapText="1"/>
    </xf>
    <xf numFmtId="0" fontId="0" fillId="0" borderId="0" xfId="0" applyAlignment="1">
      <alignment/>
    </xf>
    <xf numFmtId="0" fontId="0" fillId="0" borderId="0" xfId="53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3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0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11.28125" style="0" bestFit="1" customWidth="1"/>
    <col min="3" max="3" width="39.00390625" style="0" bestFit="1" customWidth="1"/>
    <col min="4" max="4" width="29.421875" style="0" bestFit="1" customWidth="1"/>
    <col min="5" max="5" width="19.0039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8.57421875" style="0" bestFit="1" customWidth="1"/>
    <col min="21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97" t="s">
        <v>1817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25" ht="12.75">
      <c r="A2" s="195" t="s">
        <v>1818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5" ht="12.75">
      <c r="A3" s="196" t="s">
        <v>1819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ht="15.75" customHeight="1">
      <c r="A4" s="199" t="s">
        <v>1820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</row>
    <row r="5" spans="1:25" ht="49.5" customHeight="1">
      <c r="A5" s="192" t="s">
        <v>1821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</row>
    <row r="6" spans="1:25" ht="12.75">
      <c r="A6" s="194" t="s">
        <v>1822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</row>
    <row r="7" spans="1:25" ht="12.75">
      <c r="A7" s="194" t="s">
        <v>1823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</row>
    <row r="8" spans="1:25" ht="18">
      <c r="A8" s="10" t="s">
        <v>1654</v>
      </c>
      <c r="B8" s="2"/>
      <c r="C8" s="3"/>
      <c r="D8" s="3"/>
      <c r="E8" s="3"/>
      <c r="F8" s="11"/>
      <c r="G8" s="3"/>
      <c r="H8" s="5"/>
      <c r="I8" s="6"/>
      <c r="J8" s="34"/>
      <c r="K8" s="35"/>
      <c r="L8" s="3"/>
      <c r="M8" s="7"/>
      <c r="N8" s="3"/>
      <c r="O8" s="3"/>
      <c r="P8" s="12"/>
      <c r="Q8" s="5"/>
      <c r="R8" s="5"/>
      <c r="S8" s="13"/>
      <c r="T8" s="3"/>
      <c r="U8" s="9"/>
      <c r="V8" s="9"/>
      <c r="W8" s="9"/>
      <c r="X8" s="9"/>
      <c r="Y8" s="9"/>
    </row>
    <row r="9" spans="1:35" s="47" customFormat="1" ht="159.75" customHeight="1" thickBot="1">
      <c r="A9" s="14" t="s">
        <v>1655</v>
      </c>
      <c r="B9" s="15" t="s">
        <v>1656</v>
      </c>
      <c r="C9" s="16" t="s">
        <v>1657</v>
      </c>
      <c r="D9" s="16" t="s">
        <v>1658</v>
      </c>
      <c r="E9" s="16" t="s">
        <v>1659</v>
      </c>
      <c r="F9" s="17" t="s">
        <v>1660</v>
      </c>
      <c r="G9" s="18" t="s">
        <v>1661</v>
      </c>
      <c r="H9" s="17" t="s">
        <v>1662</v>
      </c>
      <c r="I9" s="16" t="s">
        <v>1663</v>
      </c>
      <c r="J9" s="36" t="s">
        <v>1439</v>
      </c>
      <c r="K9" s="37" t="s">
        <v>1440</v>
      </c>
      <c r="L9" s="19" t="s">
        <v>1441</v>
      </c>
      <c r="M9" s="20" t="s">
        <v>1442</v>
      </c>
      <c r="N9" s="21" t="s">
        <v>1443</v>
      </c>
      <c r="O9" s="22" t="s">
        <v>1444</v>
      </c>
      <c r="P9" s="23" t="s">
        <v>1445</v>
      </c>
      <c r="Q9" s="24" t="s">
        <v>1446</v>
      </c>
      <c r="R9" s="25" t="s">
        <v>1447</v>
      </c>
      <c r="S9" s="26" t="s">
        <v>1448</v>
      </c>
      <c r="T9" s="38" t="s">
        <v>1785</v>
      </c>
      <c r="U9" s="39" t="s">
        <v>1786</v>
      </c>
      <c r="V9" s="39" t="s">
        <v>1787</v>
      </c>
      <c r="W9" s="40" t="s">
        <v>1788</v>
      </c>
      <c r="X9" s="27" t="s">
        <v>1789</v>
      </c>
      <c r="Y9" s="28" t="s">
        <v>1814</v>
      </c>
      <c r="Z9" s="41" t="s">
        <v>1815</v>
      </c>
      <c r="AA9" s="42" t="s">
        <v>1816</v>
      </c>
      <c r="AB9" s="42" t="s">
        <v>1664</v>
      </c>
      <c r="AC9" s="43" t="s">
        <v>1665</v>
      </c>
      <c r="AD9" s="44" t="s">
        <v>1666</v>
      </c>
      <c r="AE9" s="41" t="s">
        <v>1667</v>
      </c>
      <c r="AF9" s="42" t="s">
        <v>1668</v>
      </c>
      <c r="AG9" s="43" t="s">
        <v>1669</v>
      </c>
      <c r="AH9" s="45" t="s">
        <v>1670</v>
      </c>
      <c r="AI9" s="46" t="s">
        <v>1671</v>
      </c>
    </row>
    <row r="10" spans="1:35" s="8" customFormat="1" ht="13.5" thickBot="1">
      <c r="A10" s="48">
        <v>1</v>
      </c>
      <c r="B10" s="48">
        <v>2</v>
      </c>
      <c r="C10" s="30">
        <v>3</v>
      </c>
      <c r="D10" s="49">
        <v>4</v>
      </c>
      <c r="E10" s="49">
        <v>5</v>
      </c>
      <c r="F10" s="31"/>
      <c r="G10" s="64">
        <v>6</v>
      </c>
      <c r="H10" s="50"/>
      <c r="I10" s="51">
        <v>7</v>
      </c>
      <c r="J10" s="32">
        <v>8</v>
      </c>
      <c r="K10" s="49">
        <v>9</v>
      </c>
      <c r="L10" s="52">
        <v>10</v>
      </c>
      <c r="M10" s="53">
        <v>11</v>
      </c>
      <c r="N10" s="54">
        <v>12</v>
      </c>
      <c r="O10" s="55">
        <v>13</v>
      </c>
      <c r="P10" s="56">
        <v>14</v>
      </c>
      <c r="Q10" s="57" t="s">
        <v>1449</v>
      </c>
      <c r="R10" s="58" t="s">
        <v>1450</v>
      </c>
      <c r="S10" s="59">
        <v>15</v>
      </c>
      <c r="T10" s="60">
        <v>16</v>
      </c>
      <c r="U10" s="61">
        <v>17</v>
      </c>
      <c r="V10" s="61">
        <v>18</v>
      </c>
      <c r="W10" s="52">
        <v>19</v>
      </c>
      <c r="X10" s="62">
        <v>20</v>
      </c>
      <c r="Y10" s="63">
        <v>21</v>
      </c>
      <c r="Z10" s="30"/>
      <c r="AA10" s="30"/>
      <c r="AB10" s="30"/>
      <c r="AC10" s="33"/>
      <c r="AD10" s="29">
        <v>22</v>
      </c>
      <c r="AE10" s="30"/>
      <c r="AF10" s="30"/>
      <c r="AG10" s="33"/>
      <c r="AH10" s="29">
        <v>23</v>
      </c>
      <c r="AI10" s="30" t="s">
        <v>1672</v>
      </c>
    </row>
    <row r="11" spans="1:36" s="47" customFormat="1" ht="12.75" customHeight="1">
      <c r="A11" s="126" t="s">
        <v>487</v>
      </c>
      <c r="B11" s="127" t="s">
        <v>488</v>
      </c>
      <c r="C11" s="128" t="s">
        <v>489</v>
      </c>
      <c r="D11" s="129" t="s">
        <v>490</v>
      </c>
      <c r="E11" s="129" t="s">
        <v>114</v>
      </c>
      <c r="F11" s="130" t="s">
        <v>1452</v>
      </c>
      <c r="G11" s="131" t="s">
        <v>115</v>
      </c>
      <c r="H11" s="132" t="s">
        <v>491</v>
      </c>
      <c r="I11" s="133">
        <v>4022850143</v>
      </c>
      <c r="J11" s="134" t="s">
        <v>1454</v>
      </c>
      <c r="K11" s="135" t="s">
        <v>1455</v>
      </c>
      <c r="L11" s="97"/>
      <c r="M11" s="98">
        <v>487.82</v>
      </c>
      <c r="N11" s="99" t="s">
        <v>432</v>
      </c>
      <c r="O11" s="136">
        <v>12.348178137651821</v>
      </c>
      <c r="P11" s="137" t="s">
        <v>1673</v>
      </c>
      <c r="Q11" s="106"/>
      <c r="R11" s="107"/>
      <c r="S11" s="138" t="s">
        <v>1455</v>
      </c>
      <c r="T11" s="124">
        <v>34302</v>
      </c>
      <c r="U11" s="110">
        <v>949</v>
      </c>
      <c r="V11" s="110">
        <v>2419</v>
      </c>
      <c r="W11" s="111">
        <v>584</v>
      </c>
      <c r="X11" s="112" t="s">
        <v>1810</v>
      </c>
      <c r="Y11" s="113" t="s">
        <v>432</v>
      </c>
      <c r="Z11" s="128">
        <f aca="true" t="shared" si="0" ref="Z11:Z42">IF(OR(K11="YES",TRIM(L11)="YES"),1,0)</f>
        <v>1</v>
      </c>
      <c r="AA11" s="129">
        <f aca="true" t="shared" si="1" ref="AA11:AA42">IF(OR(AND(ISNUMBER(M11),AND(M11&gt;0,M11&lt;600)),AND(ISNUMBER(M11),AND(M11&gt;0,N11="YES"))),1,0)</f>
        <v>1</v>
      </c>
      <c r="AB11" s="129">
        <f aca="true" t="shared" si="2" ref="AB11:AB42">IF(AND(OR(K11="YES",TRIM(L11)="YES"),(Z11=0)),"Trouble",0)</f>
        <v>0</v>
      </c>
      <c r="AC11" s="129">
        <f aca="true" t="shared" si="3" ref="AC11:AC42">IF(AND(OR(AND(ISNUMBER(M11),AND(M11&gt;0,M11&lt;600)),AND(ISNUMBER(M11),AND(M11&gt;0,N11="YES"))),(AA11=0)),"Trouble",0)</f>
        <v>0</v>
      </c>
      <c r="AD11" s="139" t="str">
        <f aca="true" t="shared" si="4" ref="AD11:AD42">IF(AND(Z11=1,AA11=1),"SRSA","-")</f>
        <v>SRSA</v>
      </c>
      <c r="AE11" s="128">
        <f aca="true" t="shared" si="5" ref="AE11:AE42">IF(S11="YES",1,0)</f>
        <v>1</v>
      </c>
      <c r="AF11" s="129">
        <f aca="true" t="shared" si="6" ref="AF11:AF42">IF(OR(AND(ISNUMBER(Q11),Q11&gt;=20),(AND(ISNUMBER(Q11)=FALSE,AND(ISNUMBER(O11),O11&gt;=20)))),1,0)</f>
        <v>0</v>
      </c>
      <c r="AG11" s="129">
        <f aca="true" t="shared" si="7" ref="AG11:AG42">IF(AND(AE11=1,AF11=1),"Initial",0)</f>
        <v>0</v>
      </c>
      <c r="AH11" s="139" t="str">
        <f aca="true" t="shared" si="8" ref="AH11:AH42">IF(AND(AND(AG11="Initial",AI11=0),AND(ISNUMBER(M11),M11&gt;0)),"RLIS","-")</f>
        <v>-</v>
      </c>
      <c r="AI11" s="128">
        <f aca="true" t="shared" si="9" ref="AI11:AI42">IF(AND(AD11="SRSA",AG11="Initial"),"SRSA",0)</f>
        <v>0</v>
      </c>
      <c r="AJ11" s="47" t="s">
        <v>487</v>
      </c>
    </row>
    <row r="12" spans="1:36" s="47" customFormat="1" ht="12.75" customHeight="1">
      <c r="A12" s="140" t="s">
        <v>497</v>
      </c>
      <c r="B12" s="141" t="s">
        <v>498</v>
      </c>
      <c r="C12" s="142" t="s">
        <v>499</v>
      </c>
      <c r="D12" s="143" t="s">
        <v>500</v>
      </c>
      <c r="E12" s="143" t="s">
        <v>501</v>
      </c>
      <c r="F12" s="144" t="s">
        <v>1452</v>
      </c>
      <c r="G12" s="145" t="s">
        <v>502</v>
      </c>
      <c r="H12" s="146" t="s">
        <v>356</v>
      </c>
      <c r="I12" s="147">
        <v>3083455679</v>
      </c>
      <c r="J12" s="148" t="s">
        <v>1556</v>
      </c>
      <c r="K12" s="149" t="s">
        <v>1455</v>
      </c>
      <c r="L12" s="100"/>
      <c r="M12" s="101">
        <v>208.67</v>
      </c>
      <c r="N12" s="102"/>
      <c r="O12" s="150">
        <v>1.639344262295082</v>
      </c>
      <c r="P12" s="151" t="s">
        <v>1673</v>
      </c>
      <c r="Q12" s="108"/>
      <c r="R12" s="109"/>
      <c r="S12" s="152" t="s">
        <v>1455</v>
      </c>
      <c r="T12" s="125">
        <v>5644</v>
      </c>
      <c r="U12" s="114">
        <v>394</v>
      </c>
      <c r="V12" s="114">
        <v>379</v>
      </c>
      <c r="W12" s="115">
        <v>381</v>
      </c>
      <c r="X12" s="116"/>
      <c r="Y12" s="117" t="s">
        <v>432</v>
      </c>
      <c r="Z12" s="142">
        <f t="shared" si="0"/>
        <v>1</v>
      </c>
      <c r="AA12" s="143">
        <f t="shared" si="1"/>
        <v>1</v>
      </c>
      <c r="AB12" s="143">
        <f t="shared" si="2"/>
        <v>0</v>
      </c>
      <c r="AC12" s="143">
        <f t="shared" si="3"/>
        <v>0</v>
      </c>
      <c r="AD12" s="153" t="str">
        <f t="shared" si="4"/>
        <v>SRSA</v>
      </c>
      <c r="AE12" s="142">
        <f t="shared" si="5"/>
        <v>1</v>
      </c>
      <c r="AF12" s="143">
        <f t="shared" si="6"/>
        <v>0</v>
      </c>
      <c r="AG12" s="143">
        <f t="shared" si="7"/>
        <v>0</v>
      </c>
      <c r="AH12" s="153" t="str">
        <f t="shared" si="8"/>
        <v>-</v>
      </c>
      <c r="AI12" s="142">
        <f t="shared" si="9"/>
        <v>0</v>
      </c>
      <c r="AJ12" s="47" t="s">
        <v>497</v>
      </c>
    </row>
    <row r="13" spans="1:36" s="47" customFormat="1" ht="12.75" customHeight="1">
      <c r="A13" s="140" t="s">
        <v>158</v>
      </c>
      <c r="B13" s="141" t="s">
        <v>159</v>
      </c>
      <c r="C13" s="142" t="s">
        <v>160</v>
      </c>
      <c r="D13" s="143" t="s">
        <v>161</v>
      </c>
      <c r="E13" s="143" t="s">
        <v>162</v>
      </c>
      <c r="F13" s="144" t="s">
        <v>1452</v>
      </c>
      <c r="G13" s="145" t="s">
        <v>163</v>
      </c>
      <c r="H13" s="146" t="s">
        <v>164</v>
      </c>
      <c r="I13" s="147">
        <v>4027562085</v>
      </c>
      <c r="J13" s="148" t="s">
        <v>1454</v>
      </c>
      <c r="K13" s="149" t="s">
        <v>1455</v>
      </c>
      <c r="L13" s="100"/>
      <c r="M13" s="101">
        <v>316.26</v>
      </c>
      <c r="N13" s="102" t="s">
        <v>432</v>
      </c>
      <c r="O13" s="150">
        <v>9.666666666666666</v>
      </c>
      <c r="P13" s="151" t="s">
        <v>1673</v>
      </c>
      <c r="Q13" s="108"/>
      <c r="R13" s="109"/>
      <c r="S13" s="152" t="s">
        <v>1455</v>
      </c>
      <c r="T13" s="125">
        <v>14368</v>
      </c>
      <c r="U13" s="114">
        <v>566</v>
      </c>
      <c r="V13" s="114">
        <v>1246</v>
      </c>
      <c r="W13" s="115">
        <v>536</v>
      </c>
      <c r="X13" s="116"/>
      <c r="Y13" s="117" t="s">
        <v>432</v>
      </c>
      <c r="Z13" s="142">
        <f t="shared" si="0"/>
        <v>1</v>
      </c>
      <c r="AA13" s="143">
        <f t="shared" si="1"/>
        <v>1</v>
      </c>
      <c r="AB13" s="143">
        <f t="shared" si="2"/>
        <v>0</v>
      </c>
      <c r="AC13" s="143">
        <f t="shared" si="3"/>
        <v>0</v>
      </c>
      <c r="AD13" s="153" t="str">
        <f t="shared" si="4"/>
        <v>SRSA</v>
      </c>
      <c r="AE13" s="142">
        <f t="shared" si="5"/>
        <v>1</v>
      </c>
      <c r="AF13" s="143">
        <f t="shared" si="6"/>
        <v>0</v>
      </c>
      <c r="AG13" s="143">
        <f t="shared" si="7"/>
        <v>0</v>
      </c>
      <c r="AH13" s="153" t="str">
        <f t="shared" si="8"/>
        <v>-</v>
      </c>
      <c r="AI13" s="142">
        <f t="shared" si="9"/>
        <v>0</v>
      </c>
      <c r="AJ13" s="47" t="s">
        <v>158</v>
      </c>
    </row>
    <row r="14" spans="1:36" s="47" customFormat="1" ht="12.75" customHeight="1">
      <c r="A14" s="140" t="s">
        <v>116</v>
      </c>
      <c r="B14" s="141" t="s">
        <v>117</v>
      </c>
      <c r="C14" s="142" t="s">
        <v>118</v>
      </c>
      <c r="D14" s="143" t="s">
        <v>119</v>
      </c>
      <c r="E14" s="143" t="s">
        <v>120</v>
      </c>
      <c r="F14" s="144" t="s">
        <v>1452</v>
      </c>
      <c r="G14" s="145" t="s">
        <v>121</v>
      </c>
      <c r="H14" s="146" t="s">
        <v>1687</v>
      </c>
      <c r="I14" s="147">
        <v>3083571150</v>
      </c>
      <c r="J14" s="148" t="s">
        <v>1454</v>
      </c>
      <c r="K14" s="149" t="s">
        <v>1455</v>
      </c>
      <c r="L14" s="100"/>
      <c r="M14" s="101">
        <v>257.47</v>
      </c>
      <c r="N14" s="102"/>
      <c r="O14" s="150">
        <v>3.8461538461538463</v>
      </c>
      <c r="P14" s="151" t="s">
        <v>1673</v>
      </c>
      <c r="Q14" s="108"/>
      <c r="R14" s="109"/>
      <c r="S14" s="152" t="s">
        <v>1455</v>
      </c>
      <c r="T14" s="125">
        <v>8158</v>
      </c>
      <c r="U14" s="114">
        <v>189</v>
      </c>
      <c r="V14" s="114">
        <v>473</v>
      </c>
      <c r="W14" s="115">
        <v>317</v>
      </c>
      <c r="X14" s="116"/>
      <c r="Y14" s="117" t="s">
        <v>1810</v>
      </c>
      <c r="Z14" s="142">
        <f t="shared" si="0"/>
        <v>1</v>
      </c>
      <c r="AA14" s="143">
        <f t="shared" si="1"/>
        <v>1</v>
      </c>
      <c r="AB14" s="143">
        <f t="shared" si="2"/>
        <v>0</v>
      </c>
      <c r="AC14" s="143">
        <f t="shared" si="3"/>
        <v>0</v>
      </c>
      <c r="AD14" s="153" t="str">
        <f t="shared" si="4"/>
        <v>SRSA</v>
      </c>
      <c r="AE14" s="142">
        <f t="shared" si="5"/>
        <v>1</v>
      </c>
      <c r="AF14" s="143">
        <f t="shared" si="6"/>
        <v>0</v>
      </c>
      <c r="AG14" s="143">
        <f t="shared" si="7"/>
        <v>0</v>
      </c>
      <c r="AH14" s="153" t="str">
        <f t="shared" si="8"/>
        <v>-</v>
      </c>
      <c r="AI14" s="142">
        <f t="shared" si="9"/>
        <v>0</v>
      </c>
      <c r="AJ14" s="47" t="s">
        <v>116</v>
      </c>
    </row>
    <row r="15" spans="1:36" s="47" customFormat="1" ht="12.75" customHeight="1">
      <c r="A15" s="140" t="s">
        <v>1709</v>
      </c>
      <c r="B15" s="141" t="s">
        <v>1710</v>
      </c>
      <c r="C15" s="142" t="s">
        <v>1711</v>
      </c>
      <c r="D15" s="143" t="s">
        <v>1712</v>
      </c>
      <c r="E15" s="143" t="s">
        <v>1713</v>
      </c>
      <c r="F15" s="144" t="s">
        <v>1452</v>
      </c>
      <c r="G15" s="145" t="s">
        <v>1714</v>
      </c>
      <c r="H15" s="146" t="s">
        <v>1715</v>
      </c>
      <c r="I15" s="147">
        <v>3084323824</v>
      </c>
      <c r="J15" s="148" t="s">
        <v>1454</v>
      </c>
      <c r="K15" s="149" t="s">
        <v>1455</v>
      </c>
      <c r="L15" s="100"/>
      <c r="M15" s="101">
        <v>240.97</v>
      </c>
      <c r="N15" s="102" t="s">
        <v>432</v>
      </c>
      <c r="O15" s="150">
        <v>13.114754098360656</v>
      </c>
      <c r="P15" s="151" t="s">
        <v>1673</v>
      </c>
      <c r="Q15" s="108"/>
      <c r="R15" s="109"/>
      <c r="S15" s="152" t="s">
        <v>1455</v>
      </c>
      <c r="T15" s="125">
        <v>18457</v>
      </c>
      <c r="U15" s="114">
        <v>499</v>
      </c>
      <c r="V15" s="114">
        <v>1263</v>
      </c>
      <c r="W15" s="115">
        <v>292</v>
      </c>
      <c r="X15" s="116"/>
      <c r="Y15" s="117" t="s">
        <v>1810</v>
      </c>
      <c r="Z15" s="142">
        <f t="shared" si="0"/>
        <v>1</v>
      </c>
      <c r="AA15" s="143">
        <f t="shared" si="1"/>
        <v>1</v>
      </c>
      <c r="AB15" s="143">
        <f t="shared" si="2"/>
        <v>0</v>
      </c>
      <c r="AC15" s="143">
        <f t="shared" si="3"/>
        <v>0</v>
      </c>
      <c r="AD15" s="153" t="str">
        <f t="shared" si="4"/>
        <v>SRSA</v>
      </c>
      <c r="AE15" s="142">
        <f t="shared" si="5"/>
        <v>1</v>
      </c>
      <c r="AF15" s="143">
        <f t="shared" si="6"/>
        <v>0</v>
      </c>
      <c r="AG15" s="143">
        <f t="shared" si="7"/>
        <v>0</v>
      </c>
      <c r="AH15" s="153" t="str">
        <f t="shared" si="8"/>
        <v>-</v>
      </c>
      <c r="AI15" s="142">
        <f t="shared" si="9"/>
        <v>0</v>
      </c>
      <c r="AJ15" s="47" t="s">
        <v>1709</v>
      </c>
    </row>
    <row r="16" spans="1:36" s="47" customFormat="1" ht="12.75" customHeight="1">
      <c r="A16" s="140" t="s">
        <v>510</v>
      </c>
      <c r="B16" s="141" t="s">
        <v>511</v>
      </c>
      <c r="C16" s="142" t="s">
        <v>512</v>
      </c>
      <c r="D16" s="143" t="s">
        <v>513</v>
      </c>
      <c r="E16" s="143" t="s">
        <v>514</v>
      </c>
      <c r="F16" s="144" t="s">
        <v>1452</v>
      </c>
      <c r="G16" s="145" t="s">
        <v>515</v>
      </c>
      <c r="H16" s="146" t="s">
        <v>516</v>
      </c>
      <c r="I16" s="147">
        <v>3087623776</v>
      </c>
      <c r="J16" s="148" t="s">
        <v>1454</v>
      </c>
      <c r="K16" s="149" t="s">
        <v>1455</v>
      </c>
      <c r="L16" s="100"/>
      <c r="M16" s="101">
        <v>199</v>
      </c>
      <c r="N16" s="102" t="s">
        <v>432</v>
      </c>
      <c r="O16" s="150">
        <v>12.138728323699421</v>
      </c>
      <c r="P16" s="151" t="s">
        <v>1673</v>
      </c>
      <c r="Q16" s="108"/>
      <c r="R16" s="109"/>
      <c r="S16" s="152" t="s">
        <v>1455</v>
      </c>
      <c r="T16" s="125">
        <v>13752</v>
      </c>
      <c r="U16" s="114">
        <v>759</v>
      </c>
      <c r="V16" s="114">
        <v>954</v>
      </c>
      <c r="W16" s="115">
        <v>384</v>
      </c>
      <c r="X16" s="116"/>
      <c r="Y16" s="117" t="s">
        <v>432</v>
      </c>
      <c r="Z16" s="142">
        <f t="shared" si="0"/>
        <v>1</v>
      </c>
      <c r="AA16" s="143">
        <f t="shared" si="1"/>
        <v>1</v>
      </c>
      <c r="AB16" s="143">
        <f t="shared" si="2"/>
        <v>0</v>
      </c>
      <c r="AC16" s="143">
        <f t="shared" si="3"/>
        <v>0</v>
      </c>
      <c r="AD16" s="153" t="str">
        <f t="shared" si="4"/>
        <v>SRSA</v>
      </c>
      <c r="AE16" s="142">
        <f t="shared" si="5"/>
        <v>1</v>
      </c>
      <c r="AF16" s="143">
        <f t="shared" si="6"/>
        <v>0</v>
      </c>
      <c r="AG16" s="143">
        <f t="shared" si="7"/>
        <v>0</v>
      </c>
      <c r="AH16" s="153" t="str">
        <f t="shared" si="8"/>
        <v>-</v>
      </c>
      <c r="AI16" s="142">
        <f t="shared" si="9"/>
        <v>0</v>
      </c>
      <c r="AJ16" s="47" t="s">
        <v>510</v>
      </c>
    </row>
    <row r="17" spans="1:36" s="47" customFormat="1" ht="12.75" customHeight="1">
      <c r="A17" s="140" t="s">
        <v>517</v>
      </c>
      <c r="B17" s="141" t="s">
        <v>518</v>
      </c>
      <c r="C17" s="142" t="s">
        <v>519</v>
      </c>
      <c r="D17" s="143" t="s">
        <v>520</v>
      </c>
      <c r="E17" s="143" t="s">
        <v>521</v>
      </c>
      <c r="F17" s="144" t="s">
        <v>1452</v>
      </c>
      <c r="G17" s="145" t="s">
        <v>522</v>
      </c>
      <c r="H17" s="146" t="s">
        <v>523</v>
      </c>
      <c r="I17" s="147">
        <v>3083243833</v>
      </c>
      <c r="J17" s="148" t="s">
        <v>1454</v>
      </c>
      <c r="K17" s="149" t="s">
        <v>1455</v>
      </c>
      <c r="L17" s="100"/>
      <c r="M17" s="101">
        <v>301.79</v>
      </c>
      <c r="N17" s="102" t="s">
        <v>432</v>
      </c>
      <c r="O17" s="150">
        <v>9.433962264150944</v>
      </c>
      <c r="P17" s="151" t="s">
        <v>1673</v>
      </c>
      <c r="Q17" s="108"/>
      <c r="R17" s="109"/>
      <c r="S17" s="152" t="s">
        <v>1455</v>
      </c>
      <c r="T17" s="125">
        <v>15785</v>
      </c>
      <c r="U17" s="114">
        <v>594</v>
      </c>
      <c r="V17" s="114">
        <v>1290</v>
      </c>
      <c r="W17" s="115">
        <v>555</v>
      </c>
      <c r="X17" s="116"/>
      <c r="Y17" s="117" t="s">
        <v>432</v>
      </c>
      <c r="Z17" s="142">
        <f t="shared" si="0"/>
        <v>1</v>
      </c>
      <c r="AA17" s="143">
        <f t="shared" si="1"/>
        <v>1</v>
      </c>
      <c r="AB17" s="143">
        <f t="shared" si="2"/>
        <v>0</v>
      </c>
      <c r="AC17" s="143">
        <f t="shared" si="3"/>
        <v>0</v>
      </c>
      <c r="AD17" s="153" t="str">
        <f t="shared" si="4"/>
        <v>SRSA</v>
      </c>
      <c r="AE17" s="142">
        <f t="shared" si="5"/>
        <v>1</v>
      </c>
      <c r="AF17" s="143">
        <f t="shared" si="6"/>
        <v>0</v>
      </c>
      <c r="AG17" s="143">
        <f t="shared" si="7"/>
        <v>0</v>
      </c>
      <c r="AH17" s="153" t="str">
        <f t="shared" si="8"/>
        <v>-</v>
      </c>
      <c r="AI17" s="142">
        <f t="shared" si="9"/>
        <v>0</v>
      </c>
      <c r="AJ17" s="47" t="s">
        <v>517</v>
      </c>
    </row>
    <row r="18" spans="1:36" s="47" customFormat="1" ht="12.75" customHeight="1">
      <c r="A18" s="140" t="s">
        <v>524</v>
      </c>
      <c r="B18" s="141" t="s">
        <v>525</v>
      </c>
      <c r="C18" s="142" t="s">
        <v>526</v>
      </c>
      <c r="D18" s="143" t="s">
        <v>527</v>
      </c>
      <c r="E18" s="143" t="s">
        <v>528</v>
      </c>
      <c r="F18" s="144" t="s">
        <v>1452</v>
      </c>
      <c r="G18" s="145" t="s">
        <v>529</v>
      </c>
      <c r="H18" s="146" t="s">
        <v>26</v>
      </c>
      <c r="I18" s="147">
        <v>4023761680</v>
      </c>
      <c r="J18" s="148" t="s">
        <v>1454</v>
      </c>
      <c r="K18" s="149" t="s">
        <v>1455</v>
      </c>
      <c r="L18" s="100"/>
      <c r="M18" s="101">
        <v>108.73</v>
      </c>
      <c r="N18" s="102" t="s">
        <v>432</v>
      </c>
      <c r="O18" s="150">
        <v>10.81081081081081</v>
      </c>
      <c r="P18" s="151" t="s">
        <v>1673</v>
      </c>
      <c r="Q18" s="108"/>
      <c r="R18" s="109"/>
      <c r="S18" s="152" t="s">
        <v>1455</v>
      </c>
      <c r="T18" s="125">
        <v>5709</v>
      </c>
      <c r="U18" s="114">
        <v>260</v>
      </c>
      <c r="V18" s="114">
        <v>514</v>
      </c>
      <c r="W18" s="115">
        <v>172</v>
      </c>
      <c r="X18" s="116"/>
      <c r="Y18" s="117" t="s">
        <v>1810</v>
      </c>
      <c r="Z18" s="142">
        <f t="shared" si="0"/>
        <v>1</v>
      </c>
      <c r="AA18" s="143">
        <f t="shared" si="1"/>
        <v>1</v>
      </c>
      <c r="AB18" s="143">
        <f t="shared" si="2"/>
        <v>0</v>
      </c>
      <c r="AC18" s="143">
        <f t="shared" si="3"/>
        <v>0</v>
      </c>
      <c r="AD18" s="153" t="str">
        <f t="shared" si="4"/>
        <v>SRSA</v>
      </c>
      <c r="AE18" s="142">
        <f t="shared" si="5"/>
        <v>1</v>
      </c>
      <c r="AF18" s="143">
        <f t="shared" si="6"/>
        <v>0</v>
      </c>
      <c r="AG18" s="143">
        <f t="shared" si="7"/>
        <v>0</v>
      </c>
      <c r="AH18" s="153" t="str">
        <f t="shared" si="8"/>
        <v>-</v>
      </c>
      <c r="AI18" s="142">
        <f t="shared" si="9"/>
        <v>0</v>
      </c>
      <c r="AJ18" s="47" t="s">
        <v>524</v>
      </c>
    </row>
    <row r="19" spans="1:36" s="47" customFormat="1" ht="12.75" customHeight="1">
      <c r="A19" s="140" t="s">
        <v>530</v>
      </c>
      <c r="B19" s="141" t="s">
        <v>531</v>
      </c>
      <c r="C19" s="142" t="s">
        <v>532</v>
      </c>
      <c r="D19" s="143" t="s">
        <v>533</v>
      </c>
      <c r="E19" s="143" t="s">
        <v>534</v>
      </c>
      <c r="F19" s="144" t="s">
        <v>1452</v>
      </c>
      <c r="G19" s="145" t="s">
        <v>535</v>
      </c>
      <c r="H19" s="146" t="s">
        <v>1708</v>
      </c>
      <c r="I19" s="147">
        <v>3084672339</v>
      </c>
      <c r="J19" s="148" t="s">
        <v>1556</v>
      </c>
      <c r="K19" s="149" t="s">
        <v>1455</v>
      </c>
      <c r="L19" s="100"/>
      <c r="M19" s="101">
        <v>573.29</v>
      </c>
      <c r="N19" s="102"/>
      <c r="O19" s="150">
        <v>5.357142857142857</v>
      </c>
      <c r="P19" s="151" t="s">
        <v>1673</v>
      </c>
      <c r="Q19" s="108"/>
      <c r="R19" s="109"/>
      <c r="S19" s="152" t="s">
        <v>1455</v>
      </c>
      <c r="T19" s="125">
        <v>24505</v>
      </c>
      <c r="U19" s="114">
        <v>428</v>
      </c>
      <c r="V19" s="114">
        <v>1900</v>
      </c>
      <c r="W19" s="115">
        <v>723</v>
      </c>
      <c r="X19" s="116"/>
      <c r="Y19" s="117" t="s">
        <v>432</v>
      </c>
      <c r="Z19" s="142">
        <f t="shared" si="0"/>
        <v>1</v>
      </c>
      <c r="AA19" s="143">
        <f t="shared" si="1"/>
        <v>1</v>
      </c>
      <c r="AB19" s="143">
        <f t="shared" si="2"/>
        <v>0</v>
      </c>
      <c r="AC19" s="143">
        <f t="shared" si="3"/>
        <v>0</v>
      </c>
      <c r="AD19" s="153" t="str">
        <f t="shared" si="4"/>
        <v>SRSA</v>
      </c>
      <c r="AE19" s="142">
        <f t="shared" si="5"/>
        <v>1</v>
      </c>
      <c r="AF19" s="143">
        <f t="shared" si="6"/>
        <v>0</v>
      </c>
      <c r="AG19" s="143">
        <f t="shared" si="7"/>
        <v>0</v>
      </c>
      <c r="AH19" s="153" t="str">
        <f t="shared" si="8"/>
        <v>-</v>
      </c>
      <c r="AI19" s="142">
        <f t="shared" si="9"/>
        <v>0</v>
      </c>
      <c r="AJ19" s="47" t="s">
        <v>530</v>
      </c>
    </row>
    <row r="20" spans="1:36" s="47" customFormat="1" ht="12.75" customHeight="1">
      <c r="A20" s="140" t="s">
        <v>137</v>
      </c>
      <c r="B20" s="141" t="s">
        <v>138</v>
      </c>
      <c r="C20" s="142" t="s">
        <v>139</v>
      </c>
      <c r="D20" s="143" t="s">
        <v>140</v>
      </c>
      <c r="E20" s="143" t="s">
        <v>141</v>
      </c>
      <c r="F20" s="144" t="s">
        <v>1452</v>
      </c>
      <c r="G20" s="145" t="s">
        <v>142</v>
      </c>
      <c r="H20" s="146" t="s">
        <v>143</v>
      </c>
      <c r="I20" s="147">
        <v>4022383044</v>
      </c>
      <c r="J20" s="148" t="s">
        <v>1454</v>
      </c>
      <c r="K20" s="149" t="s">
        <v>1455</v>
      </c>
      <c r="L20" s="100"/>
      <c r="M20" s="101">
        <v>144.02</v>
      </c>
      <c r="N20" s="102" t="s">
        <v>432</v>
      </c>
      <c r="O20" s="150">
        <v>17.12707182320442</v>
      </c>
      <c r="P20" s="151" t="s">
        <v>1673</v>
      </c>
      <c r="Q20" s="108"/>
      <c r="R20" s="109"/>
      <c r="S20" s="152" t="s">
        <v>1455</v>
      </c>
      <c r="T20" s="125">
        <v>11914</v>
      </c>
      <c r="U20" s="114">
        <v>339</v>
      </c>
      <c r="V20" s="114">
        <v>1101</v>
      </c>
      <c r="W20" s="115">
        <v>177</v>
      </c>
      <c r="X20" s="116"/>
      <c r="Y20" s="117" t="s">
        <v>1810</v>
      </c>
      <c r="Z20" s="142">
        <f t="shared" si="0"/>
        <v>1</v>
      </c>
      <c r="AA20" s="143">
        <f t="shared" si="1"/>
        <v>1</v>
      </c>
      <c r="AB20" s="143">
        <f t="shared" si="2"/>
        <v>0</v>
      </c>
      <c r="AC20" s="143">
        <f t="shared" si="3"/>
        <v>0</v>
      </c>
      <c r="AD20" s="153" t="str">
        <f t="shared" si="4"/>
        <v>SRSA</v>
      </c>
      <c r="AE20" s="142">
        <f t="shared" si="5"/>
        <v>1</v>
      </c>
      <c r="AF20" s="143">
        <f t="shared" si="6"/>
        <v>0</v>
      </c>
      <c r="AG20" s="143">
        <f t="shared" si="7"/>
        <v>0</v>
      </c>
      <c r="AH20" s="153" t="str">
        <f t="shared" si="8"/>
        <v>-</v>
      </c>
      <c r="AI20" s="142">
        <f t="shared" si="9"/>
        <v>0</v>
      </c>
      <c r="AJ20" s="47" t="s">
        <v>137</v>
      </c>
    </row>
    <row r="21" spans="1:36" s="47" customFormat="1" ht="12.75" customHeight="1">
      <c r="A21" s="140" t="s">
        <v>536</v>
      </c>
      <c r="B21" s="141" t="s">
        <v>537</v>
      </c>
      <c r="C21" s="142" t="s">
        <v>538</v>
      </c>
      <c r="D21" s="143" t="s">
        <v>539</v>
      </c>
      <c r="E21" s="143" t="s">
        <v>540</v>
      </c>
      <c r="F21" s="144" t="s">
        <v>1452</v>
      </c>
      <c r="G21" s="145" t="s">
        <v>541</v>
      </c>
      <c r="H21" s="146" t="s">
        <v>542</v>
      </c>
      <c r="I21" s="147">
        <v>3083464367</v>
      </c>
      <c r="J21" s="148" t="s">
        <v>1454</v>
      </c>
      <c r="K21" s="149" t="s">
        <v>1455</v>
      </c>
      <c r="L21" s="100"/>
      <c r="M21" s="101">
        <v>75.86</v>
      </c>
      <c r="N21" s="102" t="s">
        <v>432</v>
      </c>
      <c r="O21" s="150">
        <v>12.903225806451612</v>
      </c>
      <c r="P21" s="151" t="s">
        <v>1673</v>
      </c>
      <c r="Q21" s="108"/>
      <c r="R21" s="109"/>
      <c r="S21" s="152" t="s">
        <v>1455</v>
      </c>
      <c r="T21" s="125">
        <v>3289</v>
      </c>
      <c r="U21" s="114">
        <v>0</v>
      </c>
      <c r="V21" s="114">
        <v>137</v>
      </c>
      <c r="W21" s="115">
        <v>92</v>
      </c>
      <c r="X21" s="116"/>
      <c r="Y21" s="117" t="s">
        <v>1810</v>
      </c>
      <c r="Z21" s="142">
        <f t="shared" si="0"/>
        <v>1</v>
      </c>
      <c r="AA21" s="143">
        <f t="shared" si="1"/>
        <v>1</v>
      </c>
      <c r="AB21" s="143">
        <f t="shared" si="2"/>
        <v>0</v>
      </c>
      <c r="AC21" s="143">
        <f t="shared" si="3"/>
        <v>0</v>
      </c>
      <c r="AD21" s="153" t="str">
        <f t="shared" si="4"/>
        <v>SRSA</v>
      </c>
      <c r="AE21" s="142">
        <f t="shared" si="5"/>
        <v>1</v>
      </c>
      <c r="AF21" s="143">
        <f t="shared" si="6"/>
        <v>0</v>
      </c>
      <c r="AG21" s="143">
        <f t="shared" si="7"/>
        <v>0</v>
      </c>
      <c r="AH21" s="153" t="str">
        <f t="shared" si="8"/>
        <v>-</v>
      </c>
      <c r="AI21" s="142">
        <f t="shared" si="9"/>
        <v>0</v>
      </c>
      <c r="AJ21" s="47" t="s">
        <v>536</v>
      </c>
    </row>
    <row r="22" spans="1:36" s="47" customFormat="1" ht="12.75" customHeight="1">
      <c r="A22" s="140" t="s">
        <v>310</v>
      </c>
      <c r="B22" s="141" t="s">
        <v>311</v>
      </c>
      <c r="C22" s="142" t="s">
        <v>312</v>
      </c>
      <c r="D22" s="143" t="s">
        <v>313</v>
      </c>
      <c r="E22" s="143" t="s">
        <v>314</v>
      </c>
      <c r="F22" s="144" t="s">
        <v>1452</v>
      </c>
      <c r="G22" s="145" t="s">
        <v>315</v>
      </c>
      <c r="H22" s="146" t="s">
        <v>316</v>
      </c>
      <c r="I22" s="147">
        <v>4023761680</v>
      </c>
      <c r="J22" s="148" t="s">
        <v>1454</v>
      </c>
      <c r="K22" s="149" t="s">
        <v>1455</v>
      </c>
      <c r="L22" s="100"/>
      <c r="M22" s="101">
        <v>296.84</v>
      </c>
      <c r="N22" s="102"/>
      <c r="O22" s="150">
        <v>10.1010101010101</v>
      </c>
      <c r="P22" s="151" t="s">
        <v>1673</v>
      </c>
      <c r="Q22" s="108"/>
      <c r="R22" s="109"/>
      <c r="S22" s="152" t="s">
        <v>1455</v>
      </c>
      <c r="T22" s="125">
        <v>9088</v>
      </c>
      <c r="U22" s="114">
        <v>271</v>
      </c>
      <c r="V22" s="114">
        <v>1143</v>
      </c>
      <c r="W22" s="115">
        <v>357</v>
      </c>
      <c r="X22" s="116"/>
      <c r="Y22" s="117" t="s">
        <v>432</v>
      </c>
      <c r="Z22" s="142">
        <f t="shared" si="0"/>
        <v>1</v>
      </c>
      <c r="AA22" s="143">
        <f t="shared" si="1"/>
        <v>1</v>
      </c>
      <c r="AB22" s="143">
        <f t="shared" si="2"/>
        <v>0</v>
      </c>
      <c r="AC22" s="143">
        <f t="shared" si="3"/>
        <v>0</v>
      </c>
      <c r="AD22" s="153" t="str">
        <f t="shared" si="4"/>
        <v>SRSA</v>
      </c>
      <c r="AE22" s="142">
        <f t="shared" si="5"/>
        <v>1</v>
      </c>
      <c r="AF22" s="143">
        <f t="shared" si="6"/>
        <v>0</v>
      </c>
      <c r="AG22" s="143">
        <f t="shared" si="7"/>
        <v>0</v>
      </c>
      <c r="AH22" s="153" t="str">
        <f t="shared" si="8"/>
        <v>-</v>
      </c>
      <c r="AI22" s="142">
        <f t="shared" si="9"/>
        <v>0</v>
      </c>
      <c r="AJ22" s="47" t="s">
        <v>310</v>
      </c>
    </row>
    <row r="23" spans="1:36" s="47" customFormat="1" ht="12.75" customHeight="1">
      <c r="A23" s="140" t="s">
        <v>317</v>
      </c>
      <c r="B23" s="141" t="s">
        <v>318</v>
      </c>
      <c r="C23" s="142" t="s">
        <v>319</v>
      </c>
      <c r="D23" s="143" t="s">
        <v>320</v>
      </c>
      <c r="E23" s="143" t="s">
        <v>321</v>
      </c>
      <c r="F23" s="144" t="s">
        <v>1452</v>
      </c>
      <c r="G23" s="145" t="s">
        <v>322</v>
      </c>
      <c r="H23" s="146" t="s">
        <v>323</v>
      </c>
      <c r="I23" s="147">
        <v>4023362757</v>
      </c>
      <c r="J23" s="148" t="s">
        <v>1454</v>
      </c>
      <c r="K23" s="149" t="s">
        <v>1455</v>
      </c>
      <c r="L23" s="100"/>
      <c r="M23" s="101">
        <v>271.88</v>
      </c>
      <c r="N23" s="102"/>
      <c r="O23" s="150">
        <v>14.814814814814813</v>
      </c>
      <c r="P23" s="151" t="s">
        <v>1673</v>
      </c>
      <c r="Q23" s="108"/>
      <c r="R23" s="109"/>
      <c r="S23" s="152" t="s">
        <v>1455</v>
      </c>
      <c r="T23" s="125">
        <v>12404</v>
      </c>
      <c r="U23" s="114">
        <v>521</v>
      </c>
      <c r="V23" s="114">
        <v>1413</v>
      </c>
      <c r="W23" s="115">
        <v>381</v>
      </c>
      <c r="X23" s="116"/>
      <c r="Y23" s="117" t="s">
        <v>432</v>
      </c>
      <c r="Z23" s="142">
        <f t="shared" si="0"/>
        <v>1</v>
      </c>
      <c r="AA23" s="143">
        <f t="shared" si="1"/>
        <v>1</v>
      </c>
      <c r="AB23" s="143">
        <f t="shared" si="2"/>
        <v>0</v>
      </c>
      <c r="AC23" s="143">
        <f t="shared" si="3"/>
        <v>0</v>
      </c>
      <c r="AD23" s="153" t="str">
        <f t="shared" si="4"/>
        <v>SRSA</v>
      </c>
      <c r="AE23" s="142">
        <f t="shared" si="5"/>
        <v>1</v>
      </c>
      <c r="AF23" s="143">
        <f t="shared" si="6"/>
        <v>0</v>
      </c>
      <c r="AG23" s="143">
        <f t="shared" si="7"/>
        <v>0</v>
      </c>
      <c r="AH23" s="153" t="str">
        <f t="shared" si="8"/>
        <v>-</v>
      </c>
      <c r="AI23" s="142">
        <f t="shared" si="9"/>
        <v>0</v>
      </c>
      <c r="AJ23" s="47" t="s">
        <v>317</v>
      </c>
    </row>
    <row r="24" spans="1:36" s="47" customFormat="1" ht="12.75" customHeight="1">
      <c r="A24" s="140" t="s">
        <v>100</v>
      </c>
      <c r="B24" s="141" t="s">
        <v>101</v>
      </c>
      <c r="C24" s="142" t="s">
        <v>102</v>
      </c>
      <c r="D24" s="143" t="s">
        <v>103</v>
      </c>
      <c r="E24" s="143" t="s">
        <v>104</v>
      </c>
      <c r="F24" s="144" t="s">
        <v>1452</v>
      </c>
      <c r="G24" s="145" t="s">
        <v>105</v>
      </c>
      <c r="H24" s="146" t="s">
        <v>106</v>
      </c>
      <c r="I24" s="147">
        <v>3085861700</v>
      </c>
      <c r="J24" s="148" t="s">
        <v>1454</v>
      </c>
      <c r="K24" s="149" t="s">
        <v>1455</v>
      </c>
      <c r="L24" s="100"/>
      <c r="M24" s="101">
        <v>170.04</v>
      </c>
      <c r="N24" s="102" t="s">
        <v>432</v>
      </c>
      <c r="O24" s="150">
        <v>12</v>
      </c>
      <c r="P24" s="151" t="s">
        <v>1673</v>
      </c>
      <c r="Q24" s="108"/>
      <c r="R24" s="109"/>
      <c r="S24" s="152" t="s">
        <v>1455</v>
      </c>
      <c r="T24" s="125">
        <v>10757</v>
      </c>
      <c r="U24" s="114">
        <v>348</v>
      </c>
      <c r="V24" s="114">
        <v>875</v>
      </c>
      <c r="W24" s="115">
        <v>282</v>
      </c>
      <c r="X24" s="116"/>
      <c r="Y24" s="117" t="s">
        <v>432</v>
      </c>
      <c r="Z24" s="142">
        <f t="shared" si="0"/>
        <v>1</v>
      </c>
      <c r="AA24" s="143">
        <f t="shared" si="1"/>
        <v>1</v>
      </c>
      <c r="AB24" s="143">
        <f t="shared" si="2"/>
        <v>0</v>
      </c>
      <c r="AC24" s="143">
        <f t="shared" si="3"/>
        <v>0</v>
      </c>
      <c r="AD24" s="153" t="str">
        <f t="shared" si="4"/>
        <v>SRSA</v>
      </c>
      <c r="AE24" s="142">
        <f t="shared" si="5"/>
        <v>1</v>
      </c>
      <c r="AF24" s="143">
        <f t="shared" si="6"/>
        <v>0</v>
      </c>
      <c r="AG24" s="143">
        <f t="shared" si="7"/>
        <v>0</v>
      </c>
      <c r="AH24" s="153" t="str">
        <f t="shared" si="8"/>
        <v>-</v>
      </c>
      <c r="AI24" s="142">
        <f t="shared" si="9"/>
        <v>0</v>
      </c>
      <c r="AJ24" s="47" t="s">
        <v>100</v>
      </c>
    </row>
    <row r="25" spans="1:36" s="47" customFormat="1" ht="12.75" customHeight="1">
      <c r="A25" s="140" t="s">
        <v>324</v>
      </c>
      <c r="B25" s="141" t="s">
        <v>325</v>
      </c>
      <c r="C25" s="142" t="s">
        <v>326</v>
      </c>
      <c r="D25" s="143" t="s">
        <v>327</v>
      </c>
      <c r="E25" s="143" t="s">
        <v>328</v>
      </c>
      <c r="F25" s="144" t="s">
        <v>1452</v>
      </c>
      <c r="G25" s="145" t="s">
        <v>329</v>
      </c>
      <c r="H25" s="146" t="s">
        <v>1738</v>
      </c>
      <c r="I25" s="147">
        <v>3083243833</v>
      </c>
      <c r="J25" s="148" t="s">
        <v>1454</v>
      </c>
      <c r="K25" s="149" t="s">
        <v>1455</v>
      </c>
      <c r="L25" s="100"/>
      <c r="M25" s="101">
        <v>445.21</v>
      </c>
      <c r="N25" s="102"/>
      <c r="O25" s="150">
        <v>9.580838323353294</v>
      </c>
      <c r="P25" s="151" t="s">
        <v>1673</v>
      </c>
      <c r="Q25" s="108"/>
      <c r="R25" s="109"/>
      <c r="S25" s="152" t="s">
        <v>1455</v>
      </c>
      <c r="T25" s="125">
        <v>28906</v>
      </c>
      <c r="U25" s="114">
        <v>462</v>
      </c>
      <c r="V25" s="114">
        <v>1896</v>
      </c>
      <c r="W25" s="115">
        <v>552</v>
      </c>
      <c r="X25" s="116"/>
      <c r="Y25" s="117" t="s">
        <v>1810</v>
      </c>
      <c r="Z25" s="142">
        <f t="shared" si="0"/>
        <v>1</v>
      </c>
      <c r="AA25" s="143">
        <f t="shared" si="1"/>
        <v>1</v>
      </c>
      <c r="AB25" s="143">
        <f t="shared" si="2"/>
        <v>0</v>
      </c>
      <c r="AC25" s="143">
        <f t="shared" si="3"/>
        <v>0</v>
      </c>
      <c r="AD25" s="153" t="str">
        <f t="shared" si="4"/>
        <v>SRSA</v>
      </c>
      <c r="AE25" s="142">
        <f t="shared" si="5"/>
        <v>1</v>
      </c>
      <c r="AF25" s="143">
        <f t="shared" si="6"/>
        <v>0</v>
      </c>
      <c r="AG25" s="143">
        <f t="shared" si="7"/>
        <v>0</v>
      </c>
      <c r="AH25" s="153" t="str">
        <f t="shared" si="8"/>
        <v>-</v>
      </c>
      <c r="AI25" s="142">
        <f t="shared" si="9"/>
        <v>0</v>
      </c>
      <c r="AJ25" s="47" t="s">
        <v>324</v>
      </c>
    </row>
    <row r="26" spans="1:36" s="47" customFormat="1" ht="12.75" customHeight="1">
      <c r="A26" s="140" t="s">
        <v>27</v>
      </c>
      <c r="B26" s="141" t="s">
        <v>28</v>
      </c>
      <c r="C26" s="142" t="s">
        <v>29</v>
      </c>
      <c r="D26" s="143" t="s">
        <v>30</v>
      </c>
      <c r="E26" s="143" t="s">
        <v>31</v>
      </c>
      <c r="F26" s="144" t="s">
        <v>1452</v>
      </c>
      <c r="G26" s="145" t="s">
        <v>32</v>
      </c>
      <c r="H26" s="146" t="s">
        <v>33</v>
      </c>
      <c r="I26" s="147">
        <v>3083814444</v>
      </c>
      <c r="J26" s="148" t="s">
        <v>1454</v>
      </c>
      <c r="K26" s="149" t="s">
        <v>1455</v>
      </c>
      <c r="L26" s="100"/>
      <c r="M26" s="101">
        <v>407.01</v>
      </c>
      <c r="N26" s="102" t="s">
        <v>432</v>
      </c>
      <c r="O26" s="150">
        <v>17.617866004962778</v>
      </c>
      <c r="P26" s="151" t="s">
        <v>1673</v>
      </c>
      <c r="Q26" s="108"/>
      <c r="R26" s="109"/>
      <c r="S26" s="152" t="s">
        <v>1455</v>
      </c>
      <c r="T26" s="125">
        <v>34147</v>
      </c>
      <c r="U26" s="114">
        <v>1495</v>
      </c>
      <c r="V26" s="114">
        <v>2419</v>
      </c>
      <c r="W26" s="115">
        <v>753</v>
      </c>
      <c r="X26" s="116"/>
      <c r="Y26" s="117" t="s">
        <v>432</v>
      </c>
      <c r="Z26" s="142">
        <f t="shared" si="0"/>
        <v>1</v>
      </c>
      <c r="AA26" s="143">
        <f t="shared" si="1"/>
        <v>1</v>
      </c>
      <c r="AB26" s="143">
        <f t="shared" si="2"/>
        <v>0</v>
      </c>
      <c r="AC26" s="143">
        <f t="shared" si="3"/>
        <v>0</v>
      </c>
      <c r="AD26" s="153" t="str">
        <f t="shared" si="4"/>
        <v>SRSA</v>
      </c>
      <c r="AE26" s="142">
        <f t="shared" si="5"/>
        <v>1</v>
      </c>
      <c r="AF26" s="143">
        <f t="shared" si="6"/>
        <v>0</v>
      </c>
      <c r="AG26" s="143">
        <f t="shared" si="7"/>
        <v>0</v>
      </c>
      <c r="AH26" s="153" t="str">
        <f t="shared" si="8"/>
        <v>-</v>
      </c>
      <c r="AI26" s="142">
        <f t="shared" si="9"/>
        <v>0</v>
      </c>
      <c r="AJ26" s="47" t="s">
        <v>27</v>
      </c>
    </row>
    <row r="27" spans="1:36" s="47" customFormat="1" ht="12.75" customHeight="1">
      <c r="A27" s="140" t="s">
        <v>599</v>
      </c>
      <c r="B27" s="141" t="s">
        <v>600</v>
      </c>
      <c r="C27" s="142" t="s">
        <v>601</v>
      </c>
      <c r="D27" s="143" t="s">
        <v>602</v>
      </c>
      <c r="E27" s="143" t="s">
        <v>603</v>
      </c>
      <c r="F27" s="144" t="s">
        <v>1452</v>
      </c>
      <c r="G27" s="145" t="s">
        <v>604</v>
      </c>
      <c r="H27" s="146" t="s">
        <v>605</v>
      </c>
      <c r="I27" s="147">
        <v>4028452282</v>
      </c>
      <c r="J27" s="148" t="s">
        <v>1454</v>
      </c>
      <c r="K27" s="149" t="s">
        <v>1455</v>
      </c>
      <c r="L27" s="100"/>
      <c r="M27" s="101">
        <v>229.69</v>
      </c>
      <c r="N27" s="102"/>
      <c r="O27" s="150">
        <v>4.363636363636364</v>
      </c>
      <c r="P27" s="151" t="s">
        <v>1673</v>
      </c>
      <c r="Q27" s="108"/>
      <c r="R27" s="109"/>
      <c r="S27" s="152" t="s">
        <v>1455</v>
      </c>
      <c r="T27" s="125">
        <v>7697</v>
      </c>
      <c r="U27" s="114">
        <v>202</v>
      </c>
      <c r="V27" s="114">
        <v>733</v>
      </c>
      <c r="W27" s="115">
        <v>279</v>
      </c>
      <c r="X27" s="116"/>
      <c r="Y27" s="117" t="s">
        <v>432</v>
      </c>
      <c r="Z27" s="142">
        <f t="shared" si="0"/>
        <v>1</v>
      </c>
      <c r="AA27" s="143">
        <f t="shared" si="1"/>
        <v>1</v>
      </c>
      <c r="AB27" s="143">
        <f t="shared" si="2"/>
        <v>0</v>
      </c>
      <c r="AC27" s="143">
        <f t="shared" si="3"/>
        <v>0</v>
      </c>
      <c r="AD27" s="153" t="str">
        <f t="shared" si="4"/>
        <v>SRSA</v>
      </c>
      <c r="AE27" s="142">
        <f t="shared" si="5"/>
        <v>1</v>
      </c>
      <c r="AF27" s="143">
        <f t="shared" si="6"/>
        <v>0</v>
      </c>
      <c r="AG27" s="143">
        <f t="shared" si="7"/>
        <v>0</v>
      </c>
      <c r="AH27" s="153" t="str">
        <f t="shared" si="8"/>
        <v>-</v>
      </c>
      <c r="AI27" s="142">
        <f t="shared" si="9"/>
        <v>0</v>
      </c>
      <c r="AJ27" s="47" t="s">
        <v>599</v>
      </c>
    </row>
    <row r="28" spans="1:36" s="47" customFormat="1" ht="12.75" customHeight="1">
      <c r="A28" s="140" t="s">
        <v>613</v>
      </c>
      <c r="B28" s="141" t="s">
        <v>614</v>
      </c>
      <c r="C28" s="142" t="s">
        <v>615</v>
      </c>
      <c r="D28" s="143" t="s">
        <v>616</v>
      </c>
      <c r="E28" s="143" t="s">
        <v>617</v>
      </c>
      <c r="F28" s="144" t="s">
        <v>1452</v>
      </c>
      <c r="G28" s="145" t="s">
        <v>618</v>
      </c>
      <c r="H28" s="146" t="s">
        <v>619</v>
      </c>
      <c r="I28" s="147">
        <v>4023592583</v>
      </c>
      <c r="J28" s="148" t="s">
        <v>1454</v>
      </c>
      <c r="K28" s="149" t="s">
        <v>1455</v>
      </c>
      <c r="L28" s="100"/>
      <c r="M28" s="101">
        <v>235.64</v>
      </c>
      <c r="N28" s="102" t="s">
        <v>432</v>
      </c>
      <c r="O28" s="150">
        <v>7.368421052631578</v>
      </c>
      <c r="P28" s="151" t="s">
        <v>1673</v>
      </c>
      <c r="Q28" s="108"/>
      <c r="R28" s="109"/>
      <c r="S28" s="152" t="s">
        <v>1455</v>
      </c>
      <c r="T28" s="125">
        <v>22304</v>
      </c>
      <c r="U28" s="114">
        <v>574</v>
      </c>
      <c r="V28" s="114">
        <v>1340</v>
      </c>
      <c r="W28" s="115">
        <v>399</v>
      </c>
      <c r="X28" s="116"/>
      <c r="Y28" s="117" t="s">
        <v>432</v>
      </c>
      <c r="Z28" s="142">
        <f t="shared" si="0"/>
        <v>1</v>
      </c>
      <c r="AA28" s="143">
        <f t="shared" si="1"/>
        <v>1</v>
      </c>
      <c r="AB28" s="143">
        <f t="shared" si="2"/>
        <v>0</v>
      </c>
      <c r="AC28" s="143">
        <f t="shared" si="3"/>
        <v>0</v>
      </c>
      <c r="AD28" s="153" t="str">
        <f t="shared" si="4"/>
        <v>SRSA</v>
      </c>
      <c r="AE28" s="142">
        <f t="shared" si="5"/>
        <v>1</v>
      </c>
      <c r="AF28" s="143">
        <f t="shared" si="6"/>
        <v>0</v>
      </c>
      <c r="AG28" s="143">
        <f t="shared" si="7"/>
        <v>0</v>
      </c>
      <c r="AH28" s="153" t="str">
        <f t="shared" si="8"/>
        <v>-</v>
      </c>
      <c r="AI28" s="142">
        <f t="shared" si="9"/>
        <v>0</v>
      </c>
      <c r="AJ28" s="47" t="s">
        <v>613</v>
      </c>
    </row>
    <row r="29" spans="1:36" s="47" customFormat="1" ht="12.75" customHeight="1">
      <c r="A29" s="140" t="s">
        <v>620</v>
      </c>
      <c r="B29" s="141" t="s">
        <v>621</v>
      </c>
      <c r="C29" s="142" t="s">
        <v>622</v>
      </c>
      <c r="D29" s="143" t="s">
        <v>623</v>
      </c>
      <c r="E29" s="143" t="s">
        <v>624</v>
      </c>
      <c r="F29" s="144" t="s">
        <v>1452</v>
      </c>
      <c r="G29" s="145" t="s">
        <v>625</v>
      </c>
      <c r="H29" s="146" t="s">
        <v>1576</v>
      </c>
      <c r="I29" s="147">
        <v>4024444767</v>
      </c>
      <c r="J29" s="148" t="s">
        <v>1454</v>
      </c>
      <c r="K29" s="149" t="s">
        <v>1455</v>
      </c>
      <c r="L29" s="100"/>
      <c r="M29" s="101">
        <v>375.33</v>
      </c>
      <c r="N29" s="102" t="s">
        <v>432</v>
      </c>
      <c r="O29" s="150">
        <v>12.222222222222221</v>
      </c>
      <c r="P29" s="151" t="s">
        <v>1673</v>
      </c>
      <c r="Q29" s="108"/>
      <c r="R29" s="109"/>
      <c r="S29" s="152" t="s">
        <v>1455</v>
      </c>
      <c r="T29" s="125">
        <v>14278</v>
      </c>
      <c r="U29" s="114">
        <v>507</v>
      </c>
      <c r="V29" s="114">
        <v>1492</v>
      </c>
      <c r="W29" s="115">
        <v>450</v>
      </c>
      <c r="X29" s="116"/>
      <c r="Y29" s="117" t="s">
        <v>1810</v>
      </c>
      <c r="Z29" s="142">
        <f t="shared" si="0"/>
        <v>1</v>
      </c>
      <c r="AA29" s="143">
        <f t="shared" si="1"/>
        <v>1</v>
      </c>
      <c r="AB29" s="143">
        <f t="shared" si="2"/>
        <v>0</v>
      </c>
      <c r="AC29" s="143">
        <f t="shared" si="3"/>
        <v>0</v>
      </c>
      <c r="AD29" s="153" t="str">
        <f t="shared" si="4"/>
        <v>SRSA</v>
      </c>
      <c r="AE29" s="142">
        <f t="shared" si="5"/>
        <v>1</v>
      </c>
      <c r="AF29" s="143">
        <f t="shared" si="6"/>
        <v>0</v>
      </c>
      <c r="AG29" s="143">
        <f t="shared" si="7"/>
        <v>0</v>
      </c>
      <c r="AH29" s="153" t="str">
        <f t="shared" si="8"/>
        <v>-</v>
      </c>
      <c r="AI29" s="142">
        <f t="shared" si="9"/>
        <v>0</v>
      </c>
      <c r="AJ29" s="47" t="s">
        <v>620</v>
      </c>
    </row>
    <row r="30" spans="1:36" s="47" customFormat="1" ht="12.75" customHeight="1">
      <c r="A30" s="140" t="s">
        <v>492</v>
      </c>
      <c r="B30" s="141" t="s">
        <v>493</v>
      </c>
      <c r="C30" s="142" t="s">
        <v>494</v>
      </c>
      <c r="D30" s="143" t="s">
        <v>495</v>
      </c>
      <c r="E30" s="143" t="s">
        <v>1451</v>
      </c>
      <c r="F30" s="144" t="s">
        <v>1452</v>
      </c>
      <c r="G30" s="145" t="s">
        <v>1453</v>
      </c>
      <c r="H30" s="146" t="s">
        <v>496</v>
      </c>
      <c r="I30" s="147">
        <v>3087623402</v>
      </c>
      <c r="J30" s="148" t="s">
        <v>1454</v>
      </c>
      <c r="K30" s="149" t="s">
        <v>1455</v>
      </c>
      <c r="L30" s="100"/>
      <c r="M30" s="101">
        <v>557.72</v>
      </c>
      <c r="N30" s="102" t="s">
        <v>432</v>
      </c>
      <c r="O30" s="150">
        <v>7.854137447405329</v>
      </c>
      <c r="P30" s="151" t="s">
        <v>1673</v>
      </c>
      <c r="Q30" s="108"/>
      <c r="R30" s="109"/>
      <c r="S30" s="152" t="s">
        <v>1455</v>
      </c>
      <c r="T30" s="125">
        <v>33314</v>
      </c>
      <c r="U30" s="114">
        <v>848</v>
      </c>
      <c r="V30" s="114">
        <v>2437</v>
      </c>
      <c r="W30" s="115">
        <v>720</v>
      </c>
      <c r="X30" s="116"/>
      <c r="Y30" s="117" t="s">
        <v>432</v>
      </c>
      <c r="Z30" s="142">
        <f t="shared" si="0"/>
        <v>1</v>
      </c>
      <c r="AA30" s="143">
        <f t="shared" si="1"/>
        <v>1</v>
      </c>
      <c r="AB30" s="143">
        <f t="shared" si="2"/>
        <v>0</v>
      </c>
      <c r="AC30" s="143">
        <f t="shared" si="3"/>
        <v>0</v>
      </c>
      <c r="AD30" s="153" t="str">
        <f t="shared" si="4"/>
        <v>SRSA</v>
      </c>
      <c r="AE30" s="142">
        <f t="shared" si="5"/>
        <v>1</v>
      </c>
      <c r="AF30" s="143">
        <f t="shared" si="6"/>
        <v>0</v>
      </c>
      <c r="AG30" s="143">
        <f t="shared" si="7"/>
        <v>0</v>
      </c>
      <c r="AH30" s="153" t="str">
        <f t="shared" si="8"/>
        <v>-</v>
      </c>
      <c r="AI30" s="142">
        <f t="shared" si="9"/>
        <v>0</v>
      </c>
      <c r="AJ30" s="47" t="s">
        <v>492</v>
      </c>
    </row>
    <row r="31" spans="1:36" s="47" customFormat="1" ht="12.75" customHeight="1">
      <c r="A31" s="140" t="s">
        <v>626</v>
      </c>
      <c r="B31" s="141" t="s">
        <v>627</v>
      </c>
      <c r="C31" s="142" t="s">
        <v>628</v>
      </c>
      <c r="D31" s="143" t="s">
        <v>629</v>
      </c>
      <c r="E31" s="143" t="s">
        <v>630</v>
      </c>
      <c r="F31" s="144" t="s">
        <v>1452</v>
      </c>
      <c r="G31" s="145" t="s">
        <v>631</v>
      </c>
      <c r="H31" s="146" t="s">
        <v>1715</v>
      </c>
      <c r="I31" s="147">
        <v>4024542297</v>
      </c>
      <c r="J31" s="148" t="s">
        <v>1454</v>
      </c>
      <c r="K31" s="149" t="s">
        <v>1455</v>
      </c>
      <c r="L31" s="100"/>
      <c r="M31" s="101">
        <v>194.99</v>
      </c>
      <c r="N31" s="102"/>
      <c r="O31" s="150">
        <v>20</v>
      </c>
      <c r="P31" s="151" t="s">
        <v>1455</v>
      </c>
      <c r="Q31" s="108"/>
      <c r="R31" s="109"/>
      <c r="S31" s="152" t="s">
        <v>1455</v>
      </c>
      <c r="T31" s="125">
        <v>7126</v>
      </c>
      <c r="U31" s="114">
        <v>369</v>
      </c>
      <c r="V31" s="114">
        <v>942</v>
      </c>
      <c r="W31" s="115">
        <v>235</v>
      </c>
      <c r="X31" s="116"/>
      <c r="Y31" s="117" t="s">
        <v>1810</v>
      </c>
      <c r="Z31" s="142">
        <f t="shared" si="0"/>
        <v>1</v>
      </c>
      <c r="AA31" s="143">
        <f t="shared" si="1"/>
        <v>1</v>
      </c>
      <c r="AB31" s="143">
        <f t="shared" si="2"/>
        <v>0</v>
      </c>
      <c r="AC31" s="143">
        <f t="shared" si="3"/>
        <v>0</v>
      </c>
      <c r="AD31" s="153" t="str">
        <f t="shared" si="4"/>
        <v>SRSA</v>
      </c>
      <c r="AE31" s="142">
        <f t="shared" si="5"/>
        <v>1</v>
      </c>
      <c r="AF31" s="143">
        <f t="shared" si="6"/>
        <v>1</v>
      </c>
      <c r="AG31" s="143" t="str">
        <f t="shared" si="7"/>
        <v>Initial</v>
      </c>
      <c r="AH31" s="153" t="str">
        <f t="shared" si="8"/>
        <v>-</v>
      </c>
      <c r="AI31" s="142" t="str">
        <f t="shared" si="9"/>
        <v>SRSA</v>
      </c>
      <c r="AJ31" s="47" t="s">
        <v>626</v>
      </c>
    </row>
    <row r="32" spans="1:36" s="47" customFormat="1" ht="12.75" customHeight="1">
      <c r="A32" s="140" t="s">
        <v>247</v>
      </c>
      <c r="B32" s="141" t="s">
        <v>248</v>
      </c>
      <c r="C32" s="142" t="s">
        <v>249</v>
      </c>
      <c r="D32" s="143" t="s">
        <v>250</v>
      </c>
      <c r="E32" s="143" t="s">
        <v>251</v>
      </c>
      <c r="F32" s="144" t="s">
        <v>1452</v>
      </c>
      <c r="G32" s="145" t="s">
        <v>252</v>
      </c>
      <c r="H32" s="146" t="s">
        <v>1583</v>
      </c>
      <c r="I32" s="147">
        <v>3083464150</v>
      </c>
      <c r="J32" s="148" t="s">
        <v>1454</v>
      </c>
      <c r="K32" s="149" t="s">
        <v>1455</v>
      </c>
      <c r="L32" s="100"/>
      <c r="M32" s="101">
        <v>592.92</v>
      </c>
      <c r="N32" s="102" t="s">
        <v>432</v>
      </c>
      <c r="O32" s="150">
        <v>14.047619047619047</v>
      </c>
      <c r="P32" s="151" t="s">
        <v>1673</v>
      </c>
      <c r="Q32" s="108"/>
      <c r="R32" s="109"/>
      <c r="S32" s="152" t="s">
        <v>1455</v>
      </c>
      <c r="T32" s="125">
        <v>29201</v>
      </c>
      <c r="U32" s="114">
        <v>1444</v>
      </c>
      <c r="V32" s="114">
        <v>2363</v>
      </c>
      <c r="W32" s="115">
        <v>988</v>
      </c>
      <c r="X32" s="116" t="s">
        <v>1810</v>
      </c>
      <c r="Y32" s="117" t="s">
        <v>1810</v>
      </c>
      <c r="Z32" s="142">
        <f t="shared" si="0"/>
        <v>1</v>
      </c>
      <c r="AA32" s="143">
        <f t="shared" si="1"/>
        <v>1</v>
      </c>
      <c r="AB32" s="143">
        <f t="shared" si="2"/>
        <v>0</v>
      </c>
      <c r="AC32" s="143">
        <f t="shared" si="3"/>
        <v>0</v>
      </c>
      <c r="AD32" s="153" t="str">
        <f t="shared" si="4"/>
        <v>SRSA</v>
      </c>
      <c r="AE32" s="142">
        <f t="shared" si="5"/>
        <v>1</v>
      </c>
      <c r="AF32" s="143">
        <f t="shared" si="6"/>
        <v>0</v>
      </c>
      <c r="AG32" s="143">
        <f t="shared" si="7"/>
        <v>0</v>
      </c>
      <c r="AH32" s="153" t="str">
        <f t="shared" si="8"/>
        <v>-</v>
      </c>
      <c r="AI32" s="142">
        <f t="shared" si="9"/>
        <v>0</v>
      </c>
      <c r="AJ32" s="47" t="s">
        <v>247</v>
      </c>
    </row>
    <row r="33" spans="1:36" s="47" customFormat="1" ht="12.75" customHeight="1">
      <c r="A33" s="140" t="s">
        <v>350</v>
      </c>
      <c r="B33" s="141" t="s">
        <v>351</v>
      </c>
      <c r="C33" s="142" t="s">
        <v>352</v>
      </c>
      <c r="D33" s="143" t="s">
        <v>353</v>
      </c>
      <c r="E33" s="143" t="s">
        <v>354</v>
      </c>
      <c r="F33" s="144" t="s">
        <v>1452</v>
      </c>
      <c r="G33" s="145" t="s">
        <v>355</v>
      </c>
      <c r="H33" s="146" t="s">
        <v>356</v>
      </c>
      <c r="I33" s="147">
        <v>4024825233</v>
      </c>
      <c r="J33" s="148" t="s">
        <v>1454</v>
      </c>
      <c r="K33" s="149" t="s">
        <v>1455</v>
      </c>
      <c r="L33" s="100"/>
      <c r="M33" s="101">
        <v>167.84</v>
      </c>
      <c r="N33" s="102"/>
      <c r="O33" s="150">
        <v>9.615384615384617</v>
      </c>
      <c r="P33" s="151" t="s">
        <v>1673</v>
      </c>
      <c r="Q33" s="108"/>
      <c r="R33" s="109"/>
      <c r="S33" s="152" t="s">
        <v>1455</v>
      </c>
      <c r="T33" s="125">
        <v>12723</v>
      </c>
      <c r="U33" s="114">
        <v>256</v>
      </c>
      <c r="V33" s="114">
        <v>810</v>
      </c>
      <c r="W33" s="115">
        <v>193</v>
      </c>
      <c r="X33" s="116"/>
      <c r="Y33" s="117" t="s">
        <v>1810</v>
      </c>
      <c r="Z33" s="142">
        <f t="shared" si="0"/>
        <v>1</v>
      </c>
      <c r="AA33" s="143">
        <f t="shared" si="1"/>
        <v>1</v>
      </c>
      <c r="AB33" s="143">
        <f t="shared" si="2"/>
        <v>0</v>
      </c>
      <c r="AC33" s="143">
        <f t="shared" si="3"/>
        <v>0</v>
      </c>
      <c r="AD33" s="153" t="str">
        <f t="shared" si="4"/>
        <v>SRSA</v>
      </c>
      <c r="AE33" s="142">
        <f t="shared" si="5"/>
        <v>1</v>
      </c>
      <c r="AF33" s="143">
        <f t="shared" si="6"/>
        <v>0</v>
      </c>
      <c r="AG33" s="143">
        <f t="shared" si="7"/>
        <v>0</v>
      </c>
      <c r="AH33" s="153" t="str">
        <f t="shared" si="8"/>
        <v>-</v>
      </c>
      <c r="AI33" s="142">
        <f t="shared" si="9"/>
        <v>0</v>
      </c>
      <c r="AJ33" s="47" t="s">
        <v>350</v>
      </c>
    </row>
    <row r="34" spans="1:36" s="47" customFormat="1" ht="12.75" customHeight="1">
      <c r="A34" s="140" t="s">
        <v>635</v>
      </c>
      <c r="B34" s="141" t="s">
        <v>636</v>
      </c>
      <c r="C34" s="142" t="s">
        <v>637</v>
      </c>
      <c r="D34" s="143" t="s">
        <v>638</v>
      </c>
      <c r="E34" s="143" t="s">
        <v>632</v>
      </c>
      <c r="F34" s="144" t="s">
        <v>1452</v>
      </c>
      <c r="G34" s="145" t="s">
        <v>633</v>
      </c>
      <c r="H34" s="146" t="s">
        <v>639</v>
      </c>
      <c r="I34" s="147">
        <v>4025452081</v>
      </c>
      <c r="J34" s="148" t="s">
        <v>1454</v>
      </c>
      <c r="K34" s="149" t="s">
        <v>1455</v>
      </c>
      <c r="L34" s="100"/>
      <c r="M34" s="101">
        <v>316.1</v>
      </c>
      <c r="N34" s="102" t="s">
        <v>432</v>
      </c>
      <c r="O34" s="150">
        <v>8.396946564885496</v>
      </c>
      <c r="P34" s="151" t="s">
        <v>1673</v>
      </c>
      <c r="Q34" s="108"/>
      <c r="R34" s="109"/>
      <c r="S34" s="152" t="s">
        <v>1455</v>
      </c>
      <c r="T34" s="125">
        <v>19332</v>
      </c>
      <c r="U34" s="114">
        <v>671</v>
      </c>
      <c r="V34" s="114">
        <v>1055</v>
      </c>
      <c r="W34" s="115">
        <v>381</v>
      </c>
      <c r="X34" s="116"/>
      <c r="Y34" s="117" t="s">
        <v>432</v>
      </c>
      <c r="Z34" s="142">
        <f t="shared" si="0"/>
        <v>1</v>
      </c>
      <c r="AA34" s="143">
        <f t="shared" si="1"/>
        <v>1</v>
      </c>
      <c r="AB34" s="143">
        <f t="shared" si="2"/>
        <v>0</v>
      </c>
      <c r="AC34" s="143">
        <f t="shared" si="3"/>
        <v>0</v>
      </c>
      <c r="AD34" s="153" t="str">
        <f t="shared" si="4"/>
        <v>SRSA</v>
      </c>
      <c r="AE34" s="142">
        <f t="shared" si="5"/>
        <v>1</v>
      </c>
      <c r="AF34" s="143">
        <f t="shared" si="6"/>
        <v>0</v>
      </c>
      <c r="AG34" s="143">
        <f t="shared" si="7"/>
        <v>0</v>
      </c>
      <c r="AH34" s="153" t="str">
        <f t="shared" si="8"/>
        <v>-</v>
      </c>
      <c r="AI34" s="142">
        <f t="shared" si="9"/>
        <v>0</v>
      </c>
      <c r="AJ34" s="47" t="s">
        <v>635</v>
      </c>
    </row>
    <row r="35" spans="1:36" s="47" customFormat="1" ht="12.75" customHeight="1">
      <c r="A35" s="140" t="s">
        <v>1724</v>
      </c>
      <c r="B35" s="141" t="s">
        <v>1725</v>
      </c>
      <c r="C35" s="142" t="s">
        <v>1726</v>
      </c>
      <c r="D35" s="143" t="s">
        <v>1727</v>
      </c>
      <c r="E35" s="143" t="s">
        <v>1728</v>
      </c>
      <c r="F35" s="144" t="s">
        <v>1452</v>
      </c>
      <c r="G35" s="145" t="s">
        <v>1729</v>
      </c>
      <c r="H35" s="146" t="s">
        <v>1701</v>
      </c>
      <c r="I35" s="147">
        <v>3082620284</v>
      </c>
      <c r="J35" s="148" t="s">
        <v>1454</v>
      </c>
      <c r="K35" s="149" t="s">
        <v>1455</v>
      </c>
      <c r="L35" s="100"/>
      <c r="M35" s="101">
        <v>213.07</v>
      </c>
      <c r="N35" s="102" t="s">
        <v>432</v>
      </c>
      <c r="O35" s="150">
        <v>13.274336283185843</v>
      </c>
      <c r="P35" s="151" t="s">
        <v>1673</v>
      </c>
      <c r="Q35" s="108"/>
      <c r="R35" s="109"/>
      <c r="S35" s="152" t="s">
        <v>1455</v>
      </c>
      <c r="T35" s="125">
        <v>8601</v>
      </c>
      <c r="U35" s="114">
        <v>341</v>
      </c>
      <c r="V35" s="114">
        <v>1146</v>
      </c>
      <c r="W35" s="115">
        <v>262</v>
      </c>
      <c r="X35" s="116"/>
      <c r="Y35" s="117" t="s">
        <v>1810</v>
      </c>
      <c r="Z35" s="142">
        <f t="shared" si="0"/>
        <v>1</v>
      </c>
      <c r="AA35" s="143">
        <f t="shared" si="1"/>
        <v>1</v>
      </c>
      <c r="AB35" s="143">
        <f t="shared" si="2"/>
        <v>0</v>
      </c>
      <c r="AC35" s="143">
        <f t="shared" si="3"/>
        <v>0</v>
      </c>
      <c r="AD35" s="153" t="str">
        <f t="shared" si="4"/>
        <v>SRSA</v>
      </c>
      <c r="AE35" s="142">
        <f t="shared" si="5"/>
        <v>1</v>
      </c>
      <c r="AF35" s="143">
        <f t="shared" si="6"/>
        <v>0</v>
      </c>
      <c r="AG35" s="143">
        <f t="shared" si="7"/>
        <v>0</v>
      </c>
      <c r="AH35" s="153" t="str">
        <f t="shared" si="8"/>
        <v>-</v>
      </c>
      <c r="AI35" s="142">
        <f t="shared" si="9"/>
        <v>0</v>
      </c>
      <c r="AJ35" s="47" t="s">
        <v>1724</v>
      </c>
    </row>
    <row r="36" spans="1:36" s="47" customFormat="1" ht="12.75" customHeight="1">
      <c r="A36" s="140" t="s">
        <v>1732</v>
      </c>
      <c r="B36" s="141" t="s">
        <v>1733</v>
      </c>
      <c r="C36" s="142" t="s">
        <v>1734</v>
      </c>
      <c r="D36" s="143" t="s">
        <v>1735</v>
      </c>
      <c r="E36" s="143" t="s">
        <v>1736</v>
      </c>
      <c r="F36" s="144" t="s">
        <v>1452</v>
      </c>
      <c r="G36" s="145" t="s">
        <v>1737</v>
      </c>
      <c r="H36" s="146" t="s">
        <v>1738</v>
      </c>
      <c r="I36" s="147">
        <v>3089351121</v>
      </c>
      <c r="J36" s="148" t="s">
        <v>1454</v>
      </c>
      <c r="K36" s="149" t="s">
        <v>1455</v>
      </c>
      <c r="L36" s="100"/>
      <c r="M36" s="101">
        <v>296.81</v>
      </c>
      <c r="N36" s="102" t="s">
        <v>432</v>
      </c>
      <c r="O36" s="150">
        <v>9.523809523809524</v>
      </c>
      <c r="P36" s="151" t="s">
        <v>1673</v>
      </c>
      <c r="Q36" s="108"/>
      <c r="R36" s="109"/>
      <c r="S36" s="152" t="s">
        <v>1455</v>
      </c>
      <c r="T36" s="125">
        <v>10838</v>
      </c>
      <c r="U36" s="114">
        <v>486</v>
      </c>
      <c r="V36" s="114">
        <v>1202</v>
      </c>
      <c r="W36" s="115">
        <v>386</v>
      </c>
      <c r="X36" s="116"/>
      <c r="Y36" s="117" t="s">
        <v>432</v>
      </c>
      <c r="Z36" s="142">
        <f t="shared" si="0"/>
        <v>1</v>
      </c>
      <c r="AA36" s="143">
        <f t="shared" si="1"/>
        <v>1</v>
      </c>
      <c r="AB36" s="143">
        <f t="shared" si="2"/>
        <v>0</v>
      </c>
      <c r="AC36" s="143">
        <f t="shared" si="3"/>
        <v>0</v>
      </c>
      <c r="AD36" s="153" t="str">
        <f t="shared" si="4"/>
        <v>SRSA</v>
      </c>
      <c r="AE36" s="142">
        <f t="shared" si="5"/>
        <v>1</v>
      </c>
      <c r="AF36" s="143">
        <f t="shared" si="6"/>
        <v>0</v>
      </c>
      <c r="AG36" s="143">
        <f t="shared" si="7"/>
        <v>0</v>
      </c>
      <c r="AH36" s="153" t="str">
        <f t="shared" si="8"/>
        <v>-</v>
      </c>
      <c r="AI36" s="142">
        <f t="shared" si="9"/>
        <v>0</v>
      </c>
      <c r="AJ36" s="47" t="s">
        <v>1732</v>
      </c>
    </row>
    <row r="37" spans="1:36" s="47" customFormat="1" ht="12.75" customHeight="1">
      <c r="A37" s="140" t="s">
        <v>640</v>
      </c>
      <c r="B37" s="141" t="s">
        <v>641</v>
      </c>
      <c r="C37" s="142" t="s">
        <v>642</v>
      </c>
      <c r="D37" s="143" t="s">
        <v>643</v>
      </c>
      <c r="E37" s="143" t="s">
        <v>644</v>
      </c>
      <c r="F37" s="144" t="s">
        <v>1452</v>
      </c>
      <c r="G37" s="145" t="s">
        <v>645</v>
      </c>
      <c r="H37" s="146" t="s">
        <v>646</v>
      </c>
      <c r="I37" s="147">
        <v>3087622529</v>
      </c>
      <c r="J37" s="148" t="s">
        <v>1556</v>
      </c>
      <c r="K37" s="149" t="s">
        <v>1455</v>
      </c>
      <c r="L37" s="100"/>
      <c r="M37" s="101">
        <v>239.39</v>
      </c>
      <c r="N37" s="102"/>
      <c r="O37" s="150">
        <v>9.859154929577464</v>
      </c>
      <c r="P37" s="151" t="s">
        <v>1673</v>
      </c>
      <c r="Q37" s="108"/>
      <c r="R37" s="109"/>
      <c r="S37" s="152" t="s">
        <v>1455</v>
      </c>
      <c r="T37" s="125">
        <v>7917</v>
      </c>
      <c r="U37" s="114">
        <v>394</v>
      </c>
      <c r="V37" s="114">
        <v>1098</v>
      </c>
      <c r="W37" s="115">
        <v>299</v>
      </c>
      <c r="X37" s="116"/>
      <c r="Y37" s="117" t="s">
        <v>432</v>
      </c>
      <c r="Z37" s="142">
        <f t="shared" si="0"/>
        <v>1</v>
      </c>
      <c r="AA37" s="143">
        <f t="shared" si="1"/>
        <v>1</v>
      </c>
      <c r="AB37" s="143">
        <f t="shared" si="2"/>
        <v>0</v>
      </c>
      <c r="AC37" s="143">
        <f t="shared" si="3"/>
        <v>0</v>
      </c>
      <c r="AD37" s="153" t="str">
        <f t="shared" si="4"/>
        <v>SRSA</v>
      </c>
      <c r="AE37" s="142">
        <f t="shared" si="5"/>
        <v>1</v>
      </c>
      <c r="AF37" s="143">
        <f t="shared" si="6"/>
        <v>0</v>
      </c>
      <c r="AG37" s="143">
        <f t="shared" si="7"/>
        <v>0</v>
      </c>
      <c r="AH37" s="153" t="str">
        <f t="shared" si="8"/>
        <v>-</v>
      </c>
      <c r="AI37" s="142">
        <f t="shared" si="9"/>
        <v>0</v>
      </c>
      <c r="AJ37" s="47" t="s">
        <v>640</v>
      </c>
    </row>
    <row r="38" spans="1:36" s="47" customFormat="1" ht="12.75" customHeight="1">
      <c r="A38" s="140" t="s">
        <v>107</v>
      </c>
      <c r="B38" s="141" t="s">
        <v>108</v>
      </c>
      <c r="C38" s="142" t="s">
        <v>109</v>
      </c>
      <c r="D38" s="143" t="s">
        <v>110</v>
      </c>
      <c r="E38" s="143" t="s">
        <v>111</v>
      </c>
      <c r="F38" s="144" t="s">
        <v>1452</v>
      </c>
      <c r="G38" s="145" t="s">
        <v>112</v>
      </c>
      <c r="H38" s="146" t="s">
        <v>113</v>
      </c>
      <c r="I38" s="147">
        <v>4022231500</v>
      </c>
      <c r="J38" s="148" t="s">
        <v>1454</v>
      </c>
      <c r="K38" s="149" t="s">
        <v>1455</v>
      </c>
      <c r="L38" s="100"/>
      <c r="M38" s="101">
        <v>150.54</v>
      </c>
      <c r="N38" s="102" t="s">
        <v>432</v>
      </c>
      <c r="O38" s="150">
        <v>14.723926380368098</v>
      </c>
      <c r="P38" s="151" t="s">
        <v>1673</v>
      </c>
      <c r="Q38" s="108"/>
      <c r="R38" s="109"/>
      <c r="S38" s="152" t="s">
        <v>1455</v>
      </c>
      <c r="T38" s="125">
        <v>10777</v>
      </c>
      <c r="U38" s="114">
        <v>308</v>
      </c>
      <c r="V38" s="114">
        <v>842</v>
      </c>
      <c r="W38" s="115">
        <v>182</v>
      </c>
      <c r="X38" s="116"/>
      <c r="Y38" s="117" t="s">
        <v>1810</v>
      </c>
      <c r="Z38" s="142">
        <f t="shared" si="0"/>
        <v>1</v>
      </c>
      <c r="AA38" s="143">
        <f t="shared" si="1"/>
        <v>1</v>
      </c>
      <c r="AB38" s="143">
        <f t="shared" si="2"/>
        <v>0</v>
      </c>
      <c r="AC38" s="143">
        <f t="shared" si="3"/>
        <v>0</v>
      </c>
      <c r="AD38" s="153" t="str">
        <f t="shared" si="4"/>
        <v>SRSA</v>
      </c>
      <c r="AE38" s="142">
        <f t="shared" si="5"/>
        <v>1</v>
      </c>
      <c r="AF38" s="143">
        <f t="shared" si="6"/>
        <v>0</v>
      </c>
      <c r="AG38" s="143">
        <f t="shared" si="7"/>
        <v>0</v>
      </c>
      <c r="AH38" s="153" t="str">
        <f t="shared" si="8"/>
        <v>-</v>
      </c>
      <c r="AI38" s="142">
        <f t="shared" si="9"/>
        <v>0</v>
      </c>
      <c r="AJ38" s="47" t="s">
        <v>107</v>
      </c>
    </row>
    <row r="39" spans="1:36" s="47" customFormat="1" ht="12.75" customHeight="1">
      <c r="A39" s="140" t="s">
        <v>235</v>
      </c>
      <c r="B39" s="141" t="s">
        <v>236</v>
      </c>
      <c r="C39" s="142" t="s">
        <v>237</v>
      </c>
      <c r="D39" s="143" t="s">
        <v>238</v>
      </c>
      <c r="E39" s="143" t="s">
        <v>239</v>
      </c>
      <c r="F39" s="144" t="s">
        <v>1452</v>
      </c>
      <c r="G39" s="145" t="s">
        <v>240</v>
      </c>
      <c r="H39" s="146" t="s">
        <v>241</v>
      </c>
      <c r="I39" s="147">
        <v>4023642225</v>
      </c>
      <c r="J39" s="148" t="s">
        <v>1556</v>
      </c>
      <c r="K39" s="149" t="s">
        <v>1455</v>
      </c>
      <c r="L39" s="100"/>
      <c r="M39" s="101">
        <v>504</v>
      </c>
      <c r="N39" s="102"/>
      <c r="O39" s="150">
        <v>11.265646731571627</v>
      </c>
      <c r="P39" s="151" t="s">
        <v>1673</v>
      </c>
      <c r="Q39" s="108"/>
      <c r="R39" s="109"/>
      <c r="S39" s="152" t="s">
        <v>1455</v>
      </c>
      <c r="T39" s="125">
        <v>30729</v>
      </c>
      <c r="U39" s="114">
        <v>800</v>
      </c>
      <c r="V39" s="114">
        <v>2965</v>
      </c>
      <c r="W39" s="115">
        <v>524</v>
      </c>
      <c r="X39" s="116"/>
      <c r="Y39" s="117" t="s">
        <v>432</v>
      </c>
      <c r="Z39" s="142">
        <f t="shared" si="0"/>
        <v>1</v>
      </c>
      <c r="AA39" s="143">
        <f t="shared" si="1"/>
        <v>1</v>
      </c>
      <c r="AB39" s="143">
        <f t="shared" si="2"/>
        <v>0</v>
      </c>
      <c r="AC39" s="143">
        <f t="shared" si="3"/>
        <v>0</v>
      </c>
      <c r="AD39" s="153" t="str">
        <f t="shared" si="4"/>
        <v>SRSA</v>
      </c>
      <c r="AE39" s="142">
        <f t="shared" si="5"/>
        <v>1</v>
      </c>
      <c r="AF39" s="143">
        <f t="shared" si="6"/>
        <v>0</v>
      </c>
      <c r="AG39" s="143">
        <f t="shared" si="7"/>
        <v>0</v>
      </c>
      <c r="AH39" s="153" t="str">
        <f t="shared" si="8"/>
        <v>-</v>
      </c>
      <c r="AI39" s="142">
        <f t="shared" si="9"/>
        <v>0</v>
      </c>
      <c r="AJ39" s="47" t="s">
        <v>235</v>
      </c>
    </row>
    <row r="40" spans="1:36" s="47" customFormat="1" ht="12.75" customHeight="1">
      <c r="A40" s="140" t="s">
        <v>548</v>
      </c>
      <c r="B40" s="141" t="s">
        <v>549</v>
      </c>
      <c r="C40" s="142" t="s">
        <v>550</v>
      </c>
      <c r="D40" s="143" t="s">
        <v>551</v>
      </c>
      <c r="E40" s="143" t="s">
        <v>552</v>
      </c>
      <c r="F40" s="144" t="s">
        <v>1452</v>
      </c>
      <c r="G40" s="145" t="s">
        <v>553</v>
      </c>
      <c r="H40" s="146" t="s">
        <v>1583</v>
      </c>
      <c r="I40" s="147">
        <v>4023552231</v>
      </c>
      <c r="J40" s="148" t="s">
        <v>1454</v>
      </c>
      <c r="K40" s="149" t="s">
        <v>1455</v>
      </c>
      <c r="L40" s="100"/>
      <c r="M40" s="101">
        <v>496.2</v>
      </c>
      <c r="N40" s="102"/>
      <c r="O40" s="150">
        <v>8.91089108910891</v>
      </c>
      <c r="P40" s="151" t="s">
        <v>1673</v>
      </c>
      <c r="Q40" s="108"/>
      <c r="R40" s="109"/>
      <c r="S40" s="152" t="s">
        <v>1455</v>
      </c>
      <c r="T40" s="125">
        <v>25706</v>
      </c>
      <c r="U40" s="114">
        <v>758</v>
      </c>
      <c r="V40" s="114">
        <v>2068</v>
      </c>
      <c r="W40" s="115">
        <v>639</v>
      </c>
      <c r="X40" s="116" t="s">
        <v>1810</v>
      </c>
      <c r="Y40" s="117" t="s">
        <v>1810</v>
      </c>
      <c r="Z40" s="142">
        <f t="shared" si="0"/>
        <v>1</v>
      </c>
      <c r="AA40" s="143">
        <f t="shared" si="1"/>
        <v>1</v>
      </c>
      <c r="AB40" s="143">
        <f t="shared" si="2"/>
        <v>0</v>
      </c>
      <c r="AC40" s="143">
        <f t="shared" si="3"/>
        <v>0</v>
      </c>
      <c r="AD40" s="153" t="str">
        <f t="shared" si="4"/>
        <v>SRSA</v>
      </c>
      <c r="AE40" s="142">
        <f t="shared" si="5"/>
        <v>1</v>
      </c>
      <c r="AF40" s="143">
        <f t="shared" si="6"/>
        <v>0</v>
      </c>
      <c r="AG40" s="143">
        <f t="shared" si="7"/>
        <v>0</v>
      </c>
      <c r="AH40" s="153" t="str">
        <f t="shared" si="8"/>
        <v>-</v>
      </c>
      <c r="AI40" s="142">
        <f t="shared" si="9"/>
        <v>0</v>
      </c>
      <c r="AJ40" s="47" t="s">
        <v>548</v>
      </c>
    </row>
    <row r="41" spans="1:36" s="47" customFormat="1" ht="12.75" customHeight="1">
      <c r="A41" s="140" t="s">
        <v>666</v>
      </c>
      <c r="B41" s="141" t="s">
        <v>667</v>
      </c>
      <c r="C41" s="142" t="s">
        <v>668</v>
      </c>
      <c r="D41" s="143" t="s">
        <v>669</v>
      </c>
      <c r="E41" s="143" t="s">
        <v>670</v>
      </c>
      <c r="F41" s="144" t="s">
        <v>1452</v>
      </c>
      <c r="G41" s="145" t="s">
        <v>671</v>
      </c>
      <c r="H41" s="146" t="s">
        <v>113</v>
      </c>
      <c r="I41" s="147">
        <v>4022235277</v>
      </c>
      <c r="J41" s="148" t="s">
        <v>1454</v>
      </c>
      <c r="K41" s="149" t="s">
        <v>1455</v>
      </c>
      <c r="L41" s="100"/>
      <c r="M41" s="101">
        <v>179.45</v>
      </c>
      <c r="N41" s="102" t="s">
        <v>432</v>
      </c>
      <c r="O41" s="150">
        <v>18.30985915492958</v>
      </c>
      <c r="P41" s="151" t="s">
        <v>1673</v>
      </c>
      <c r="Q41" s="108"/>
      <c r="R41" s="109"/>
      <c r="S41" s="152" t="s">
        <v>1455</v>
      </c>
      <c r="T41" s="125">
        <v>12660</v>
      </c>
      <c r="U41" s="114">
        <v>389</v>
      </c>
      <c r="V41" s="114">
        <v>1122</v>
      </c>
      <c r="W41" s="115">
        <v>216</v>
      </c>
      <c r="X41" s="116" t="s">
        <v>1790</v>
      </c>
      <c r="Y41" s="117" t="s">
        <v>432</v>
      </c>
      <c r="Z41" s="142">
        <f t="shared" si="0"/>
        <v>1</v>
      </c>
      <c r="AA41" s="143">
        <f t="shared" si="1"/>
        <v>1</v>
      </c>
      <c r="AB41" s="143">
        <f t="shared" si="2"/>
        <v>0</v>
      </c>
      <c r="AC41" s="143">
        <f t="shared" si="3"/>
        <v>0</v>
      </c>
      <c r="AD41" s="153" t="str">
        <f t="shared" si="4"/>
        <v>SRSA</v>
      </c>
      <c r="AE41" s="142">
        <f t="shared" si="5"/>
        <v>1</v>
      </c>
      <c r="AF41" s="143">
        <f t="shared" si="6"/>
        <v>0</v>
      </c>
      <c r="AG41" s="143">
        <f t="shared" si="7"/>
        <v>0</v>
      </c>
      <c r="AH41" s="153" t="str">
        <f t="shared" si="8"/>
        <v>-</v>
      </c>
      <c r="AI41" s="142">
        <f t="shared" si="9"/>
        <v>0</v>
      </c>
      <c r="AJ41" s="47" t="s">
        <v>666</v>
      </c>
    </row>
    <row r="42" spans="1:36" s="47" customFormat="1" ht="12.75" customHeight="1">
      <c r="A42" s="140" t="s">
        <v>178</v>
      </c>
      <c r="B42" s="141" t="s">
        <v>179</v>
      </c>
      <c r="C42" s="142" t="s">
        <v>180</v>
      </c>
      <c r="D42" s="143" t="s">
        <v>181</v>
      </c>
      <c r="E42" s="143" t="s">
        <v>182</v>
      </c>
      <c r="F42" s="144" t="s">
        <v>1452</v>
      </c>
      <c r="G42" s="145" t="s">
        <v>183</v>
      </c>
      <c r="H42" s="146" t="s">
        <v>184</v>
      </c>
      <c r="I42" s="147">
        <v>4023674590</v>
      </c>
      <c r="J42" s="148" t="s">
        <v>1454</v>
      </c>
      <c r="K42" s="149" t="s">
        <v>1455</v>
      </c>
      <c r="L42" s="100"/>
      <c r="M42" s="101">
        <v>512.33</v>
      </c>
      <c r="N42" s="102" t="s">
        <v>432</v>
      </c>
      <c r="O42" s="150" t="s">
        <v>1779</v>
      </c>
      <c r="P42" s="151" t="s">
        <v>1779</v>
      </c>
      <c r="Q42" s="108"/>
      <c r="R42" s="109"/>
      <c r="S42" s="152" t="s">
        <v>1455</v>
      </c>
      <c r="T42" s="125">
        <v>24335</v>
      </c>
      <c r="U42" s="114">
        <v>751</v>
      </c>
      <c r="V42" s="114">
        <v>2082</v>
      </c>
      <c r="W42" s="115">
        <v>635</v>
      </c>
      <c r="X42" s="116" t="s">
        <v>1810</v>
      </c>
      <c r="Y42" s="117" t="s">
        <v>432</v>
      </c>
      <c r="Z42" s="142">
        <f t="shared" si="0"/>
        <v>1</v>
      </c>
      <c r="AA42" s="143">
        <f t="shared" si="1"/>
        <v>1</v>
      </c>
      <c r="AB42" s="143">
        <f t="shared" si="2"/>
        <v>0</v>
      </c>
      <c r="AC42" s="143">
        <f t="shared" si="3"/>
        <v>0</v>
      </c>
      <c r="AD42" s="153" t="str">
        <f t="shared" si="4"/>
        <v>SRSA</v>
      </c>
      <c r="AE42" s="142">
        <f t="shared" si="5"/>
        <v>1</v>
      </c>
      <c r="AF42" s="143">
        <f t="shared" si="6"/>
        <v>0</v>
      </c>
      <c r="AG42" s="143">
        <f t="shared" si="7"/>
        <v>0</v>
      </c>
      <c r="AH42" s="153" t="str">
        <f t="shared" si="8"/>
        <v>-</v>
      </c>
      <c r="AI42" s="142">
        <f t="shared" si="9"/>
        <v>0</v>
      </c>
      <c r="AJ42" s="47" t="s">
        <v>178</v>
      </c>
    </row>
    <row r="43" spans="1:36" s="47" customFormat="1" ht="12.75" customHeight="1">
      <c r="A43" s="140" t="s">
        <v>673</v>
      </c>
      <c r="B43" s="141" t="s">
        <v>674</v>
      </c>
      <c r="C43" s="142" t="s">
        <v>423</v>
      </c>
      <c r="D43" s="143" t="s">
        <v>424</v>
      </c>
      <c r="E43" s="143" t="s">
        <v>425</v>
      </c>
      <c r="F43" s="144" t="s">
        <v>1452</v>
      </c>
      <c r="G43" s="145" t="s">
        <v>426</v>
      </c>
      <c r="H43" s="146" t="s">
        <v>427</v>
      </c>
      <c r="I43" s="147">
        <v>4024635611</v>
      </c>
      <c r="J43" s="148" t="s">
        <v>1454</v>
      </c>
      <c r="K43" s="149" t="s">
        <v>1455</v>
      </c>
      <c r="L43" s="100"/>
      <c r="M43" s="101">
        <v>221.93</v>
      </c>
      <c r="N43" s="102"/>
      <c r="O43" s="150">
        <v>7.024793388429752</v>
      </c>
      <c r="P43" s="151" t="s">
        <v>1673</v>
      </c>
      <c r="Q43" s="108"/>
      <c r="R43" s="109"/>
      <c r="S43" s="152" t="s">
        <v>1455</v>
      </c>
      <c r="T43" s="125">
        <v>10017</v>
      </c>
      <c r="U43" s="114">
        <v>271</v>
      </c>
      <c r="V43" s="114">
        <v>740</v>
      </c>
      <c r="W43" s="115">
        <v>270</v>
      </c>
      <c r="X43" s="116"/>
      <c r="Y43" s="117" t="s">
        <v>1810</v>
      </c>
      <c r="Z43" s="142">
        <f aca="true" t="shared" si="10" ref="Z43:Z74">IF(OR(K43="YES",TRIM(L43)="YES"),1,0)</f>
        <v>1</v>
      </c>
      <c r="AA43" s="143">
        <f aca="true" t="shared" si="11" ref="AA43:AA74">IF(OR(AND(ISNUMBER(M43),AND(M43&gt;0,M43&lt;600)),AND(ISNUMBER(M43),AND(M43&gt;0,N43="YES"))),1,0)</f>
        <v>1</v>
      </c>
      <c r="AB43" s="143">
        <f aca="true" t="shared" si="12" ref="AB43:AB74">IF(AND(OR(K43="YES",TRIM(L43)="YES"),(Z43=0)),"Trouble",0)</f>
        <v>0</v>
      </c>
      <c r="AC43" s="143">
        <f aca="true" t="shared" si="13" ref="AC43:AC74">IF(AND(OR(AND(ISNUMBER(M43),AND(M43&gt;0,M43&lt;600)),AND(ISNUMBER(M43),AND(M43&gt;0,N43="YES"))),(AA43=0)),"Trouble",0)</f>
        <v>0</v>
      </c>
      <c r="AD43" s="153" t="str">
        <f aca="true" t="shared" si="14" ref="AD43:AD74">IF(AND(Z43=1,AA43=1),"SRSA","-")</f>
        <v>SRSA</v>
      </c>
      <c r="AE43" s="142">
        <f aca="true" t="shared" si="15" ref="AE43:AE74">IF(S43="YES",1,0)</f>
        <v>1</v>
      </c>
      <c r="AF43" s="143">
        <f aca="true" t="shared" si="16" ref="AF43:AF74">IF(OR(AND(ISNUMBER(Q43),Q43&gt;=20),(AND(ISNUMBER(Q43)=FALSE,AND(ISNUMBER(O43),O43&gt;=20)))),1,0)</f>
        <v>0</v>
      </c>
      <c r="AG43" s="143">
        <f aca="true" t="shared" si="17" ref="AG43:AG74">IF(AND(AE43=1,AF43=1),"Initial",0)</f>
        <v>0</v>
      </c>
      <c r="AH43" s="153" t="str">
        <f aca="true" t="shared" si="18" ref="AH43:AH74">IF(AND(AND(AG43="Initial",AI43=0),AND(ISNUMBER(M43),M43&gt;0)),"RLIS","-")</f>
        <v>-</v>
      </c>
      <c r="AI43" s="142">
        <f aca="true" t="shared" si="19" ref="AI43:AI74">IF(AND(AD43="SRSA",AG43="Initial"),"SRSA",0)</f>
        <v>0</v>
      </c>
      <c r="AJ43" s="47" t="s">
        <v>673</v>
      </c>
    </row>
    <row r="44" spans="1:36" s="47" customFormat="1" ht="12.75" customHeight="1">
      <c r="A44" s="140" t="s">
        <v>428</v>
      </c>
      <c r="B44" s="141" t="s">
        <v>429</v>
      </c>
      <c r="C44" s="142" t="s">
        <v>433</v>
      </c>
      <c r="D44" s="143" t="s">
        <v>434</v>
      </c>
      <c r="E44" s="143" t="s">
        <v>435</v>
      </c>
      <c r="F44" s="144" t="s">
        <v>1452</v>
      </c>
      <c r="G44" s="145" t="s">
        <v>436</v>
      </c>
      <c r="H44" s="146" t="s">
        <v>437</v>
      </c>
      <c r="I44" s="147">
        <v>3089956585</v>
      </c>
      <c r="J44" s="148" t="s">
        <v>1454</v>
      </c>
      <c r="K44" s="149" t="s">
        <v>1455</v>
      </c>
      <c r="L44" s="100"/>
      <c r="M44" s="101">
        <v>196.17</v>
      </c>
      <c r="N44" s="102"/>
      <c r="O44" s="150">
        <v>8.900523560209423</v>
      </c>
      <c r="P44" s="151" t="s">
        <v>1673</v>
      </c>
      <c r="Q44" s="108"/>
      <c r="R44" s="109"/>
      <c r="S44" s="152" t="s">
        <v>1455</v>
      </c>
      <c r="T44" s="125">
        <v>6838</v>
      </c>
      <c r="U44" s="114">
        <v>236</v>
      </c>
      <c r="V44" s="114">
        <v>777</v>
      </c>
      <c r="W44" s="115">
        <v>239</v>
      </c>
      <c r="X44" s="116"/>
      <c r="Y44" s="117" t="s">
        <v>1810</v>
      </c>
      <c r="Z44" s="142">
        <f t="shared" si="10"/>
        <v>1</v>
      </c>
      <c r="AA44" s="143">
        <f t="shared" si="11"/>
        <v>1</v>
      </c>
      <c r="AB44" s="143">
        <f t="shared" si="12"/>
        <v>0</v>
      </c>
      <c r="AC44" s="143">
        <f t="shared" si="13"/>
        <v>0</v>
      </c>
      <c r="AD44" s="153" t="str">
        <f t="shared" si="14"/>
        <v>SRSA</v>
      </c>
      <c r="AE44" s="142">
        <f t="shared" si="15"/>
        <v>1</v>
      </c>
      <c r="AF44" s="143">
        <f t="shared" si="16"/>
        <v>0</v>
      </c>
      <c r="AG44" s="143">
        <f t="shared" si="17"/>
        <v>0</v>
      </c>
      <c r="AH44" s="153" t="str">
        <f t="shared" si="18"/>
        <v>-</v>
      </c>
      <c r="AI44" s="142">
        <f t="shared" si="19"/>
        <v>0</v>
      </c>
      <c r="AJ44" s="47" t="s">
        <v>428</v>
      </c>
    </row>
    <row r="45" spans="1:36" s="47" customFormat="1" ht="12.75" customHeight="1">
      <c r="A45" s="140" t="s">
        <v>445</v>
      </c>
      <c r="B45" s="141" t="s">
        <v>446</v>
      </c>
      <c r="C45" s="142" t="s">
        <v>447</v>
      </c>
      <c r="D45" s="143" t="s">
        <v>448</v>
      </c>
      <c r="E45" s="143" t="s">
        <v>449</v>
      </c>
      <c r="F45" s="144" t="s">
        <v>1452</v>
      </c>
      <c r="G45" s="145" t="s">
        <v>450</v>
      </c>
      <c r="H45" s="146" t="s">
        <v>451</v>
      </c>
      <c r="I45" s="147">
        <v>3083345160</v>
      </c>
      <c r="J45" s="148" t="s">
        <v>1454</v>
      </c>
      <c r="K45" s="149" t="s">
        <v>1455</v>
      </c>
      <c r="L45" s="100"/>
      <c r="M45" s="101">
        <v>118.17</v>
      </c>
      <c r="N45" s="102"/>
      <c r="O45" s="150">
        <v>9.659090909090908</v>
      </c>
      <c r="P45" s="151" t="s">
        <v>1673</v>
      </c>
      <c r="Q45" s="108"/>
      <c r="R45" s="109"/>
      <c r="S45" s="152" t="s">
        <v>1455</v>
      </c>
      <c r="T45" s="125">
        <v>6086</v>
      </c>
      <c r="U45" s="114">
        <v>180</v>
      </c>
      <c r="V45" s="114">
        <v>640</v>
      </c>
      <c r="W45" s="115">
        <v>147</v>
      </c>
      <c r="X45" s="116"/>
      <c r="Y45" s="117" t="s">
        <v>432</v>
      </c>
      <c r="Z45" s="142">
        <f t="shared" si="10"/>
        <v>1</v>
      </c>
      <c r="AA45" s="143">
        <f t="shared" si="11"/>
        <v>1</v>
      </c>
      <c r="AB45" s="143">
        <f t="shared" si="12"/>
        <v>0</v>
      </c>
      <c r="AC45" s="143">
        <f t="shared" si="13"/>
        <v>0</v>
      </c>
      <c r="AD45" s="153" t="str">
        <f t="shared" si="14"/>
        <v>SRSA</v>
      </c>
      <c r="AE45" s="142">
        <f t="shared" si="15"/>
        <v>1</v>
      </c>
      <c r="AF45" s="143">
        <f t="shared" si="16"/>
        <v>0</v>
      </c>
      <c r="AG45" s="143">
        <f t="shared" si="17"/>
        <v>0</v>
      </c>
      <c r="AH45" s="153" t="str">
        <f t="shared" si="18"/>
        <v>-</v>
      </c>
      <c r="AI45" s="142">
        <f t="shared" si="19"/>
        <v>0</v>
      </c>
      <c r="AJ45" s="47" t="s">
        <v>445</v>
      </c>
    </row>
    <row r="46" spans="1:36" s="47" customFormat="1" ht="12.75" customHeight="1">
      <c r="A46" s="156" t="s">
        <v>1182</v>
      </c>
      <c r="B46" s="157" t="s">
        <v>1183</v>
      </c>
      <c r="C46" s="158" t="s">
        <v>1184</v>
      </c>
      <c r="D46" s="159" t="s">
        <v>1185</v>
      </c>
      <c r="E46" s="159" t="s">
        <v>1186</v>
      </c>
      <c r="F46" s="160" t="s">
        <v>1452</v>
      </c>
      <c r="G46" s="161" t="s">
        <v>1187</v>
      </c>
      <c r="H46" s="162" t="s">
        <v>792</v>
      </c>
      <c r="I46" s="163">
        <v>4023956555</v>
      </c>
      <c r="J46" s="164" t="s">
        <v>1556</v>
      </c>
      <c r="K46" s="165" t="s">
        <v>1455</v>
      </c>
      <c r="L46" s="166"/>
      <c r="M46" s="167">
        <v>565.67</v>
      </c>
      <c r="N46" s="168"/>
      <c r="O46" s="169">
        <v>8.99873257287706</v>
      </c>
      <c r="P46" s="170" t="s">
        <v>1673</v>
      </c>
      <c r="Q46" s="171"/>
      <c r="R46" s="172"/>
      <c r="S46" s="173" t="s">
        <v>1455</v>
      </c>
      <c r="T46" s="174">
        <v>19908</v>
      </c>
      <c r="U46" s="175">
        <v>710</v>
      </c>
      <c r="V46" s="175">
        <v>2859</v>
      </c>
      <c r="W46" s="176">
        <v>723</v>
      </c>
      <c r="X46" s="177"/>
      <c r="Y46" s="178" t="s">
        <v>1810</v>
      </c>
      <c r="Z46" s="158">
        <f t="shared" si="10"/>
        <v>1</v>
      </c>
      <c r="AA46" s="159">
        <f t="shared" si="11"/>
        <v>1</v>
      </c>
      <c r="AB46" s="159">
        <f t="shared" si="12"/>
        <v>0</v>
      </c>
      <c r="AC46" s="159">
        <f t="shared" si="13"/>
        <v>0</v>
      </c>
      <c r="AD46" s="179" t="str">
        <f t="shared" si="14"/>
        <v>SRSA</v>
      </c>
      <c r="AE46" s="158">
        <f t="shared" si="15"/>
        <v>1</v>
      </c>
      <c r="AF46" s="159">
        <f t="shared" si="16"/>
        <v>0</v>
      </c>
      <c r="AG46" s="159">
        <f t="shared" si="17"/>
        <v>0</v>
      </c>
      <c r="AH46" s="179" t="str">
        <f t="shared" si="18"/>
        <v>-</v>
      </c>
      <c r="AI46" s="158">
        <f t="shared" si="19"/>
        <v>0</v>
      </c>
      <c r="AJ46" s="47" t="e">
        <v>#N/A</v>
      </c>
    </row>
    <row r="47" spans="1:36" s="47" customFormat="1" ht="12.75" customHeight="1">
      <c r="A47" s="156" t="s">
        <v>714</v>
      </c>
      <c r="B47" s="157" t="s">
        <v>715</v>
      </c>
      <c r="C47" s="158" t="s">
        <v>716</v>
      </c>
      <c r="D47" s="159" t="s">
        <v>717</v>
      </c>
      <c r="E47" s="159" t="s">
        <v>718</v>
      </c>
      <c r="F47" s="160" t="s">
        <v>1452</v>
      </c>
      <c r="G47" s="161" t="s">
        <v>719</v>
      </c>
      <c r="H47" s="162" t="s">
        <v>720</v>
      </c>
      <c r="I47" s="163">
        <v>4028772175</v>
      </c>
      <c r="J47" s="164" t="s">
        <v>1454</v>
      </c>
      <c r="K47" s="165" t="s">
        <v>1455</v>
      </c>
      <c r="L47" s="166"/>
      <c r="M47" s="167">
        <v>229.77</v>
      </c>
      <c r="N47" s="168" t="s">
        <v>432</v>
      </c>
      <c r="O47" s="169">
        <v>27.074235807860266</v>
      </c>
      <c r="P47" s="170" t="s">
        <v>1455</v>
      </c>
      <c r="Q47" s="171"/>
      <c r="R47" s="172"/>
      <c r="S47" s="173" t="s">
        <v>1455</v>
      </c>
      <c r="T47" s="174">
        <v>21295</v>
      </c>
      <c r="U47" s="175">
        <v>1137</v>
      </c>
      <c r="V47" s="175">
        <v>2136</v>
      </c>
      <c r="W47" s="176">
        <v>466</v>
      </c>
      <c r="X47" s="177" t="s">
        <v>1810</v>
      </c>
      <c r="Y47" s="178" t="s">
        <v>1810</v>
      </c>
      <c r="Z47" s="158">
        <f t="shared" si="10"/>
        <v>1</v>
      </c>
      <c r="AA47" s="159">
        <f t="shared" si="11"/>
        <v>1</v>
      </c>
      <c r="AB47" s="159">
        <f t="shared" si="12"/>
        <v>0</v>
      </c>
      <c r="AC47" s="159">
        <f t="shared" si="13"/>
        <v>0</v>
      </c>
      <c r="AD47" s="179" t="str">
        <f t="shared" si="14"/>
        <v>SRSA</v>
      </c>
      <c r="AE47" s="158">
        <f t="shared" si="15"/>
        <v>1</v>
      </c>
      <c r="AF47" s="159">
        <f t="shared" si="16"/>
        <v>1</v>
      </c>
      <c r="AG47" s="159" t="str">
        <f t="shared" si="17"/>
        <v>Initial</v>
      </c>
      <c r="AH47" s="179" t="str">
        <f t="shared" si="18"/>
        <v>-</v>
      </c>
      <c r="AI47" s="158" t="str">
        <f t="shared" si="19"/>
        <v>SRSA</v>
      </c>
      <c r="AJ47" s="47" t="e">
        <v>#N/A</v>
      </c>
    </row>
    <row r="48" spans="1:36" s="47" customFormat="1" ht="12.75" customHeight="1">
      <c r="A48" s="140" t="s">
        <v>396</v>
      </c>
      <c r="B48" s="141" t="s">
        <v>397</v>
      </c>
      <c r="C48" s="142" t="s">
        <v>398</v>
      </c>
      <c r="D48" s="143" t="s">
        <v>399</v>
      </c>
      <c r="E48" s="143" t="s">
        <v>400</v>
      </c>
      <c r="F48" s="144" t="s">
        <v>1452</v>
      </c>
      <c r="G48" s="145" t="s">
        <v>401</v>
      </c>
      <c r="H48" s="146" t="s">
        <v>402</v>
      </c>
      <c r="I48" s="147">
        <v>4023956555</v>
      </c>
      <c r="J48" s="148" t="s">
        <v>1454</v>
      </c>
      <c r="K48" s="149" t="s">
        <v>1455</v>
      </c>
      <c r="L48" s="100"/>
      <c r="M48" s="101">
        <v>261.86</v>
      </c>
      <c r="N48" s="102" t="s">
        <v>432</v>
      </c>
      <c r="O48" s="150">
        <v>9.49367088607595</v>
      </c>
      <c r="P48" s="151" t="s">
        <v>1673</v>
      </c>
      <c r="Q48" s="108"/>
      <c r="R48" s="109"/>
      <c r="S48" s="152" t="s">
        <v>1455</v>
      </c>
      <c r="T48" s="125">
        <v>12618</v>
      </c>
      <c r="U48" s="114">
        <v>577</v>
      </c>
      <c r="V48" s="114">
        <v>1255</v>
      </c>
      <c r="W48" s="115">
        <v>320</v>
      </c>
      <c r="X48" s="116"/>
      <c r="Y48" s="117" t="s">
        <v>1810</v>
      </c>
      <c r="Z48" s="142">
        <f t="shared" si="10"/>
        <v>1</v>
      </c>
      <c r="AA48" s="143">
        <f t="shared" si="11"/>
        <v>1</v>
      </c>
      <c r="AB48" s="143">
        <f t="shared" si="12"/>
        <v>0</v>
      </c>
      <c r="AC48" s="143">
        <f t="shared" si="13"/>
        <v>0</v>
      </c>
      <c r="AD48" s="153" t="str">
        <f t="shared" si="14"/>
        <v>SRSA</v>
      </c>
      <c r="AE48" s="142">
        <f t="shared" si="15"/>
        <v>1</v>
      </c>
      <c r="AF48" s="143">
        <f t="shared" si="16"/>
        <v>0</v>
      </c>
      <c r="AG48" s="143">
        <f t="shared" si="17"/>
        <v>0</v>
      </c>
      <c r="AH48" s="153" t="str">
        <f t="shared" si="18"/>
        <v>-</v>
      </c>
      <c r="AI48" s="142">
        <f t="shared" si="19"/>
        <v>0</v>
      </c>
      <c r="AJ48" s="47" t="s">
        <v>396</v>
      </c>
    </row>
    <row r="49" spans="1:36" s="47" customFormat="1" ht="12.75" customHeight="1">
      <c r="A49" s="140" t="s">
        <v>721</v>
      </c>
      <c r="B49" s="141" t="s">
        <v>722</v>
      </c>
      <c r="C49" s="142" t="s">
        <v>723</v>
      </c>
      <c r="D49" s="143" t="s">
        <v>724</v>
      </c>
      <c r="E49" s="143" t="s">
        <v>725</v>
      </c>
      <c r="F49" s="144" t="s">
        <v>1452</v>
      </c>
      <c r="G49" s="145" t="s">
        <v>726</v>
      </c>
      <c r="H49" s="146" t="s">
        <v>337</v>
      </c>
      <c r="I49" s="147">
        <v>4022892579</v>
      </c>
      <c r="J49" s="148" t="s">
        <v>1454</v>
      </c>
      <c r="K49" s="149" t="s">
        <v>1455</v>
      </c>
      <c r="L49" s="100"/>
      <c r="M49" s="101">
        <v>383.91</v>
      </c>
      <c r="N49" s="102" t="s">
        <v>432</v>
      </c>
      <c r="O49" s="150">
        <v>16.745283018867923</v>
      </c>
      <c r="P49" s="151" t="s">
        <v>1673</v>
      </c>
      <c r="Q49" s="108"/>
      <c r="R49" s="109"/>
      <c r="S49" s="152" t="s">
        <v>1455</v>
      </c>
      <c r="T49" s="125">
        <v>30690</v>
      </c>
      <c r="U49" s="114">
        <v>1053</v>
      </c>
      <c r="V49" s="114">
        <v>2404</v>
      </c>
      <c r="W49" s="115">
        <v>455</v>
      </c>
      <c r="X49" s="116"/>
      <c r="Y49" s="117" t="s">
        <v>432</v>
      </c>
      <c r="Z49" s="142">
        <f t="shared" si="10"/>
        <v>1</v>
      </c>
      <c r="AA49" s="143">
        <f t="shared" si="11"/>
        <v>1</v>
      </c>
      <c r="AB49" s="143">
        <f t="shared" si="12"/>
        <v>0</v>
      </c>
      <c r="AC49" s="143">
        <f t="shared" si="13"/>
        <v>0</v>
      </c>
      <c r="AD49" s="153" t="str">
        <f t="shared" si="14"/>
        <v>SRSA</v>
      </c>
      <c r="AE49" s="142">
        <f t="shared" si="15"/>
        <v>1</v>
      </c>
      <c r="AF49" s="143">
        <f t="shared" si="16"/>
        <v>0</v>
      </c>
      <c r="AG49" s="143">
        <f t="shared" si="17"/>
        <v>0</v>
      </c>
      <c r="AH49" s="153" t="str">
        <f t="shared" si="18"/>
        <v>-</v>
      </c>
      <c r="AI49" s="142">
        <f t="shared" si="19"/>
        <v>0</v>
      </c>
      <c r="AJ49" s="47" t="s">
        <v>721</v>
      </c>
    </row>
    <row r="50" spans="1:36" s="47" customFormat="1" ht="12.75" customHeight="1">
      <c r="A50" s="140" t="s">
        <v>727</v>
      </c>
      <c r="B50" s="141" t="s">
        <v>728</v>
      </c>
      <c r="C50" s="142" t="s">
        <v>729</v>
      </c>
      <c r="D50" s="143" t="s">
        <v>730</v>
      </c>
      <c r="E50" s="143" t="s">
        <v>731</v>
      </c>
      <c r="F50" s="144" t="s">
        <v>1452</v>
      </c>
      <c r="G50" s="145" t="s">
        <v>732</v>
      </c>
      <c r="H50" s="146" t="s">
        <v>733</v>
      </c>
      <c r="I50" s="147">
        <v>4023685301</v>
      </c>
      <c r="J50" s="148" t="s">
        <v>1454</v>
      </c>
      <c r="K50" s="149" t="s">
        <v>1455</v>
      </c>
      <c r="L50" s="100"/>
      <c r="M50" s="101">
        <v>373.12</v>
      </c>
      <c r="N50" s="102" t="s">
        <v>432</v>
      </c>
      <c r="O50" s="150">
        <v>10.222222222222223</v>
      </c>
      <c r="P50" s="151" t="s">
        <v>1673</v>
      </c>
      <c r="Q50" s="108"/>
      <c r="R50" s="109"/>
      <c r="S50" s="152" t="s">
        <v>1455</v>
      </c>
      <c r="T50" s="125">
        <v>16243</v>
      </c>
      <c r="U50" s="114">
        <v>654</v>
      </c>
      <c r="V50" s="114">
        <v>1718</v>
      </c>
      <c r="W50" s="115">
        <v>461</v>
      </c>
      <c r="X50" s="116"/>
      <c r="Y50" s="117" t="s">
        <v>432</v>
      </c>
      <c r="Z50" s="142">
        <f t="shared" si="10"/>
        <v>1</v>
      </c>
      <c r="AA50" s="143">
        <f t="shared" si="11"/>
        <v>1</v>
      </c>
      <c r="AB50" s="143">
        <f t="shared" si="12"/>
        <v>0</v>
      </c>
      <c r="AC50" s="143">
        <f t="shared" si="13"/>
        <v>0</v>
      </c>
      <c r="AD50" s="153" t="str">
        <f t="shared" si="14"/>
        <v>SRSA</v>
      </c>
      <c r="AE50" s="142">
        <f t="shared" si="15"/>
        <v>1</v>
      </c>
      <c r="AF50" s="143">
        <f t="shared" si="16"/>
        <v>0</v>
      </c>
      <c r="AG50" s="143">
        <f t="shared" si="17"/>
        <v>0</v>
      </c>
      <c r="AH50" s="153" t="str">
        <f t="shared" si="18"/>
        <v>-</v>
      </c>
      <c r="AI50" s="142">
        <f t="shared" si="19"/>
        <v>0</v>
      </c>
      <c r="AJ50" s="47" t="s">
        <v>727</v>
      </c>
    </row>
    <row r="51" spans="1:36" s="47" customFormat="1" ht="12.75" customHeight="1">
      <c r="A51" s="140" t="s">
        <v>371</v>
      </c>
      <c r="B51" s="141" t="s">
        <v>372</v>
      </c>
      <c r="C51" s="142" t="s">
        <v>373</v>
      </c>
      <c r="D51" s="143" t="s">
        <v>374</v>
      </c>
      <c r="E51" s="143" t="s">
        <v>375</v>
      </c>
      <c r="F51" s="144" t="s">
        <v>1452</v>
      </c>
      <c r="G51" s="145" t="s">
        <v>376</v>
      </c>
      <c r="H51" s="146" t="s">
        <v>377</v>
      </c>
      <c r="I51" s="147">
        <v>4024361918</v>
      </c>
      <c r="J51" s="148" t="s">
        <v>1454</v>
      </c>
      <c r="K51" s="149" t="s">
        <v>1455</v>
      </c>
      <c r="L51" s="100"/>
      <c r="M51" s="101">
        <v>340.12</v>
      </c>
      <c r="N51" s="102"/>
      <c r="O51" s="150">
        <v>4.009433962264151</v>
      </c>
      <c r="P51" s="151" t="s">
        <v>1673</v>
      </c>
      <c r="Q51" s="108"/>
      <c r="R51" s="109"/>
      <c r="S51" s="152" t="s">
        <v>1455</v>
      </c>
      <c r="T51" s="125">
        <v>18880</v>
      </c>
      <c r="U51" s="114">
        <v>324</v>
      </c>
      <c r="V51" s="114">
        <v>1384</v>
      </c>
      <c r="W51" s="115">
        <v>459</v>
      </c>
      <c r="X51" s="116"/>
      <c r="Y51" s="117" t="s">
        <v>1810</v>
      </c>
      <c r="Z51" s="142">
        <f t="shared" si="10"/>
        <v>1</v>
      </c>
      <c r="AA51" s="143">
        <f t="shared" si="11"/>
        <v>1</v>
      </c>
      <c r="AB51" s="143">
        <f t="shared" si="12"/>
        <v>0</v>
      </c>
      <c r="AC51" s="143">
        <f t="shared" si="13"/>
        <v>0</v>
      </c>
      <c r="AD51" s="153" t="str">
        <f t="shared" si="14"/>
        <v>SRSA</v>
      </c>
      <c r="AE51" s="142">
        <f t="shared" si="15"/>
        <v>1</v>
      </c>
      <c r="AF51" s="143">
        <f t="shared" si="16"/>
        <v>0</v>
      </c>
      <c r="AG51" s="143">
        <f t="shared" si="17"/>
        <v>0</v>
      </c>
      <c r="AH51" s="153" t="str">
        <f t="shared" si="18"/>
        <v>-</v>
      </c>
      <c r="AI51" s="142">
        <f t="shared" si="19"/>
        <v>0</v>
      </c>
      <c r="AJ51" s="47" t="s">
        <v>371</v>
      </c>
    </row>
    <row r="52" spans="1:36" s="47" customFormat="1" ht="12.75" customHeight="1">
      <c r="A52" s="140" t="s">
        <v>734</v>
      </c>
      <c r="B52" s="141" t="s">
        <v>735</v>
      </c>
      <c r="C52" s="142" t="s">
        <v>736</v>
      </c>
      <c r="D52" s="143" t="s">
        <v>737</v>
      </c>
      <c r="E52" s="143" t="s">
        <v>738</v>
      </c>
      <c r="F52" s="144" t="s">
        <v>1452</v>
      </c>
      <c r="G52" s="145" t="s">
        <v>739</v>
      </c>
      <c r="H52" s="146" t="s">
        <v>740</v>
      </c>
      <c r="I52" s="147">
        <v>3087624030</v>
      </c>
      <c r="J52" s="148" t="s">
        <v>1454</v>
      </c>
      <c r="K52" s="149" t="s">
        <v>1455</v>
      </c>
      <c r="L52" s="100"/>
      <c r="M52" s="101">
        <v>237.95</v>
      </c>
      <c r="N52" s="102"/>
      <c r="O52" s="150">
        <v>13.076923076923078</v>
      </c>
      <c r="P52" s="151" t="s">
        <v>1673</v>
      </c>
      <c r="Q52" s="108"/>
      <c r="R52" s="109"/>
      <c r="S52" s="152" t="s">
        <v>1455</v>
      </c>
      <c r="T52" s="125">
        <v>15026</v>
      </c>
      <c r="U52" s="114">
        <v>526</v>
      </c>
      <c r="V52" s="114">
        <v>1292</v>
      </c>
      <c r="W52" s="115">
        <v>291</v>
      </c>
      <c r="X52" s="116"/>
      <c r="Y52" s="117" t="s">
        <v>1810</v>
      </c>
      <c r="Z52" s="142">
        <f t="shared" si="10"/>
        <v>1</v>
      </c>
      <c r="AA52" s="143">
        <f t="shared" si="11"/>
        <v>1</v>
      </c>
      <c r="AB52" s="143">
        <f t="shared" si="12"/>
        <v>0</v>
      </c>
      <c r="AC52" s="143">
        <f t="shared" si="13"/>
        <v>0</v>
      </c>
      <c r="AD52" s="153" t="str">
        <f t="shared" si="14"/>
        <v>SRSA</v>
      </c>
      <c r="AE52" s="142">
        <f t="shared" si="15"/>
        <v>1</v>
      </c>
      <c r="AF52" s="143">
        <f t="shared" si="16"/>
        <v>0</v>
      </c>
      <c r="AG52" s="143">
        <f t="shared" si="17"/>
        <v>0</v>
      </c>
      <c r="AH52" s="153" t="str">
        <f t="shared" si="18"/>
        <v>-</v>
      </c>
      <c r="AI52" s="142">
        <f t="shared" si="19"/>
        <v>0</v>
      </c>
      <c r="AJ52" s="47" t="s">
        <v>734</v>
      </c>
    </row>
    <row r="53" spans="1:36" s="47" customFormat="1" ht="12.75" customHeight="1">
      <c r="A53" s="140" t="s">
        <v>357</v>
      </c>
      <c r="B53" s="141" t="s">
        <v>358</v>
      </c>
      <c r="C53" s="142" t="s">
        <v>359</v>
      </c>
      <c r="D53" s="143" t="s">
        <v>360</v>
      </c>
      <c r="E53" s="143" t="s">
        <v>361</v>
      </c>
      <c r="F53" s="144" t="s">
        <v>1452</v>
      </c>
      <c r="G53" s="145" t="s">
        <v>362</v>
      </c>
      <c r="H53" s="146" t="s">
        <v>1701</v>
      </c>
      <c r="I53" s="147">
        <v>3089862215</v>
      </c>
      <c r="J53" s="148" t="s">
        <v>1454</v>
      </c>
      <c r="K53" s="149" t="s">
        <v>1455</v>
      </c>
      <c r="L53" s="100"/>
      <c r="M53" s="101">
        <v>262.63</v>
      </c>
      <c r="N53" s="102"/>
      <c r="O53" s="150">
        <v>7.8231292517006805</v>
      </c>
      <c r="P53" s="151" t="s">
        <v>1673</v>
      </c>
      <c r="Q53" s="108"/>
      <c r="R53" s="109"/>
      <c r="S53" s="152" t="s">
        <v>1455</v>
      </c>
      <c r="T53" s="125">
        <v>14817</v>
      </c>
      <c r="U53" s="114">
        <v>268</v>
      </c>
      <c r="V53" s="114">
        <v>1072</v>
      </c>
      <c r="W53" s="115">
        <v>322</v>
      </c>
      <c r="X53" s="116"/>
      <c r="Y53" s="117" t="s">
        <v>1810</v>
      </c>
      <c r="Z53" s="142">
        <f t="shared" si="10"/>
        <v>1</v>
      </c>
      <c r="AA53" s="143">
        <f t="shared" si="11"/>
        <v>1</v>
      </c>
      <c r="AB53" s="143">
        <f t="shared" si="12"/>
        <v>0</v>
      </c>
      <c r="AC53" s="143">
        <f t="shared" si="13"/>
        <v>0</v>
      </c>
      <c r="AD53" s="153" t="str">
        <f t="shared" si="14"/>
        <v>SRSA</v>
      </c>
      <c r="AE53" s="142">
        <f t="shared" si="15"/>
        <v>1</v>
      </c>
      <c r="AF53" s="143">
        <f t="shared" si="16"/>
        <v>0</v>
      </c>
      <c r="AG53" s="143">
        <f t="shared" si="17"/>
        <v>0</v>
      </c>
      <c r="AH53" s="153" t="str">
        <f t="shared" si="18"/>
        <v>-</v>
      </c>
      <c r="AI53" s="142">
        <f t="shared" si="19"/>
        <v>0</v>
      </c>
      <c r="AJ53" s="47" t="s">
        <v>357</v>
      </c>
    </row>
    <row r="54" spans="1:36" s="47" customFormat="1" ht="12.75" customHeight="1">
      <c r="A54" s="140" t="s">
        <v>554</v>
      </c>
      <c r="B54" s="141" t="s">
        <v>555</v>
      </c>
      <c r="C54" s="142" t="s">
        <v>556</v>
      </c>
      <c r="D54" s="143" t="s">
        <v>557</v>
      </c>
      <c r="E54" s="143" t="s">
        <v>558</v>
      </c>
      <c r="F54" s="144" t="s">
        <v>1452</v>
      </c>
      <c r="G54" s="145" t="s">
        <v>559</v>
      </c>
      <c r="H54" s="146" t="s">
        <v>560</v>
      </c>
      <c r="I54" s="147">
        <v>4025379998</v>
      </c>
      <c r="J54" s="148" t="s">
        <v>1454</v>
      </c>
      <c r="K54" s="149" t="s">
        <v>1455</v>
      </c>
      <c r="L54" s="100"/>
      <c r="M54" s="101">
        <v>151.16</v>
      </c>
      <c r="N54" s="102"/>
      <c r="O54" s="150">
        <v>16.972477064220186</v>
      </c>
      <c r="P54" s="151" t="s">
        <v>1673</v>
      </c>
      <c r="Q54" s="108"/>
      <c r="R54" s="109"/>
      <c r="S54" s="152" t="s">
        <v>1455</v>
      </c>
      <c r="T54" s="125">
        <v>9169</v>
      </c>
      <c r="U54" s="114">
        <v>439</v>
      </c>
      <c r="V54" s="114">
        <v>1094</v>
      </c>
      <c r="W54" s="115">
        <v>170</v>
      </c>
      <c r="X54" s="116"/>
      <c r="Y54" s="117" t="s">
        <v>1810</v>
      </c>
      <c r="Z54" s="142">
        <f t="shared" si="10"/>
        <v>1</v>
      </c>
      <c r="AA54" s="143">
        <f t="shared" si="11"/>
        <v>1</v>
      </c>
      <c r="AB54" s="143">
        <f t="shared" si="12"/>
        <v>0</v>
      </c>
      <c r="AC54" s="143">
        <f t="shared" si="13"/>
        <v>0</v>
      </c>
      <c r="AD54" s="153" t="str">
        <f t="shared" si="14"/>
        <v>SRSA</v>
      </c>
      <c r="AE54" s="142">
        <f t="shared" si="15"/>
        <v>1</v>
      </c>
      <c r="AF54" s="143">
        <f t="shared" si="16"/>
        <v>0</v>
      </c>
      <c r="AG54" s="143">
        <f t="shared" si="17"/>
        <v>0</v>
      </c>
      <c r="AH54" s="153" t="str">
        <f t="shared" si="18"/>
        <v>-</v>
      </c>
      <c r="AI54" s="142">
        <f t="shared" si="19"/>
        <v>0</v>
      </c>
      <c r="AJ54" s="47" t="s">
        <v>554</v>
      </c>
    </row>
    <row r="55" spans="1:36" s="47" customFormat="1" ht="12.75" customHeight="1">
      <c r="A55" s="140" t="s">
        <v>72</v>
      </c>
      <c r="B55" s="141" t="s">
        <v>73</v>
      </c>
      <c r="C55" s="142" t="s">
        <v>74</v>
      </c>
      <c r="D55" s="143" t="s">
        <v>75</v>
      </c>
      <c r="E55" s="143" t="s">
        <v>76</v>
      </c>
      <c r="F55" s="144" t="s">
        <v>1452</v>
      </c>
      <c r="G55" s="145" t="s">
        <v>77</v>
      </c>
      <c r="H55" s="146" t="s">
        <v>78</v>
      </c>
      <c r="I55" s="147">
        <v>3084854258</v>
      </c>
      <c r="J55" s="148" t="s">
        <v>1454</v>
      </c>
      <c r="K55" s="149" t="s">
        <v>1455</v>
      </c>
      <c r="L55" s="100"/>
      <c r="M55" s="101">
        <v>507.63</v>
      </c>
      <c r="N55" s="102"/>
      <c r="O55" s="150">
        <v>7.547169811320755</v>
      </c>
      <c r="P55" s="151" t="s">
        <v>1673</v>
      </c>
      <c r="Q55" s="108"/>
      <c r="R55" s="109"/>
      <c r="S55" s="152" t="s">
        <v>1455</v>
      </c>
      <c r="T55" s="125">
        <v>20173</v>
      </c>
      <c r="U55" s="114">
        <v>436</v>
      </c>
      <c r="V55" s="114">
        <v>1848</v>
      </c>
      <c r="W55" s="115">
        <v>618</v>
      </c>
      <c r="X55" s="116"/>
      <c r="Y55" s="117" t="s">
        <v>1810</v>
      </c>
      <c r="Z55" s="142">
        <f t="shared" si="10"/>
        <v>1</v>
      </c>
      <c r="AA55" s="143">
        <f t="shared" si="11"/>
        <v>1</v>
      </c>
      <c r="AB55" s="143">
        <f t="shared" si="12"/>
        <v>0</v>
      </c>
      <c r="AC55" s="143">
        <f t="shared" si="13"/>
        <v>0</v>
      </c>
      <c r="AD55" s="153" t="str">
        <f t="shared" si="14"/>
        <v>SRSA</v>
      </c>
      <c r="AE55" s="142">
        <f t="shared" si="15"/>
        <v>1</v>
      </c>
      <c r="AF55" s="143">
        <f t="shared" si="16"/>
        <v>0</v>
      </c>
      <c r="AG55" s="143">
        <f t="shared" si="17"/>
        <v>0</v>
      </c>
      <c r="AH55" s="153" t="str">
        <f t="shared" si="18"/>
        <v>-</v>
      </c>
      <c r="AI55" s="142">
        <f t="shared" si="19"/>
        <v>0</v>
      </c>
      <c r="AJ55" s="47" t="s">
        <v>72</v>
      </c>
    </row>
    <row r="56" spans="1:36" s="47" customFormat="1" ht="12.75" customHeight="1">
      <c r="A56" s="140" t="s">
        <v>561</v>
      </c>
      <c r="B56" s="141" t="s">
        <v>562</v>
      </c>
      <c r="C56" s="142" t="s">
        <v>563</v>
      </c>
      <c r="D56" s="143" t="s">
        <v>564</v>
      </c>
      <c r="E56" s="143" t="s">
        <v>565</v>
      </c>
      <c r="F56" s="144" t="s">
        <v>1452</v>
      </c>
      <c r="G56" s="145" t="s">
        <v>566</v>
      </c>
      <c r="H56" s="146" t="s">
        <v>799</v>
      </c>
      <c r="I56" s="147">
        <v>4024416817</v>
      </c>
      <c r="J56" s="148" t="s">
        <v>1454</v>
      </c>
      <c r="K56" s="149" t="s">
        <v>1455</v>
      </c>
      <c r="L56" s="100"/>
      <c r="M56" s="101">
        <v>233.63</v>
      </c>
      <c r="N56" s="102"/>
      <c r="O56" s="150">
        <v>8.755760368663594</v>
      </c>
      <c r="P56" s="151" t="s">
        <v>1673</v>
      </c>
      <c r="Q56" s="108"/>
      <c r="R56" s="109"/>
      <c r="S56" s="152" t="s">
        <v>1455</v>
      </c>
      <c r="T56" s="125">
        <v>5872</v>
      </c>
      <c r="U56" s="114">
        <v>286</v>
      </c>
      <c r="V56" s="114">
        <v>808</v>
      </c>
      <c r="W56" s="115">
        <v>273</v>
      </c>
      <c r="X56" s="116"/>
      <c r="Y56" s="117" t="s">
        <v>432</v>
      </c>
      <c r="Z56" s="142">
        <f t="shared" si="10"/>
        <v>1</v>
      </c>
      <c r="AA56" s="143">
        <f t="shared" si="11"/>
        <v>1</v>
      </c>
      <c r="AB56" s="143">
        <f t="shared" si="12"/>
        <v>0</v>
      </c>
      <c r="AC56" s="143">
        <f t="shared" si="13"/>
        <v>0</v>
      </c>
      <c r="AD56" s="153" t="str">
        <f t="shared" si="14"/>
        <v>SRSA</v>
      </c>
      <c r="AE56" s="142">
        <f t="shared" si="15"/>
        <v>1</v>
      </c>
      <c r="AF56" s="143">
        <f t="shared" si="16"/>
        <v>0</v>
      </c>
      <c r="AG56" s="143">
        <f t="shared" si="17"/>
        <v>0</v>
      </c>
      <c r="AH56" s="153" t="str">
        <f t="shared" si="18"/>
        <v>-</v>
      </c>
      <c r="AI56" s="142">
        <f t="shared" si="19"/>
        <v>0</v>
      </c>
      <c r="AJ56" s="47" t="s">
        <v>561</v>
      </c>
    </row>
    <row r="57" spans="1:36" s="47" customFormat="1" ht="12.75" customHeight="1">
      <c r="A57" s="140" t="s">
        <v>151</v>
      </c>
      <c r="B57" s="141" t="s">
        <v>152</v>
      </c>
      <c r="C57" s="142" t="s">
        <v>153</v>
      </c>
      <c r="D57" s="143" t="s">
        <v>154</v>
      </c>
      <c r="E57" s="143" t="s">
        <v>155</v>
      </c>
      <c r="F57" s="144" t="s">
        <v>1452</v>
      </c>
      <c r="G57" s="145" t="s">
        <v>156</v>
      </c>
      <c r="H57" s="146" t="s">
        <v>157</v>
      </c>
      <c r="I57" s="147">
        <v>4024262610</v>
      </c>
      <c r="J57" s="148" t="s">
        <v>1454</v>
      </c>
      <c r="K57" s="149" t="s">
        <v>1455</v>
      </c>
      <c r="L57" s="100"/>
      <c r="M57" s="101">
        <v>302.4</v>
      </c>
      <c r="N57" s="102" t="s">
        <v>432</v>
      </c>
      <c r="O57" s="150">
        <v>12.67123287671233</v>
      </c>
      <c r="P57" s="151" t="s">
        <v>1673</v>
      </c>
      <c r="Q57" s="108"/>
      <c r="R57" s="109"/>
      <c r="S57" s="152" t="s">
        <v>1455</v>
      </c>
      <c r="T57" s="125">
        <v>23498</v>
      </c>
      <c r="U57" s="114">
        <v>1053</v>
      </c>
      <c r="V57" s="114">
        <v>2171</v>
      </c>
      <c r="W57" s="115">
        <v>723</v>
      </c>
      <c r="X57" s="116" t="s">
        <v>430</v>
      </c>
      <c r="Y57" s="117" t="s">
        <v>431</v>
      </c>
      <c r="Z57" s="142">
        <f t="shared" si="10"/>
        <v>1</v>
      </c>
      <c r="AA57" s="143">
        <f t="shared" si="11"/>
        <v>1</v>
      </c>
      <c r="AB57" s="143">
        <f t="shared" si="12"/>
        <v>0</v>
      </c>
      <c r="AC57" s="143">
        <f t="shared" si="13"/>
        <v>0</v>
      </c>
      <c r="AD57" s="153" t="str">
        <f t="shared" si="14"/>
        <v>SRSA</v>
      </c>
      <c r="AE57" s="142">
        <f t="shared" si="15"/>
        <v>1</v>
      </c>
      <c r="AF57" s="143">
        <f t="shared" si="16"/>
        <v>0</v>
      </c>
      <c r="AG57" s="143">
        <f t="shared" si="17"/>
        <v>0</v>
      </c>
      <c r="AH57" s="153" t="str">
        <f t="shared" si="18"/>
        <v>-</v>
      </c>
      <c r="AI57" s="142">
        <f t="shared" si="19"/>
        <v>0</v>
      </c>
      <c r="AJ57" s="47" t="s">
        <v>151</v>
      </c>
    </row>
    <row r="58" spans="1:36" s="47" customFormat="1" ht="12.75" customHeight="1">
      <c r="A58" s="140" t="s">
        <v>1674</v>
      </c>
      <c r="B58" s="141" t="s">
        <v>1675</v>
      </c>
      <c r="C58" s="142" t="s">
        <v>1676</v>
      </c>
      <c r="D58" s="143" t="s">
        <v>1677</v>
      </c>
      <c r="E58" s="143" t="s">
        <v>1678</v>
      </c>
      <c r="F58" s="144" t="s">
        <v>1452</v>
      </c>
      <c r="G58" s="145" t="s">
        <v>1679</v>
      </c>
      <c r="H58" s="146" t="s">
        <v>1680</v>
      </c>
      <c r="I58" s="147">
        <v>4023872333</v>
      </c>
      <c r="J58" s="148" t="s">
        <v>129</v>
      </c>
      <c r="K58" s="149" t="s">
        <v>1455</v>
      </c>
      <c r="L58" s="100"/>
      <c r="M58" s="101">
        <v>296.97</v>
      </c>
      <c r="N58" s="102"/>
      <c r="O58" s="150">
        <v>11.653116531165312</v>
      </c>
      <c r="P58" s="151" t="s">
        <v>1673</v>
      </c>
      <c r="Q58" s="108"/>
      <c r="R58" s="109"/>
      <c r="S58" s="152" t="s">
        <v>1455</v>
      </c>
      <c r="T58" s="125">
        <v>20261</v>
      </c>
      <c r="U58" s="114">
        <v>373</v>
      </c>
      <c r="V58" s="114">
        <v>1624</v>
      </c>
      <c r="W58" s="115">
        <v>356</v>
      </c>
      <c r="X58" s="116"/>
      <c r="Y58" s="117" t="s">
        <v>432</v>
      </c>
      <c r="Z58" s="142">
        <f t="shared" si="10"/>
        <v>1</v>
      </c>
      <c r="AA58" s="143">
        <f t="shared" si="11"/>
        <v>1</v>
      </c>
      <c r="AB58" s="143">
        <f t="shared" si="12"/>
        <v>0</v>
      </c>
      <c r="AC58" s="143">
        <f t="shared" si="13"/>
        <v>0</v>
      </c>
      <c r="AD58" s="153" t="str">
        <f t="shared" si="14"/>
        <v>SRSA</v>
      </c>
      <c r="AE58" s="142">
        <f t="shared" si="15"/>
        <v>1</v>
      </c>
      <c r="AF58" s="143">
        <f t="shared" si="16"/>
        <v>0</v>
      </c>
      <c r="AG58" s="143">
        <f t="shared" si="17"/>
        <v>0</v>
      </c>
      <c r="AH58" s="153" t="str">
        <f t="shared" si="18"/>
        <v>-</v>
      </c>
      <c r="AI58" s="142">
        <f t="shared" si="19"/>
        <v>0</v>
      </c>
      <c r="AJ58" s="47" t="s">
        <v>1674</v>
      </c>
    </row>
    <row r="59" spans="1:36" s="47" customFormat="1" ht="12.75" customHeight="1">
      <c r="A59" s="140" t="s">
        <v>567</v>
      </c>
      <c r="B59" s="141" t="s">
        <v>568</v>
      </c>
      <c r="C59" s="142" t="s">
        <v>569</v>
      </c>
      <c r="D59" s="143" t="s">
        <v>570</v>
      </c>
      <c r="E59" s="143" t="s">
        <v>571</v>
      </c>
      <c r="F59" s="144" t="s">
        <v>1452</v>
      </c>
      <c r="G59" s="145" t="s">
        <v>572</v>
      </c>
      <c r="H59" s="146" t="s">
        <v>1738</v>
      </c>
      <c r="I59" s="147">
        <v>4028522988</v>
      </c>
      <c r="J59" s="148" t="s">
        <v>1454</v>
      </c>
      <c r="K59" s="149" t="s">
        <v>1455</v>
      </c>
      <c r="L59" s="100"/>
      <c r="M59" s="101">
        <v>111.21</v>
      </c>
      <c r="N59" s="102"/>
      <c r="O59" s="150">
        <v>18.939393939393938</v>
      </c>
      <c r="P59" s="151" t="s">
        <v>1673</v>
      </c>
      <c r="Q59" s="108"/>
      <c r="R59" s="109"/>
      <c r="S59" s="152" t="s">
        <v>1455</v>
      </c>
      <c r="T59" s="125">
        <v>6169</v>
      </c>
      <c r="U59" s="114">
        <v>613</v>
      </c>
      <c r="V59" s="114">
        <v>891</v>
      </c>
      <c r="W59" s="115">
        <v>261</v>
      </c>
      <c r="X59" s="116"/>
      <c r="Y59" s="117" t="s">
        <v>1810</v>
      </c>
      <c r="Z59" s="142">
        <f t="shared" si="10"/>
        <v>1</v>
      </c>
      <c r="AA59" s="143">
        <f t="shared" si="11"/>
        <v>1</v>
      </c>
      <c r="AB59" s="143">
        <f t="shared" si="12"/>
        <v>0</v>
      </c>
      <c r="AC59" s="143">
        <f t="shared" si="13"/>
        <v>0</v>
      </c>
      <c r="AD59" s="153" t="str">
        <f t="shared" si="14"/>
        <v>SRSA</v>
      </c>
      <c r="AE59" s="142">
        <f t="shared" si="15"/>
        <v>1</v>
      </c>
      <c r="AF59" s="143">
        <f t="shared" si="16"/>
        <v>0</v>
      </c>
      <c r="AG59" s="143">
        <f t="shared" si="17"/>
        <v>0</v>
      </c>
      <c r="AH59" s="153" t="str">
        <f t="shared" si="18"/>
        <v>-</v>
      </c>
      <c r="AI59" s="142">
        <f t="shared" si="19"/>
        <v>0</v>
      </c>
      <c r="AJ59" s="47" t="s">
        <v>567</v>
      </c>
    </row>
    <row r="60" spans="1:36" s="47" customFormat="1" ht="12.75" customHeight="1">
      <c r="A60" s="140" t="s">
        <v>573</v>
      </c>
      <c r="B60" s="141" t="s">
        <v>574</v>
      </c>
      <c r="C60" s="142" t="s">
        <v>575</v>
      </c>
      <c r="D60" s="143" t="s">
        <v>576</v>
      </c>
      <c r="E60" s="143" t="s">
        <v>577</v>
      </c>
      <c r="F60" s="144" t="s">
        <v>1452</v>
      </c>
      <c r="G60" s="145" t="s">
        <v>578</v>
      </c>
      <c r="H60" s="146" t="s">
        <v>143</v>
      </c>
      <c r="I60" s="147">
        <v>3082394283</v>
      </c>
      <c r="J60" s="148" t="s">
        <v>1454</v>
      </c>
      <c r="K60" s="149" t="s">
        <v>1455</v>
      </c>
      <c r="L60" s="100"/>
      <c r="M60" s="101">
        <v>169.86</v>
      </c>
      <c r="N60" s="102" t="s">
        <v>432</v>
      </c>
      <c r="O60" s="150">
        <v>8.766233766233766</v>
      </c>
      <c r="P60" s="151" t="s">
        <v>1673</v>
      </c>
      <c r="Q60" s="108"/>
      <c r="R60" s="109"/>
      <c r="S60" s="152" t="s">
        <v>1455</v>
      </c>
      <c r="T60" s="125">
        <v>17860</v>
      </c>
      <c r="U60" s="114">
        <v>702</v>
      </c>
      <c r="V60" s="114">
        <v>1188</v>
      </c>
      <c r="W60" s="115">
        <v>230</v>
      </c>
      <c r="X60" s="116"/>
      <c r="Y60" s="117" t="s">
        <v>432</v>
      </c>
      <c r="Z60" s="142">
        <f t="shared" si="10"/>
        <v>1</v>
      </c>
      <c r="AA60" s="143">
        <f t="shared" si="11"/>
        <v>1</v>
      </c>
      <c r="AB60" s="143">
        <f t="shared" si="12"/>
        <v>0</v>
      </c>
      <c r="AC60" s="143">
        <f t="shared" si="13"/>
        <v>0</v>
      </c>
      <c r="AD60" s="153" t="str">
        <f t="shared" si="14"/>
        <v>SRSA</v>
      </c>
      <c r="AE60" s="142">
        <f t="shared" si="15"/>
        <v>1</v>
      </c>
      <c r="AF60" s="143">
        <f t="shared" si="16"/>
        <v>0</v>
      </c>
      <c r="AG60" s="143">
        <f t="shared" si="17"/>
        <v>0</v>
      </c>
      <c r="AH60" s="153" t="str">
        <f t="shared" si="18"/>
        <v>-</v>
      </c>
      <c r="AI60" s="142">
        <f t="shared" si="19"/>
        <v>0</v>
      </c>
      <c r="AJ60" s="47" t="s">
        <v>573</v>
      </c>
    </row>
    <row r="61" spans="1:36" s="47" customFormat="1" ht="12.75" customHeight="1">
      <c r="A61" s="140" t="s">
        <v>1577</v>
      </c>
      <c r="B61" s="141" t="s">
        <v>1578</v>
      </c>
      <c r="C61" s="142" t="s">
        <v>1579</v>
      </c>
      <c r="D61" s="143" t="s">
        <v>1580</v>
      </c>
      <c r="E61" s="143" t="s">
        <v>1581</v>
      </c>
      <c r="F61" s="144" t="s">
        <v>1452</v>
      </c>
      <c r="G61" s="145" t="s">
        <v>1582</v>
      </c>
      <c r="H61" s="146" t="s">
        <v>1583</v>
      </c>
      <c r="I61" s="147">
        <v>4029442128</v>
      </c>
      <c r="J61" s="148" t="s">
        <v>1454</v>
      </c>
      <c r="K61" s="149" t="s">
        <v>1455</v>
      </c>
      <c r="L61" s="100"/>
      <c r="M61" s="101">
        <v>269.5</v>
      </c>
      <c r="N61" s="102"/>
      <c r="O61" s="150">
        <v>18.98148148148148</v>
      </c>
      <c r="P61" s="151" t="s">
        <v>1673</v>
      </c>
      <c r="Q61" s="108"/>
      <c r="R61" s="109"/>
      <c r="S61" s="152" t="s">
        <v>1455</v>
      </c>
      <c r="T61" s="125">
        <v>32377</v>
      </c>
      <c r="U61" s="114">
        <v>730</v>
      </c>
      <c r="V61" s="114">
        <v>2291</v>
      </c>
      <c r="W61" s="115">
        <v>336</v>
      </c>
      <c r="X61" s="116"/>
      <c r="Y61" s="117" t="s">
        <v>432</v>
      </c>
      <c r="Z61" s="142">
        <f t="shared" si="10"/>
        <v>1</v>
      </c>
      <c r="AA61" s="143">
        <f t="shared" si="11"/>
        <v>1</v>
      </c>
      <c r="AB61" s="143">
        <f t="shared" si="12"/>
        <v>0</v>
      </c>
      <c r="AC61" s="143">
        <f t="shared" si="13"/>
        <v>0</v>
      </c>
      <c r="AD61" s="153" t="str">
        <f t="shared" si="14"/>
        <v>SRSA</v>
      </c>
      <c r="AE61" s="142">
        <f t="shared" si="15"/>
        <v>1</v>
      </c>
      <c r="AF61" s="143">
        <f t="shared" si="16"/>
        <v>0</v>
      </c>
      <c r="AG61" s="143">
        <f t="shared" si="17"/>
        <v>0</v>
      </c>
      <c r="AH61" s="153" t="str">
        <f t="shared" si="18"/>
        <v>-</v>
      </c>
      <c r="AI61" s="142">
        <f t="shared" si="19"/>
        <v>0</v>
      </c>
      <c r="AJ61" s="47" t="s">
        <v>1577</v>
      </c>
    </row>
    <row r="62" spans="1:36" s="47" customFormat="1" ht="12.75" customHeight="1">
      <c r="A62" s="140" t="s">
        <v>586</v>
      </c>
      <c r="B62" s="141" t="s">
        <v>587</v>
      </c>
      <c r="C62" s="142" t="s">
        <v>588</v>
      </c>
      <c r="D62" s="143" t="s">
        <v>859</v>
      </c>
      <c r="E62" s="143" t="s">
        <v>815</v>
      </c>
      <c r="F62" s="144" t="s">
        <v>1452</v>
      </c>
      <c r="G62" s="145" t="s">
        <v>816</v>
      </c>
      <c r="H62" s="146" t="s">
        <v>860</v>
      </c>
      <c r="I62" s="147">
        <v>3089954771</v>
      </c>
      <c r="J62" s="148" t="s">
        <v>1454</v>
      </c>
      <c r="K62" s="149" t="s">
        <v>1455</v>
      </c>
      <c r="L62" s="100"/>
      <c r="M62" s="101">
        <v>331.76</v>
      </c>
      <c r="N62" s="102"/>
      <c r="O62" s="150">
        <v>8.304498269896193</v>
      </c>
      <c r="P62" s="151" t="s">
        <v>1673</v>
      </c>
      <c r="Q62" s="108"/>
      <c r="R62" s="109"/>
      <c r="S62" s="152" t="s">
        <v>1455</v>
      </c>
      <c r="T62" s="125">
        <v>16555</v>
      </c>
      <c r="U62" s="114">
        <v>389</v>
      </c>
      <c r="V62" s="114">
        <v>1172</v>
      </c>
      <c r="W62" s="115">
        <v>405</v>
      </c>
      <c r="X62" s="116"/>
      <c r="Y62" s="117" t="s">
        <v>432</v>
      </c>
      <c r="Z62" s="142">
        <f t="shared" si="10"/>
        <v>1</v>
      </c>
      <c r="AA62" s="143">
        <f t="shared" si="11"/>
        <v>1</v>
      </c>
      <c r="AB62" s="143">
        <f t="shared" si="12"/>
        <v>0</v>
      </c>
      <c r="AC62" s="143">
        <f t="shared" si="13"/>
        <v>0</v>
      </c>
      <c r="AD62" s="153" t="str">
        <f t="shared" si="14"/>
        <v>SRSA</v>
      </c>
      <c r="AE62" s="142">
        <f t="shared" si="15"/>
        <v>1</v>
      </c>
      <c r="AF62" s="143">
        <f t="shared" si="16"/>
        <v>0</v>
      </c>
      <c r="AG62" s="143">
        <f t="shared" si="17"/>
        <v>0</v>
      </c>
      <c r="AH62" s="153" t="str">
        <f t="shared" si="18"/>
        <v>-</v>
      </c>
      <c r="AI62" s="142">
        <f t="shared" si="19"/>
        <v>0</v>
      </c>
      <c r="AJ62" s="47" t="s">
        <v>586</v>
      </c>
    </row>
    <row r="63" spans="1:36" s="47" customFormat="1" ht="12.75" customHeight="1">
      <c r="A63" s="140" t="s">
        <v>473</v>
      </c>
      <c r="B63" s="141" t="s">
        <v>474</v>
      </c>
      <c r="C63" s="142" t="s">
        <v>475</v>
      </c>
      <c r="D63" s="143" t="s">
        <v>476</v>
      </c>
      <c r="E63" s="143" t="s">
        <v>477</v>
      </c>
      <c r="F63" s="144" t="s">
        <v>1452</v>
      </c>
      <c r="G63" s="145" t="s">
        <v>478</v>
      </c>
      <c r="H63" s="146" t="s">
        <v>479</v>
      </c>
      <c r="I63" s="147">
        <v>3083243615</v>
      </c>
      <c r="J63" s="148" t="s">
        <v>1556</v>
      </c>
      <c r="K63" s="149" t="s">
        <v>1455</v>
      </c>
      <c r="L63" s="100"/>
      <c r="M63" s="101">
        <v>416.5</v>
      </c>
      <c r="N63" s="102"/>
      <c r="O63" s="150">
        <v>3.0456852791878175</v>
      </c>
      <c r="P63" s="151" t="s">
        <v>1673</v>
      </c>
      <c r="Q63" s="108"/>
      <c r="R63" s="109"/>
      <c r="S63" s="152" t="s">
        <v>1455</v>
      </c>
      <c r="T63" s="125">
        <v>14108</v>
      </c>
      <c r="U63" s="114">
        <v>283</v>
      </c>
      <c r="V63" s="114">
        <v>1287</v>
      </c>
      <c r="W63" s="115">
        <v>511</v>
      </c>
      <c r="X63" s="116"/>
      <c r="Y63" s="117" t="s">
        <v>432</v>
      </c>
      <c r="Z63" s="142">
        <f t="shared" si="10"/>
        <v>1</v>
      </c>
      <c r="AA63" s="143">
        <f t="shared" si="11"/>
        <v>1</v>
      </c>
      <c r="AB63" s="143">
        <f t="shared" si="12"/>
        <v>0</v>
      </c>
      <c r="AC63" s="143">
        <f t="shared" si="13"/>
        <v>0</v>
      </c>
      <c r="AD63" s="153" t="str">
        <f t="shared" si="14"/>
        <v>SRSA</v>
      </c>
      <c r="AE63" s="142">
        <f t="shared" si="15"/>
        <v>1</v>
      </c>
      <c r="AF63" s="143">
        <f t="shared" si="16"/>
        <v>0</v>
      </c>
      <c r="AG63" s="143">
        <f t="shared" si="17"/>
        <v>0</v>
      </c>
      <c r="AH63" s="153" t="str">
        <f t="shared" si="18"/>
        <v>-</v>
      </c>
      <c r="AI63" s="142">
        <f t="shared" si="19"/>
        <v>0</v>
      </c>
      <c r="AJ63" s="47" t="s">
        <v>473</v>
      </c>
    </row>
    <row r="64" spans="1:36" s="47" customFormat="1" ht="12.75" customHeight="1">
      <c r="A64" s="140" t="s">
        <v>861</v>
      </c>
      <c r="B64" s="141" t="s">
        <v>862</v>
      </c>
      <c r="C64" s="142" t="s">
        <v>863</v>
      </c>
      <c r="D64" s="143" t="s">
        <v>864</v>
      </c>
      <c r="E64" s="143" t="s">
        <v>865</v>
      </c>
      <c r="F64" s="144" t="s">
        <v>1452</v>
      </c>
      <c r="G64" s="145" t="s">
        <v>866</v>
      </c>
      <c r="H64" s="146" t="s">
        <v>867</v>
      </c>
      <c r="I64" s="147">
        <v>3089956179</v>
      </c>
      <c r="J64" s="148" t="s">
        <v>1454</v>
      </c>
      <c r="K64" s="149" t="s">
        <v>1455</v>
      </c>
      <c r="L64" s="100"/>
      <c r="M64" s="101">
        <v>252.29</v>
      </c>
      <c r="N64" s="102" t="s">
        <v>432</v>
      </c>
      <c r="O64" s="150">
        <v>9.523809523809524</v>
      </c>
      <c r="P64" s="151" t="s">
        <v>1673</v>
      </c>
      <c r="Q64" s="108"/>
      <c r="R64" s="109"/>
      <c r="S64" s="152" t="s">
        <v>1455</v>
      </c>
      <c r="T64" s="125">
        <v>8407</v>
      </c>
      <c r="U64" s="114">
        <v>410</v>
      </c>
      <c r="V64" s="114">
        <v>1029</v>
      </c>
      <c r="W64" s="115">
        <v>304</v>
      </c>
      <c r="X64" s="116" t="s">
        <v>1810</v>
      </c>
      <c r="Y64" s="117" t="s">
        <v>432</v>
      </c>
      <c r="Z64" s="142">
        <f t="shared" si="10"/>
        <v>1</v>
      </c>
      <c r="AA64" s="143">
        <f t="shared" si="11"/>
        <v>1</v>
      </c>
      <c r="AB64" s="143">
        <f t="shared" si="12"/>
        <v>0</v>
      </c>
      <c r="AC64" s="143">
        <f t="shared" si="13"/>
        <v>0</v>
      </c>
      <c r="AD64" s="153" t="str">
        <f t="shared" si="14"/>
        <v>SRSA</v>
      </c>
      <c r="AE64" s="142">
        <f t="shared" si="15"/>
        <v>1</v>
      </c>
      <c r="AF64" s="143">
        <f t="shared" si="16"/>
        <v>0</v>
      </c>
      <c r="AG64" s="143">
        <f t="shared" si="17"/>
        <v>0</v>
      </c>
      <c r="AH64" s="153" t="str">
        <f t="shared" si="18"/>
        <v>-</v>
      </c>
      <c r="AI64" s="142">
        <f t="shared" si="19"/>
        <v>0</v>
      </c>
      <c r="AJ64" s="47" t="s">
        <v>861</v>
      </c>
    </row>
    <row r="65" spans="1:36" s="47" customFormat="1" ht="12.75" customHeight="1">
      <c r="A65" s="140" t="s">
        <v>403</v>
      </c>
      <c r="B65" s="141" t="s">
        <v>404</v>
      </c>
      <c r="C65" s="142" t="s">
        <v>405</v>
      </c>
      <c r="D65" s="143" t="s">
        <v>406</v>
      </c>
      <c r="E65" s="143" t="s">
        <v>407</v>
      </c>
      <c r="F65" s="144" t="s">
        <v>1452</v>
      </c>
      <c r="G65" s="145" t="s">
        <v>408</v>
      </c>
      <c r="H65" s="146" t="s">
        <v>273</v>
      </c>
      <c r="I65" s="147">
        <v>4028234190</v>
      </c>
      <c r="J65" s="148" t="s">
        <v>1556</v>
      </c>
      <c r="K65" s="149" t="s">
        <v>1455</v>
      </c>
      <c r="L65" s="100"/>
      <c r="M65" s="101">
        <v>322.62</v>
      </c>
      <c r="N65" s="102"/>
      <c r="O65" s="150">
        <v>11.39240506329114</v>
      </c>
      <c r="P65" s="151" t="s">
        <v>1673</v>
      </c>
      <c r="Q65" s="108"/>
      <c r="R65" s="109"/>
      <c r="S65" s="152" t="s">
        <v>1455</v>
      </c>
      <c r="T65" s="125">
        <v>15897</v>
      </c>
      <c r="U65" s="114">
        <v>526</v>
      </c>
      <c r="V65" s="114">
        <v>1631</v>
      </c>
      <c r="W65" s="115">
        <v>417</v>
      </c>
      <c r="X65" s="116"/>
      <c r="Y65" s="117" t="s">
        <v>432</v>
      </c>
      <c r="Z65" s="142">
        <f t="shared" si="10"/>
        <v>1</v>
      </c>
      <c r="AA65" s="143">
        <f t="shared" si="11"/>
        <v>1</v>
      </c>
      <c r="AB65" s="143">
        <f t="shared" si="12"/>
        <v>0</v>
      </c>
      <c r="AC65" s="143">
        <f t="shared" si="13"/>
        <v>0</v>
      </c>
      <c r="AD65" s="153" t="str">
        <f t="shared" si="14"/>
        <v>SRSA</v>
      </c>
      <c r="AE65" s="142">
        <f t="shared" si="15"/>
        <v>1</v>
      </c>
      <c r="AF65" s="143">
        <f t="shared" si="16"/>
        <v>0</v>
      </c>
      <c r="AG65" s="143">
        <f t="shared" si="17"/>
        <v>0</v>
      </c>
      <c r="AH65" s="153" t="str">
        <f t="shared" si="18"/>
        <v>-</v>
      </c>
      <c r="AI65" s="142">
        <f t="shared" si="19"/>
        <v>0</v>
      </c>
      <c r="AJ65" s="47" t="s">
        <v>403</v>
      </c>
    </row>
    <row r="66" spans="1:36" s="47" customFormat="1" ht="12.75" customHeight="1">
      <c r="A66" s="140" t="s">
        <v>267</v>
      </c>
      <c r="B66" s="141" t="s">
        <v>268</v>
      </c>
      <c r="C66" s="142" t="s">
        <v>269</v>
      </c>
      <c r="D66" s="143" t="s">
        <v>270</v>
      </c>
      <c r="E66" s="143" t="s">
        <v>271</v>
      </c>
      <c r="F66" s="144" t="s">
        <v>1452</v>
      </c>
      <c r="G66" s="145" t="s">
        <v>272</v>
      </c>
      <c r="H66" s="146" t="s">
        <v>273</v>
      </c>
      <c r="I66" s="147">
        <v>4023761680</v>
      </c>
      <c r="J66" s="148" t="s">
        <v>1454</v>
      </c>
      <c r="K66" s="149" t="s">
        <v>1455</v>
      </c>
      <c r="L66" s="100"/>
      <c r="M66" s="101">
        <v>211.87</v>
      </c>
      <c r="N66" s="102" t="s">
        <v>432</v>
      </c>
      <c r="O66" s="150">
        <v>6.995884773662551</v>
      </c>
      <c r="P66" s="151" t="s">
        <v>1673</v>
      </c>
      <c r="Q66" s="108"/>
      <c r="R66" s="109"/>
      <c r="S66" s="152" t="s">
        <v>1455</v>
      </c>
      <c r="T66" s="125">
        <v>9321</v>
      </c>
      <c r="U66" s="114">
        <v>352</v>
      </c>
      <c r="V66" s="114">
        <v>857</v>
      </c>
      <c r="W66" s="115">
        <v>248</v>
      </c>
      <c r="X66" s="116"/>
      <c r="Y66" s="117" t="s">
        <v>432</v>
      </c>
      <c r="Z66" s="142">
        <f t="shared" si="10"/>
        <v>1</v>
      </c>
      <c r="AA66" s="143">
        <f t="shared" si="11"/>
        <v>1</v>
      </c>
      <c r="AB66" s="143">
        <f t="shared" si="12"/>
        <v>0</v>
      </c>
      <c r="AC66" s="143">
        <f t="shared" si="13"/>
        <v>0</v>
      </c>
      <c r="AD66" s="153" t="str">
        <f t="shared" si="14"/>
        <v>SRSA</v>
      </c>
      <c r="AE66" s="142">
        <f t="shared" si="15"/>
        <v>1</v>
      </c>
      <c r="AF66" s="143">
        <f t="shared" si="16"/>
        <v>0</v>
      </c>
      <c r="AG66" s="143">
        <f t="shared" si="17"/>
        <v>0</v>
      </c>
      <c r="AH66" s="153" t="str">
        <f t="shared" si="18"/>
        <v>-</v>
      </c>
      <c r="AI66" s="142">
        <f t="shared" si="19"/>
        <v>0</v>
      </c>
      <c r="AJ66" s="47" t="s">
        <v>267</v>
      </c>
    </row>
    <row r="67" spans="1:36" s="47" customFormat="1" ht="12.75" customHeight="1">
      <c r="A67" s="140" t="s">
        <v>1755</v>
      </c>
      <c r="B67" s="141" t="s">
        <v>1756</v>
      </c>
      <c r="C67" s="142" t="s">
        <v>1757</v>
      </c>
      <c r="D67" s="143" t="s">
        <v>1545</v>
      </c>
      <c r="E67" s="143" t="s">
        <v>1546</v>
      </c>
      <c r="F67" s="144" t="s">
        <v>1452</v>
      </c>
      <c r="G67" s="145" t="s">
        <v>1547</v>
      </c>
      <c r="H67" s="146" t="s">
        <v>1548</v>
      </c>
      <c r="I67" s="147">
        <v>4024784173</v>
      </c>
      <c r="J67" s="148" t="s">
        <v>1454</v>
      </c>
      <c r="K67" s="149" t="s">
        <v>1455</v>
      </c>
      <c r="L67" s="100"/>
      <c r="M67" s="101">
        <v>122.64</v>
      </c>
      <c r="N67" s="102" t="s">
        <v>432</v>
      </c>
      <c r="O67" s="150">
        <v>17.391304347826086</v>
      </c>
      <c r="P67" s="151" t="s">
        <v>1673</v>
      </c>
      <c r="Q67" s="108"/>
      <c r="R67" s="109"/>
      <c r="S67" s="152" t="s">
        <v>1455</v>
      </c>
      <c r="T67" s="125">
        <v>12184</v>
      </c>
      <c r="U67" s="114">
        <v>382</v>
      </c>
      <c r="V67" s="114">
        <v>996</v>
      </c>
      <c r="W67" s="115">
        <v>216</v>
      </c>
      <c r="X67" s="116"/>
      <c r="Y67" s="117" t="s">
        <v>432</v>
      </c>
      <c r="Z67" s="142">
        <f t="shared" si="10"/>
        <v>1</v>
      </c>
      <c r="AA67" s="143">
        <f t="shared" si="11"/>
        <v>1</v>
      </c>
      <c r="AB67" s="143">
        <f t="shared" si="12"/>
        <v>0</v>
      </c>
      <c r="AC67" s="143">
        <f t="shared" si="13"/>
        <v>0</v>
      </c>
      <c r="AD67" s="153" t="str">
        <f t="shared" si="14"/>
        <v>SRSA</v>
      </c>
      <c r="AE67" s="142">
        <f t="shared" si="15"/>
        <v>1</v>
      </c>
      <c r="AF67" s="143">
        <f t="shared" si="16"/>
        <v>0</v>
      </c>
      <c r="AG67" s="143">
        <f t="shared" si="17"/>
        <v>0</v>
      </c>
      <c r="AH67" s="153" t="str">
        <f t="shared" si="18"/>
        <v>-</v>
      </c>
      <c r="AI67" s="142">
        <f t="shared" si="19"/>
        <v>0</v>
      </c>
      <c r="AJ67" s="47" t="s">
        <v>1755</v>
      </c>
    </row>
    <row r="68" spans="1:36" s="47" customFormat="1" ht="12.75" customHeight="1">
      <c r="A68" s="140" t="s">
        <v>384</v>
      </c>
      <c r="B68" s="141" t="s">
        <v>385</v>
      </c>
      <c r="C68" s="142" t="s">
        <v>386</v>
      </c>
      <c r="D68" s="143" t="s">
        <v>387</v>
      </c>
      <c r="E68" s="143" t="s">
        <v>388</v>
      </c>
      <c r="F68" s="144" t="s">
        <v>1452</v>
      </c>
      <c r="G68" s="145" t="s">
        <v>389</v>
      </c>
      <c r="H68" s="146" t="s">
        <v>363</v>
      </c>
      <c r="I68" s="147">
        <v>4027623561</v>
      </c>
      <c r="J68" s="148" t="s">
        <v>1454</v>
      </c>
      <c r="K68" s="149" t="s">
        <v>1455</v>
      </c>
      <c r="L68" s="100"/>
      <c r="M68" s="101">
        <v>254.46</v>
      </c>
      <c r="N68" s="102"/>
      <c r="O68" s="150">
        <v>12.269938650306749</v>
      </c>
      <c r="P68" s="151" t="s">
        <v>1673</v>
      </c>
      <c r="Q68" s="108"/>
      <c r="R68" s="109"/>
      <c r="S68" s="152" t="s">
        <v>1455</v>
      </c>
      <c r="T68" s="125">
        <v>10055</v>
      </c>
      <c r="U68" s="114">
        <v>394</v>
      </c>
      <c r="V68" s="114">
        <v>1509</v>
      </c>
      <c r="W68" s="115">
        <v>307</v>
      </c>
      <c r="X68" s="116"/>
      <c r="Y68" s="117" t="s">
        <v>432</v>
      </c>
      <c r="Z68" s="142">
        <f t="shared" si="10"/>
        <v>1</v>
      </c>
      <c r="AA68" s="143">
        <f t="shared" si="11"/>
        <v>1</v>
      </c>
      <c r="AB68" s="143">
        <f t="shared" si="12"/>
        <v>0</v>
      </c>
      <c r="AC68" s="143">
        <f t="shared" si="13"/>
        <v>0</v>
      </c>
      <c r="AD68" s="153" t="str">
        <f t="shared" si="14"/>
        <v>SRSA</v>
      </c>
      <c r="AE68" s="142">
        <f t="shared" si="15"/>
        <v>1</v>
      </c>
      <c r="AF68" s="143">
        <f t="shared" si="16"/>
        <v>0</v>
      </c>
      <c r="AG68" s="143">
        <f t="shared" si="17"/>
        <v>0</v>
      </c>
      <c r="AH68" s="153" t="str">
        <f t="shared" si="18"/>
        <v>-</v>
      </c>
      <c r="AI68" s="142">
        <f t="shared" si="19"/>
        <v>0</v>
      </c>
      <c r="AJ68" s="47" t="s">
        <v>384</v>
      </c>
    </row>
    <row r="69" spans="1:36" s="47" customFormat="1" ht="12.75" customHeight="1">
      <c r="A69" s="140" t="s">
        <v>55</v>
      </c>
      <c r="B69" s="141" t="s">
        <v>56</v>
      </c>
      <c r="C69" s="142" t="s">
        <v>57</v>
      </c>
      <c r="D69" s="143" t="s">
        <v>58</v>
      </c>
      <c r="E69" s="143" t="s">
        <v>1782</v>
      </c>
      <c r="F69" s="144" t="s">
        <v>1452</v>
      </c>
      <c r="G69" s="145" t="s">
        <v>1783</v>
      </c>
      <c r="H69" s="146" t="s">
        <v>59</v>
      </c>
      <c r="I69" s="147">
        <v>4025342291</v>
      </c>
      <c r="J69" s="148" t="s">
        <v>1454</v>
      </c>
      <c r="K69" s="149" t="s">
        <v>1455</v>
      </c>
      <c r="L69" s="100"/>
      <c r="M69" s="101">
        <v>567.45</v>
      </c>
      <c r="N69" s="102"/>
      <c r="O69" s="150">
        <v>8</v>
      </c>
      <c r="P69" s="151" t="s">
        <v>1673</v>
      </c>
      <c r="Q69" s="108"/>
      <c r="R69" s="109"/>
      <c r="S69" s="152" t="s">
        <v>1455</v>
      </c>
      <c r="T69" s="125">
        <v>23852</v>
      </c>
      <c r="U69" s="114">
        <v>934</v>
      </c>
      <c r="V69" s="114">
        <v>2465</v>
      </c>
      <c r="W69" s="115">
        <v>694</v>
      </c>
      <c r="X69" s="116" t="s">
        <v>1810</v>
      </c>
      <c r="Y69" s="117" t="s">
        <v>432</v>
      </c>
      <c r="Z69" s="142">
        <f t="shared" si="10"/>
        <v>1</v>
      </c>
      <c r="AA69" s="143">
        <f t="shared" si="11"/>
        <v>1</v>
      </c>
      <c r="AB69" s="143">
        <f t="shared" si="12"/>
        <v>0</v>
      </c>
      <c r="AC69" s="143">
        <f t="shared" si="13"/>
        <v>0</v>
      </c>
      <c r="AD69" s="153" t="str">
        <f t="shared" si="14"/>
        <v>SRSA</v>
      </c>
      <c r="AE69" s="142">
        <f t="shared" si="15"/>
        <v>1</v>
      </c>
      <c r="AF69" s="143">
        <f t="shared" si="16"/>
        <v>0</v>
      </c>
      <c r="AG69" s="143">
        <f t="shared" si="17"/>
        <v>0</v>
      </c>
      <c r="AH69" s="153" t="str">
        <f t="shared" si="18"/>
        <v>-</v>
      </c>
      <c r="AI69" s="142">
        <f t="shared" si="19"/>
        <v>0</v>
      </c>
      <c r="AJ69" s="47" t="s">
        <v>55</v>
      </c>
    </row>
    <row r="70" spans="1:36" s="47" customFormat="1" ht="12.75" customHeight="1">
      <c r="A70" s="140" t="s">
        <v>879</v>
      </c>
      <c r="B70" s="141" t="s">
        <v>880</v>
      </c>
      <c r="C70" s="142" t="s">
        <v>881</v>
      </c>
      <c r="D70" s="143" t="s">
        <v>882</v>
      </c>
      <c r="E70" s="143" t="s">
        <v>883</v>
      </c>
      <c r="F70" s="144" t="s">
        <v>1452</v>
      </c>
      <c r="G70" s="145" t="s">
        <v>884</v>
      </c>
      <c r="H70" s="146" t="s">
        <v>1583</v>
      </c>
      <c r="I70" s="147">
        <v>3085832325</v>
      </c>
      <c r="J70" s="148" t="s">
        <v>1556</v>
      </c>
      <c r="K70" s="149" t="s">
        <v>1455</v>
      </c>
      <c r="L70" s="100"/>
      <c r="M70" s="101">
        <v>549.62</v>
      </c>
      <c r="N70" s="102"/>
      <c r="O70" s="150">
        <v>8.075601374570446</v>
      </c>
      <c r="P70" s="151" t="s">
        <v>1673</v>
      </c>
      <c r="Q70" s="108"/>
      <c r="R70" s="109"/>
      <c r="S70" s="152" t="s">
        <v>1455</v>
      </c>
      <c r="T70" s="125">
        <v>16653</v>
      </c>
      <c r="U70" s="114">
        <v>371</v>
      </c>
      <c r="V70" s="114">
        <v>2115</v>
      </c>
      <c r="W70" s="115">
        <v>684</v>
      </c>
      <c r="X70" s="116"/>
      <c r="Y70" s="117" t="s">
        <v>432</v>
      </c>
      <c r="Z70" s="142">
        <f t="shared" si="10"/>
        <v>1</v>
      </c>
      <c r="AA70" s="143">
        <f t="shared" si="11"/>
        <v>1</v>
      </c>
      <c r="AB70" s="143">
        <f t="shared" si="12"/>
        <v>0</v>
      </c>
      <c r="AC70" s="143">
        <f t="shared" si="13"/>
        <v>0</v>
      </c>
      <c r="AD70" s="153" t="str">
        <f t="shared" si="14"/>
        <v>SRSA</v>
      </c>
      <c r="AE70" s="142">
        <f t="shared" si="15"/>
        <v>1</v>
      </c>
      <c r="AF70" s="143">
        <f t="shared" si="16"/>
        <v>0</v>
      </c>
      <c r="AG70" s="143">
        <f t="shared" si="17"/>
        <v>0</v>
      </c>
      <c r="AH70" s="153" t="str">
        <f t="shared" si="18"/>
        <v>-</v>
      </c>
      <c r="AI70" s="142">
        <f t="shared" si="19"/>
        <v>0</v>
      </c>
      <c r="AJ70" s="47" t="s">
        <v>879</v>
      </c>
    </row>
    <row r="71" spans="1:36" s="47" customFormat="1" ht="12.75" customHeight="1">
      <c r="A71" s="140" t="s">
        <v>87</v>
      </c>
      <c r="B71" s="141" t="s">
        <v>88</v>
      </c>
      <c r="C71" s="142" t="s">
        <v>89</v>
      </c>
      <c r="D71" s="143" t="s">
        <v>90</v>
      </c>
      <c r="E71" s="143" t="s">
        <v>91</v>
      </c>
      <c r="F71" s="144" t="s">
        <v>1452</v>
      </c>
      <c r="G71" s="145" t="s">
        <v>92</v>
      </c>
      <c r="H71" s="146" t="s">
        <v>93</v>
      </c>
      <c r="I71" s="147">
        <v>4026843855</v>
      </c>
      <c r="J71" s="148" t="s">
        <v>1454</v>
      </c>
      <c r="K71" s="149" t="s">
        <v>1455</v>
      </c>
      <c r="L71" s="100"/>
      <c r="M71" s="101">
        <v>307.28</v>
      </c>
      <c r="N71" s="102" t="s">
        <v>432</v>
      </c>
      <c r="O71" s="150">
        <v>14.012738853503185</v>
      </c>
      <c r="P71" s="151" t="s">
        <v>1673</v>
      </c>
      <c r="Q71" s="108"/>
      <c r="R71" s="109"/>
      <c r="S71" s="152" t="s">
        <v>1455</v>
      </c>
      <c r="T71" s="125">
        <v>17222</v>
      </c>
      <c r="U71" s="114">
        <v>809</v>
      </c>
      <c r="V71" s="114">
        <v>1685</v>
      </c>
      <c r="W71" s="115">
        <v>514</v>
      </c>
      <c r="X71" s="116"/>
      <c r="Y71" s="117" t="s">
        <v>1810</v>
      </c>
      <c r="Z71" s="142">
        <f t="shared" si="10"/>
        <v>1</v>
      </c>
      <c r="AA71" s="143">
        <f t="shared" si="11"/>
        <v>1</v>
      </c>
      <c r="AB71" s="143">
        <f t="shared" si="12"/>
        <v>0</v>
      </c>
      <c r="AC71" s="143">
        <f t="shared" si="13"/>
        <v>0</v>
      </c>
      <c r="AD71" s="153" t="str">
        <f t="shared" si="14"/>
        <v>SRSA</v>
      </c>
      <c r="AE71" s="142">
        <f t="shared" si="15"/>
        <v>1</v>
      </c>
      <c r="AF71" s="143">
        <f t="shared" si="16"/>
        <v>0</v>
      </c>
      <c r="AG71" s="143">
        <f t="shared" si="17"/>
        <v>0</v>
      </c>
      <c r="AH71" s="153" t="str">
        <f t="shared" si="18"/>
        <v>-</v>
      </c>
      <c r="AI71" s="142">
        <f t="shared" si="19"/>
        <v>0</v>
      </c>
      <c r="AJ71" s="47" t="s">
        <v>87</v>
      </c>
    </row>
    <row r="72" spans="1:36" s="47" customFormat="1" ht="12.75" customHeight="1">
      <c r="A72" s="140" t="s">
        <v>296</v>
      </c>
      <c r="B72" s="141" t="s">
        <v>297</v>
      </c>
      <c r="C72" s="142" t="s">
        <v>298</v>
      </c>
      <c r="D72" s="143" t="s">
        <v>44</v>
      </c>
      <c r="E72" s="143" t="s">
        <v>45</v>
      </c>
      <c r="F72" s="144" t="s">
        <v>1452</v>
      </c>
      <c r="G72" s="145" t="s">
        <v>46</v>
      </c>
      <c r="H72" s="146" t="s">
        <v>47</v>
      </c>
      <c r="I72" s="147">
        <v>3083580640</v>
      </c>
      <c r="J72" s="148" t="s">
        <v>1454</v>
      </c>
      <c r="K72" s="149" t="s">
        <v>1455</v>
      </c>
      <c r="L72" s="100"/>
      <c r="M72" s="101">
        <v>312.35</v>
      </c>
      <c r="N72" s="102"/>
      <c r="O72" s="150">
        <v>2.272727272727273</v>
      </c>
      <c r="P72" s="151" t="s">
        <v>1673</v>
      </c>
      <c r="Q72" s="108"/>
      <c r="R72" s="109"/>
      <c r="S72" s="152" t="s">
        <v>1455</v>
      </c>
      <c r="T72" s="125">
        <v>7120</v>
      </c>
      <c r="U72" s="114">
        <v>105</v>
      </c>
      <c r="V72" s="114">
        <v>566</v>
      </c>
      <c r="W72" s="115">
        <v>378</v>
      </c>
      <c r="X72" s="116"/>
      <c r="Y72" s="117" t="s">
        <v>1810</v>
      </c>
      <c r="Z72" s="142">
        <f t="shared" si="10"/>
        <v>1</v>
      </c>
      <c r="AA72" s="143">
        <f t="shared" si="11"/>
        <v>1</v>
      </c>
      <c r="AB72" s="143">
        <f t="shared" si="12"/>
        <v>0</v>
      </c>
      <c r="AC72" s="143">
        <f t="shared" si="13"/>
        <v>0</v>
      </c>
      <c r="AD72" s="153" t="str">
        <f t="shared" si="14"/>
        <v>SRSA</v>
      </c>
      <c r="AE72" s="142">
        <f t="shared" si="15"/>
        <v>1</v>
      </c>
      <c r="AF72" s="143">
        <f t="shared" si="16"/>
        <v>0</v>
      </c>
      <c r="AG72" s="143">
        <f t="shared" si="17"/>
        <v>0</v>
      </c>
      <c r="AH72" s="153" t="str">
        <f t="shared" si="18"/>
        <v>-</v>
      </c>
      <c r="AI72" s="142">
        <f t="shared" si="19"/>
        <v>0</v>
      </c>
      <c r="AJ72" s="47" t="s">
        <v>296</v>
      </c>
    </row>
    <row r="73" spans="1:36" s="47" customFormat="1" ht="12.75" customHeight="1">
      <c r="A73" s="140" t="s">
        <v>214</v>
      </c>
      <c r="B73" s="141" t="s">
        <v>215</v>
      </c>
      <c r="C73" s="142" t="s">
        <v>216</v>
      </c>
      <c r="D73" s="143" t="s">
        <v>217</v>
      </c>
      <c r="E73" s="143" t="s">
        <v>218</v>
      </c>
      <c r="F73" s="144" t="s">
        <v>1452</v>
      </c>
      <c r="G73" s="145" t="s">
        <v>219</v>
      </c>
      <c r="H73" s="146" t="s">
        <v>220</v>
      </c>
      <c r="I73" s="147">
        <v>3084895515</v>
      </c>
      <c r="J73" s="148" t="s">
        <v>1454</v>
      </c>
      <c r="K73" s="149" t="s">
        <v>1455</v>
      </c>
      <c r="L73" s="100"/>
      <c r="M73" s="101">
        <v>303.48</v>
      </c>
      <c r="N73" s="102"/>
      <c r="O73" s="150">
        <v>8.734939759036145</v>
      </c>
      <c r="P73" s="151" t="s">
        <v>1673</v>
      </c>
      <c r="Q73" s="108"/>
      <c r="R73" s="109"/>
      <c r="S73" s="152" t="s">
        <v>1455</v>
      </c>
      <c r="T73" s="125">
        <v>8761</v>
      </c>
      <c r="U73" s="114">
        <v>290</v>
      </c>
      <c r="V73" s="114">
        <v>1220</v>
      </c>
      <c r="W73" s="115">
        <v>395</v>
      </c>
      <c r="X73" s="116"/>
      <c r="Y73" s="117" t="s">
        <v>432</v>
      </c>
      <c r="Z73" s="142">
        <f t="shared" si="10"/>
        <v>1</v>
      </c>
      <c r="AA73" s="143">
        <f t="shared" si="11"/>
        <v>1</v>
      </c>
      <c r="AB73" s="143">
        <f t="shared" si="12"/>
        <v>0</v>
      </c>
      <c r="AC73" s="143">
        <f t="shared" si="13"/>
        <v>0</v>
      </c>
      <c r="AD73" s="153" t="str">
        <f t="shared" si="14"/>
        <v>SRSA</v>
      </c>
      <c r="AE73" s="142">
        <f t="shared" si="15"/>
        <v>1</v>
      </c>
      <c r="AF73" s="143">
        <f t="shared" si="16"/>
        <v>0</v>
      </c>
      <c r="AG73" s="143">
        <f t="shared" si="17"/>
        <v>0</v>
      </c>
      <c r="AH73" s="153" t="str">
        <f t="shared" si="18"/>
        <v>-</v>
      </c>
      <c r="AI73" s="142">
        <f t="shared" si="19"/>
        <v>0</v>
      </c>
      <c r="AJ73" s="47" t="s">
        <v>214</v>
      </c>
    </row>
    <row r="74" spans="1:36" s="47" customFormat="1" ht="12.75" customHeight="1">
      <c r="A74" s="156" t="s">
        <v>34</v>
      </c>
      <c r="B74" s="157" t="s">
        <v>35</v>
      </c>
      <c r="C74" s="158" t="s">
        <v>36</v>
      </c>
      <c r="D74" s="159" t="s">
        <v>37</v>
      </c>
      <c r="E74" s="159" t="s">
        <v>38</v>
      </c>
      <c r="F74" s="160" t="s">
        <v>1452</v>
      </c>
      <c r="G74" s="161" t="s">
        <v>39</v>
      </c>
      <c r="H74" s="162" t="s">
        <v>40</v>
      </c>
      <c r="I74" s="163">
        <v>4024981898</v>
      </c>
      <c r="J74" s="164" t="s">
        <v>1454</v>
      </c>
      <c r="K74" s="165" t="s">
        <v>1455</v>
      </c>
      <c r="L74" s="166"/>
      <c r="M74" s="167">
        <v>326.09</v>
      </c>
      <c r="N74" s="168" t="s">
        <v>432</v>
      </c>
      <c r="O74" s="169">
        <v>13.142857142857142</v>
      </c>
      <c r="P74" s="170" t="s">
        <v>1673</v>
      </c>
      <c r="Q74" s="171"/>
      <c r="R74" s="172"/>
      <c r="S74" s="173" t="s">
        <v>1455</v>
      </c>
      <c r="T74" s="174">
        <v>21674</v>
      </c>
      <c r="U74" s="175">
        <v>768</v>
      </c>
      <c r="V74" s="175">
        <v>1803</v>
      </c>
      <c r="W74" s="176">
        <v>530</v>
      </c>
      <c r="X74" s="177"/>
      <c r="Y74" s="178" t="s">
        <v>432</v>
      </c>
      <c r="Z74" s="158">
        <f t="shared" si="10"/>
        <v>1</v>
      </c>
      <c r="AA74" s="159">
        <f t="shared" si="11"/>
        <v>1</v>
      </c>
      <c r="AB74" s="159">
        <f t="shared" si="12"/>
        <v>0</v>
      </c>
      <c r="AC74" s="159">
        <f t="shared" si="13"/>
        <v>0</v>
      </c>
      <c r="AD74" s="179" t="str">
        <f t="shared" si="14"/>
        <v>SRSA</v>
      </c>
      <c r="AE74" s="158">
        <f t="shared" si="15"/>
        <v>1</v>
      </c>
      <c r="AF74" s="159">
        <f t="shared" si="16"/>
        <v>0</v>
      </c>
      <c r="AG74" s="159">
        <f t="shared" si="17"/>
        <v>0</v>
      </c>
      <c r="AH74" s="179" t="str">
        <f t="shared" si="18"/>
        <v>-</v>
      </c>
      <c r="AI74" s="158">
        <f t="shared" si="19"/>
        <v>0</v>
      </c>
      <c r="AJ74" s="47" t="e">
        <v>#N/A</v>
      </c>
    </row>
    <row r="75" spans="1:36" s="47" customFormat="1" ht="12.75" customHeight="1">
      <c r="A75" s="140" t="s">
        <v>890</v>
      </c>
      <c r="B75" s="141" t="s">
        <v>891</v>
      </c>
      <c r="C75" s="142" t="s">
        <v>892</v>
      </c>
      <c r="D75" s="143" t="s">
        <v>196</v>
      </c>
      <c r="E75" s="143" t="s">
        <v>197</v>
      </c>
      <c r="F75" s="144" t="s">
        <v>1452</v>
      </c>
      <c r="G75" s="145" t="s">
        <v>198</v>
      </c>
      <c r="H75" s="146" t="s">
        <v>199</v>
      </c>
      <c r="I75" s="147">
        <v>3085325918</v>
      </c>
      <c r="J75" s="148" t="s">
        <v>1454</v>
      </c>
      <c r="K75" s="149" t="s">
        <v>1455</v>
      </c>
      <c r="L75" s="100"/>
      <c r="M75" s="101">
        <v>261.07</v>
      </c>
      <c r="N75" s="102" t="s">
        <v>432</v>
      </c>
      <c r="O75" s="150">
        <v>7.865168539325842</v>
      </c>
      <c r="P75" s="151" t="s">
        <v>1673</v>
      </c>
      <c r="Q75" s="108"/>
      <c r="R75" s="109"/>
      <c r="S75" s="152" t="s">
        <v>1455</v>
      </c>
      <c r="T75" s="125">
        <v>15975</v>
      </c>
      <c r="U75" s="114">
        <v>939</v>
      </c>
      <c r="V75" s="114">
        <v>689</v>
      </c>
      <c r="W75" s="115">
        <v>475</v>
      </c>
      <c r="X75" s="116"/>
      <c r="Y75" s="117" t="s">
        <v>1810</v>
      </c>
      <c r="Z75" s="142">
        <f aca="true" t="shared" si="20" ref="Z75:Z106">IF(OR(K75="YES",TRIM(L75)="YES"),1,0)</f>
        <v>1</v>
      </c>
      <c r="AA75" s="143">
        <f aca="true" t="shared" si="21" ref="AA75:AA106">IF(OR(AND(ISNUMBER(M75),AND(M75&gt;0,M75&lt;600)),AND(ISNUMBER(M75),AND(M75&gt;0,N75="YES"))),1,0)</f>
        <v>1</v>
      </c>
      <c r="AB75" s="143">
        <f aca="true" t="shared" si="22" ref="AB75:AB106">IF(AND(OR(K75="YES",TRIM(L75)="YES"),(Z75=0)),"Trouble",0)</f>
        <v>0</v>
      </c>
      <c r="AC75" s="143">
        <f aca="true" t="shared" si="23" ref="AC75:AC106">IF(AND(OR(AND(ISNUMBER(M75),AND(M75&gt;0,M75&lt;600)),AND(ISNUMBER(M75),AND(M75&gt;0,N75="YES"))),(AA75=0)),"Trouble",0)</f>
        <v>0</v>
      </c>
      <c r="AD75" s="153" t="str">
        <f aca="true" t="shared" si="24" ref="AD75:AD106">IF(AND(Z75=1,AA75=1),"SRSA","-")</f>
        <v>SRSA</v>
      </c>
      <c r="AE75" s="142">
        <f aca="true" t="shared" si="25" ref="AE75:AE106">IF(S75="YES",1,0)</f>
        <v>1</v>
      </c>
      <c r="AF75" s="143">
        <f aca="true" t="shared" si="26" ref="AF75:AF106">IF(OR(AND(ISNUMBER(Q75),Q75&gt;=20),(AND(ISNUMBER(Q75)=FALSE,AND(ISNUMBER(O75),O75&gt;=20)))),1,0)</f>
        <v>0</v>
      </c>
      <c r="AG75" s="143">
        <f aca="true" t="shared" si="27" ref="AG75:AG106">IF(AND(AE75=1,AF75=1),"Initial",0)</f>
        <v>0</v>
      </c>
      <c r="AH75" s="153" t="str">
        <f aca="true" t="shared" si="28" ref="AH75:AH106">IF(AND(AND(AG75="Initial",AI75=0),AND(ISNUMBER(M75),M75&gt;0)),"RLIS","-")</f>
        <v>-</v>
      </c>
      <c r="AI75" s="142">
        <f aca="true" t="shared" si="29" ref="AI75:AI106">IF(AND(AD75="SRSA",AG75="Initial"),"SRSA",0)</f>
        <v>0</v>
      </c>
      <c r="AJ75" s="47" t="s">
        <v>890</v>
      </c>
    </row>
    <row r="76" spans="1:36" s="47" customFormat="1" ht="12.75" customHeight="1">
      <c r="A76" s="156" t="s">
        <v>893</v>
      </c>
      <c r="B76" s="157" t="s">
        <v>894</v>
      </c>
      <c r="C76" s="158" t="s">
        <v>895</v>
      </c>
      <c r="D76" s="159" t="s">
        <v>896</v>
      </c>
      <c r="E76" s="159" t="s">
        <v>897</v>
      </c>
      <c r="F76" s="160" t="s">
        <v>1452</v>
      </c>
      <c r="G76" s="161" t="s">
        <v>898</v>
      </c>
      <c r="H76" s="162" t="s">
        <v>634</v>
      </c>
      <c r="I76" s="163">
        <v>4027211143</v>
      </c>
      <c r="J76" s="164" t="s">
        <v>1454</v>
      </c>
      <c r="K76" s="165" t="s">
        <v>1455</v>
      </c>
      <c r="L76" s="166"/>
      <c r="M76" s="167">
        <v>538.44</v>
      </c>
      <c r="N76" s="168"/>
      <c r="O76" s="169">
        <v>9.391304347826086</v>
      </c>
      <c r="P76" s="170" t="s">
        <v>1673</v>
      </c>
      <c r="Q76" s="171"/>
      <c r="R76" s="172"/>
      <c r="S76" s="173" t="s">
        <v>1455</v>
      </c>
      <c r="T76" s="174">
        <v>18625</v>
      </c>
      <c r="U76" s="175">
        <v>1150</v>
      </c>
      <c r="V76" s="175">
        <v>2175</v>
      </c>
      <c r="W76" s="176">
        <v>958</v>
      </c>
      <c r="X76" s="177" t="s">
        <v>1810</v>
      </c>
      <c r="Y76" s="178" t="s">
        <v>1810</v>
      </c>
      <c r="Z76" s="158">
        <f t="shared" si="20"/>
        <v>1</v>
      </c>
      <c r="AA76" s="159">
        <f t="shared" si="21"/>
        <v>1</v>
      </c>
      <c r="AB76" s="159">
        <f t="shared" si="22"/>
        <v>0</v>
      </c>
      <c r="AC76" s="159">
        <f t="shared" si="23"/>
        <v>0</v>
      </c>
      <c r="AD76" s="179" t="str">
        <f t="shared" si="24"/>
        <v>SRSA</v>
      </c>
      <c r="AE76" s="158">
        <f t="shared" si="25"/>
        <v>1</v>
      </c>
      <c r="AF76" s="159">
        <f t="shared" si="26"/>
        <v>0</v>
      </c>
      <c r="AG76" s="159">
        <f t="shared" si="27"/>
        <v>0</v>
      </c>
      <c r="AH76" s="179" t="str">
        <f t="shared" si="28"/>
        <v>-</v>
      </c>
      <c r="AI76" s="158">
        <f t="shared" si="29"/>
        <v>0</v>
      </c>
      <c r="AJ76" s="47" t="e">
        <v>#N/A</v>
      </c>
    </row>
    <row r="77" spans="1:36" s="47" customFormat="1" ht="12.75" customHeight="1">
      <c r="A77" s="140" t="s">
        <v>899</v>
      </c>
      <c r="B77" s="141" t="s">
        <v>900</v>
      </c>
      <c r="C77" s="142" t="s">
        <v>901</v>
      </c>
      <c r="D77" s="143" t="s">
        <v>902</v>
      </c>
      <c r="E77" s="143" t="s">
        <v>903</v>
      </c>
      <c r="F77" s="144" t="s">
        <v>1452</v>
      </c>
      <c r="G77" s="145" t="s">
        <v>904</v>
      </c>
      <c r="H77" s="146" t="s">
        <v>295</v>
      </c>
      <c r="I77" s="147">
        <v>4022963361</v>
      </c>
      <c r="J77" s="148" t="s">
        <v>1454</v>
      </c>
      <c r="K77" s="149" t="s">
        <v>1455</v>
      </c>
      <c r="L77" s="100"/>
      <c r="M77" s="101">
        <v>187.98</v>
      </c>
      <c r="N77" s="102"/>
      <c r="O77" s="150">
        <v>19.25465838509317</v>
      </c>
      <c r="P77" s="151" t="s">
        <v>1673</v>
      </c>
      <c r="Q77" s="108"/>
      <c r="R77" s="109"/>
      <c r="S77" s="152" t="s">
        <v>1455</v>
      </c>
      <c r="T77" s="125">
        <v>6511</v>
      </c>
      <c r="U77" s="114">
        <v>419</v>
      </c>
      <c r="V77" s="114">
        <v>1173</v>
      </c>
      <c r="W77" s="115">
        <v>226</v>
      </c>
      <c r="X77" s="116"/>
      <c r="Y77" s="117" t="s">
        <v>1810</v>
      </c>
      <c r="Z77" s="142">
        <f t="shared" si="20"/>
        <v>1</v>
      </c>
      <c r="AA77" s="143">
        <f t="shared" si="21"/>
        <v>1</v>
      </c>
      <c r="AB77" s="143">
        <f t="shared" si="22"/>
        <v>0</v>
      </c>
      <c r="AC77" s="143">
        <f t="shared" si="23"/>
        <v>0</v>
      </c>
      <c r="AD77" s="153" t="str">
        <f t="shared" si="24"/>
        <v>SRSA</v>
      </c>
      <c r="AE77" s="142">
        <f t="shared" si="25"/>
        <v>1</v>
      </c>
      <c r="AF77" s="143">
        <f t="shared" si="26"/>
        <v>0</v>
      </c>
      <c r="AG77" s="143">
        <f t="shared" si="27"/>
        <v>0</v>
      </c>
      <c r="AH77" s="153" t="str">
        <f t="shared" si="28"/>
        <v>-</v>
      </c>
      <c r="AI77" s="142">
        <f t="shared" si="29"/>
        <v>0</v>
      </c>
      <c r="AJ77" s="47" t="s">
        <v>899</v>
      </c>
    </row>
    <row r="78" spans="1:36" s="47" customFormat="1" ht="12.75" customHeight="1">
      <c r="A78" s="156" t="s">
        <v>200</v>
      </c>
      <c r="B78" s="157" t="s">
        <v>201</v>
      </c>
      <c r="C78" s="158" t="s">
        <v>202</v>
      </c>
      <c r="D78" s="159" t="s">
        <v>203</v>
      </c>
      <c r="E78" s="159" t="s">
        <v>242</v>
      </c>
      <c r="F78" s="160" t="s">
        <v>1452</v>
      </c>
      <c r="G78" s="161" t="s">
        <v>243</v>
      </c>
      <c r="H78" s="162" t="s">
        <v>204</v>
      </c>
      <c r="I78" s="163">
        <v>4024636107</v>
      </c>
      <c r="J78" s="164" t="s">
        <v>1454</v>
      </c>
      <c r="K78" s="165" t="s">
        <v>1455</v>
      </c>
      <c r="L78" s="166"/>
      <c r="M78" s="167">
        <v>682.86</v>
      </c>
      <c r="N78" s="168" t="s">
        <v>432</v>
      </c>
      <c r="O78" s="169" t="s">
        <v>1779</v>
      </c>
      <c r="P78" s="170" t="s">
        <v>1779</v>
      </c>
      <c r="Q78" s="171"/>
      <c r="R78" s="172"/>
      <c r="S78" s="173" t="s">
        <v>1455</v>
      </c>
      <c r="T78" s="174">
        <v>69415</v>
      </c>
      <c r="U78" s="175">
        <v>2232</v>
      </c>
      <c r="V78" s="175">
        <v>4375</v>
      </c>
      <c r="W78" s="176">
        <v>1404</v>
      </c>
      <c r="X78" s="177"/>
      <c r="Y78" s="178" t="s">
        <v>1810</v>
      </c>
      <c r="Z78" s="158">
        <f t="shared" si="20"/>
        <v>1</v>
      </c>
      <c r="AA78" s="159">
        <f t="shared" si="21"/>
        <v>1</v>
      </c>
      <c r="AB78" s="159">
        <f t="shared" si="22"/>
        <v>0</v>
      </c>
      <c r="AC78" s="159">
        <f t="shared" si="23"/>
        <v>0</v>
      </c>
      <c r="AD78" s="179" t="str">
        <f t="shared" si="24"/>
        <v>SRSA</v>
      </c>
      <c r="AE78" s="158">
        <f t="shared" si="25"/>
        <v>1</v>
      </c>
      <c r="AF78" s="159">
        <f t="shared" si="26"/>
        <v>0</v>
      </c>
      <c r="AG78" s="159">
        <f t="shared" si="27"/>
        <v>0</v>
      </c>
      <c r="AH78" s="179" t="str">
        <f t="shared" si="28"/>
        <v>-</v>
      </c>
      <c r="AI78" s="158">
        <f t="shared" si="29"/>
        <v>0</v>
      </c>
      <c r="AJ78" s="47" t="e">
        <v>#N/A</v>
      </c>
    </row>
    <row r="79" spans="1:36" s="47" customFormat="1" ht="12.75" customHeight="1">
      <c r="A79" s="140" t="s">
        <v>411</v>
      </c>
      <c r="B79" s="141" t="s">
        <v>412</v>
      </c>
      <c r="C79" s="142" t="s">
        <v>413</v>
      </c>
      <c r="D79" s="143" t="s">
        <v>414</v>
      </c>
      <c r="E79" s="143" t="s">
        <v>415</v>
      </c>
      <c r="F79" s="144" t="s">
        <v>1452</v>
      </c>
      <c r="G79" s="145" t="s">
        <v>416</v>
      </c>
      <c r="H79" s="146" t="s">
        <v>295</v>
      </c>
      <c r="I79" s="147">
        <v>3084320107</v>
      </c>
      <c r="J79" s="148" t="s">
        <v>1454</v>
      </c>
      <c r="K79" s="149" t="s">
        <v>1455</v>
      </c>
      <c r="L79" s="100"/>
      <c r="M79" s="101">
        <v>176.11</v>
      </c>
      <c r="N79" s="102" t="s">
        <v>432</v>
      </c>
      <c r="O79" s="150">
        <v>12.206572769953052</v>
      </c>
      <c r="P79" s="151" t="s">
        <v>1673</v>
      </c>
      <c r="Q79" s="108"/>
      <c r="R79" s="109"/>
      <c r="S79" s="152" t="s">
        <v>1455</v>
      </c>
      <c r="T79" s="125">
        <v>14005</v>
      </c>
      <c r="U79" s="114">
        <v>773</v>
      </c>
      <c r="V79" s="114">
        <v>1162</v>
      </c>
      <c r="W79" s="115">
        <v>357</v>
      </c>
      <c r="X79" s="116"/>
      <c r="Y79" s="117" t="s">
        <v>432</v>
      </c>
      <c r="Z79" s="142">
        <f t="shared" si="20"/>
        <v>1</v>
      </c>
      <c r="AA79" s="143">
        <f t="shared" si="21"/>
        <v>1</v>
      </c>
      <c r="AB79" s="143">
        <f t="shared" si="22"/>
        <v>0</v>
      </c>
      <c r="AC79" s="143">
        <f t="shared" si="23"/>
        <v>0</v>
      </c>
      <c r="AD79" s="153" t="str">
        <f t="shared" si="24"/>
        <v>SRSA</v>
      </c>
      <c r="AE79" s="142">
        <f t="shared" si="25"/>
        <v>1</v>
      </c>
      <c r="AF79" s="143">
        <f t="shared" si="26"/>
        <v>0</v>
      </c>
      <c r="AG79" s="143">
        <f t="shared" si="27"/>
        <v>0</v>
      </c>
      <c r="AH79" s="153" t="str">
        <f t="shared" si="28"/>
        <v>-</v>
      </c>
      <c r="AI79" s="142">
        <f t="shared" si="29"/>
        <v>0</v>
      </c>
      <c r="AJ79" s="47" t="s">
        <v>411</v>
      </c>
    </row>
    <row r="80" spans="1:36" s="47" customFormat="1" ht="12.75" customHeight="1">
      <c r="A80" s="140" t="s">
        <v>921</v>
      </c>
      <c r="B80" s="141" t="s">
        <v>922</v>
      </c>
      <c r="C80" s="142" t="s">
        <v>923</v>
      </c>
      <c r="D80" s="143" t="s">
        <v>924</v>
      </c>
      <c r="E80" s="143" t="s">
        <v>925</v>
      </c>
      <c r="F80" s="144" t="s">
        <v>1452</v>
      </c>
      <c r="G80" s="145" t="s">
        <v>926</v>
      </c>
      <c r="H80" s="146" t="s">
        <v>793</v>
      </c>
      <c r="I80" s="147">
        <v>4029252437</v>
      </c>
      <c r="J80" s="148" t="s">
        <v>1454</v>
      </c>
      <c r="K80" s="149" t="s">
        <v>1455</v>
      </c>
      <c r="L80" s="100"/>
      <c r="M80" s="101">
        <v>140.3</v>
      </c>
      <c r="N80" s="102"/>
      <c r="O80" s="150">
        <v>5.555555555555555</v>
      </c>
      <c r="P80" s="151" t="s">
        <v>1673</v>
      </c>
      <c r="Q80" s="108"/>
      <c r="R80" s="109"/>
      <c r="S80" s="152" t="s">
        <v>1455</v>
      </c>
      <c r="T80" s="125">
        <v>6609</v>
      </c>
      <c r="U80" s="114">
        <v>151</v>
      </c>
      <c r="V80" s="114">
        <v>529</v>
      </c>
      <c r="W80" s="115">
        <v>199</v>
      </c>
      <c r="X80" s="116"/>
      <c r="Y80" s="117" t="s">
        <v>432</v>
      </c>
      <c r="Z80" s="142">
        <f t="shared" si="20"/>
        <v>1</v>
      </c>
      <c r="AA80" s="143">
        <f t="shared" si="21"/>
        <v>1</v>
      </c>
      <c r="AB80" s="143">
        <f t="shared" si="22"/>
        <v>0</v>
      </c>
      <c r="AC80" s="143">
        <f t="shared" si="23"/>
        <v>0</v>
      </c>
      <c r="AD80" s="153" t="str">
        <f t="shared" si="24"/>
        <v>SRSA</v>
      </c>
      <c r="AE80" s="142">
        <f t="shared" si="25"/>
        <v>1</v>
      </c>
      <c r="AF80" s="143">
        <f t="shared" si="26"/>
        <v>0</v>
      </c>
      <c r="AG80" s="143">
        <f t="shared" si="27"/>
        <v>0</v>
      </c>
      <c r="AH80" s="153" t="str">
        <f t="shared" si="28"/>
        <v>-</v>
      </c>
      <c r="AI80" s="142">
        <f t="shared" si="29"/>
        <v>0</v>
      </c>
      <c r="AJ80" s="47" t="s">
        <v>921</v>
      </c>
    </row>
    <row r="81" spans="1:36" s="47" customFormat="1" ht="12.75" customHeight="1">
      <c r="A81" s="140" t="s">
        <v>927</v>
      </c>
      <c r="B81" s="141" t="s">
        <v>928</v>
      </c>
      <c r="C81" s="142" t="s">
        <v>929</v>
      </c>
      <c r="D81" s="143" t="s">
        <v>930</v>
      </c>
      <c r="E81" s="143" t="s">
        <v>931</v>
      </c>
      <c r="F81" s="144" t="s">
        <v>1452</v>
      </c>
      <c r="G81" s="145" t="s">
        <v>932</v>
      </c>
      <c r="H81" s="146" t="s">
        <v>807</v>
      </c>
      <c r="I81" s="147">
        <v>3083882041</v>
      </c>
      <c r="J81" s="148" t="s">
        <v>1454</v>
      </c>
      <c r="K81" s="149" t="s">
        <v>1455</v>
      </c>
      <c r="L81" s="100"/>
      <c r="M81" s="101">
        <v>291.56</v>
      </c>
      <c r="N81" s="102"/>
      <c r="O81" s="150">
        <v>7.803468208092486</v>
      </c>
      <c r="P81" s="151" t="s">
        <v>1673</v>
      </c>
      <c r="Q81" s="108"/>
      <c r="R81" s="109"/>
      <c r="S81" s="152" t="s">
        <v>1455</v>
      </c>
      <c r="T81" s="125">
        <v>28361</v>
      </c>
      <c r="U81" s="114">
        <v>965</v>
      </c>
      <c r="V81" s="114">
        <v>1860</v>
      </c>
      <c r="W81" s="115">
        <v>356</v>
      </c>
      <c r="X81" s="116"/>
      <c r="Y81" s="117" t="s">
        <v>432</v>
      </c>
      <c r="Z81" s="142">
        <f t="shared" si="20"/>
        <v>1</v>
      </c>
      <c r="AA81" s="143">
        <f t="shared" si="21"/>
        <v>1</v>
      </c>
      <c r="AB81" s="143">
        <f t="shared" si="22"/>
        <v>0</v>
      </c>
      <c r="AC81" s="143">
        <f t="shared" si="23"/>
        <v>0</v>
      </c>
      <c r="AD81" s="153" t="str">
        <f t="shared" si="24"/>
        <v>SRSA</v>
      </c>
      <c r="AE81" s="142">
        <f t="shared" si="25"/>
        <v>1</v>
      </c>
      <c r="AF81" s="143">
        <f t="shared" si="26"/>
        <v>0</v>
      </c>
      <c r="AG81" s="143">
        <f t="shared" si="27"/>
        <v>0</v>
      </c>
      <c r="AH81" s="153" t="str">
        <f t="shared" si="28"/>
        <v>-</v>
      </c>
      <c r="AI81" s="142">
        <f t="shared" si="29"/>
        <v>0</v>
      </c>
      <c r="AJ81" s="47" t="s">
        <v>927</v>
      </c>
    </row>
    <row r="82" spans="1:36" s="47" customFormat="1" ht="12.75" customHeight="1">
      <c r="A82" s="140" t="s">
        <v>933</v>
      </c>
      <c r="B82" s="141" t="s">
        <v>934</v>
      </c>
      <c r="C82" s="142" t="s">
        <v>935</v>
      </c>
      <c r="D82" s="143" t="s">
        <v>936</v>
      </c>
      <c r="E82" s="143" t="s">
        <v>937</v>
      </c>
      <c r="F82" s="144" t="s">
        <v>1452</v>
      </c>
      <c r="G82" s="145" t="s">
        <v>938</v>
      </c>
      <c r="H82" s="146" t="s">
        <v>1738</v>
      </c>
      <c r="I82" s="147">
        <v>4027552241</v>
      </c>
      <c r="J82" s="148" t="s">
        <v>1454</v>
      </c>
      <c r="K82" s="149" t="s">
        <v>1455</v>
      </c>
      <c r="L82" s="100"/>
      <c r="M82" s="101">
        <v>226.75</v>
      </c>
      <c r="N82" s="102"/>
      <c r="O82" s="150">
        <v>11.344537815126051</v>
      </c>
      <c r="P82" s="151" t="s">
        <v>1673</v>
      </c>
      <c r="Q82" s="108"/>
      <c r="R82" s="109"/>
      <c r="S82" s="152" t="s">
        <v>1455</v>
      </c>
      <c r="T82" s="125">
        <v>12832</v>
      </c>
      <c r="U82" s="114">
        <v>807</v>
      </c>
      <c r="V82" s="114">
        <v>1098</v>
      </c>
      <c r="W82" s="115">
        <v>490</v>
      </c>
      <c r="X82" s="116"/>
      <c r="Y82" s="117" t="s">
        <v>1810</v>
      </c>
      <c r="Z82" s="142">
        <f t="shared" si="20"/>
        <v>1</v>
      </c>
      <c r="AA82" s="143">
        <f t="shared" si="21"/>
        <v>1</v>
      </c>
      <c r="AB82" s="143">
        <f t="shared" si="22"/>
        <v>0</v>
      </c>
      <c r="AC82" s="143">
        <f t="shared" si="23"/>
        <v>0</v>
      </c>
      <c r="AD82" s="153" t="str">
        <f t="shared" si="24"/>
        <v>SRSA</v>
      </c>
      <c r="AE82" s="142">
        <f t="shared" si="25"/>
        <v>1</v>
      </c>
      <c r="AF82" s="143">
        <f t="shared" si="26"/>
        <v>0</v>
      </c>
      <c r="AG82" s="143">
        <f t="shared" si="27"/>
        <v>0</v>
      </c>
      <c r="AH82" s="153" t="str">
        <f t="shared" si="28"/>
        <v>-</v>
      </c>
      <c r="AI82" s="142">
        <f t="shared" si="29"/>
        <v>0</v>
      </c>
      <c r="AJ82" s="47" t="s">
        <v>933</v>
      </c>
    </row>
    <row r="83" spans="1:36" s="47" customFormat="1" ht="12.75" customHeight="1">
      <c r="A83" s="140" t="s">
        <v>678</v>
      </c>
      <c r="B83" s="141" t="s">
        <v>679</v>
      </c>
      <c r="C83" s="142" t="s">
        <v>680</v>
      </c>
      <c r="D83" s="143" t="s">
        <v>681</v>
      </c>
      <c r="E83" s="143" t="s">
        <v>796</v>
      </c>
      <c r="F83" s="144" t="s">
        <v>1452</v>
      </c>
      <c r="G83" s="145" t="s">
        <v>797</v>
      </c>
      <c r="H83" s="146" t="s">
        <v>786</v>
      </c>
      <c r="I83" s="147">
        <v>3088794434</v>
      </c>
      <c r="J83" s="148" t="s">
        <v>1454</v>
      </c>
      <c r="K83" s="149" t="s">
        <v>1455</v>
      </c>
      <c r="L83" s="100"/>
      <c r="M83" s="101">
        <v>177.5</v>
      </c>
      <c r="N83" s="102" t="s">
        <v>432</v>
      </c>
      <c r="O83" s="150">
        <v>13.076923076923078</v>
      </c>
      <c r="P83" s="151" t="s">
        <v>1673</v>
      </c>
      <c r="Q83" s="108"/>
      <c r="R83" s="109"/>
      <c r="S83" s="152" t="s">
        <v>1455</v>
      </c>
      <c r="T83" s="125">
        <v>11944</v>
      </c>
      <c r="U83" s="114">
        <v>495</v>
      </c>
      <c r="V83" s="114">
        <v>788</v>
      </c>
      <c r="W83" s="115">
        <v>373</v>
      </c>
      <c r="X83" s="116"/>
      <c r="Y83" s="117" t="s">
        <v>432</v>
      </c>
      <c r="Z83" s="142">
        <f t="shared" si="20"/>
        <v>1</v>
      </c>
      <c r="AA83" s="143">
        <f t="shared" si="21"/>
        <v>1</v>
      </c>
      <c r="AB83" s="143">
        <f t="shared" si="22"/>
        <v>0</v>
      </c>
      <c r="AC83" s="143">
        <f t="shared" si="23"/>
        <v>0</v>
      </c>
      <c r="AD83" s="153" t="str">
        <f t="shared" si="24"/>
        <v>SRSA</v>
      </c>
      <c r="AE83" s="142">
        <f t="shared" si="25"/>
        <v>1</v>
      </c>
      <c r="AF83" s="143">
        <f t="shared" si="26"/>
        <v>0</v>
      </c>
      <c r="AG83" s="143">
        <f t="shared" si="27"/>
        <v>0</v>
      </c>
      <c r="AH83" s="153" t="str">
        <f t="shared" si="28"/>
        <v>-</v>
      </c>
      <c r="AI83" s="142">
        <f t="shared" si="29"/>
        <v>0</v>
      </c>
      <c r="AJ83" s="47" t="s">
        <v>678</v>
      </c>
    </row>
    <row r="84" spans="1:36" s="47" customFormat="1" ht="12.75" customHeight="1">
      <c r="A84" s="140" t="s">
        <v>758</v>
      </c>
      <c r="B84" s="141" t="s">
        <v>759</v>
      </c>
      <c r="C84" s="142" t="s">
        <v>760</v>
      </c>
      <c r="D84" s="143" t="s">
        <v>761</v>
      </c>
      <c r="E84" s="143" t="s">
        <v>762</v>
      </c>
      <c r="F84" s="144" t="s">
        <v>1452</v>
      </c>
      <c r="G84" s="145" t="s">
        <v>763</v>
      </c>
      <c r="H84" s="146" t="s">
        <v>1687</v>
      </c>
      <c r="I84" s="147">
        <v>3082820547</v>
      </c>
      <c r="J84" s="148" t="s">
        <v>1454</v>
      </c>
      <c r="K84" s="149" t="s">
        <v>1455</v>
      </c>
      <c r="L84" s="100"/>
      <c r="M84" s="101">
        <v>144.24</v>
      </c>
      <c r="N84" s="102" t="s">
        <v>432</v>
      </c>
      <c r="O84" s="150">
        <v>12.096774193548388</v>
      </c>
      <c r="P84" s="151" t="s">
        <v>1673</v>
      </c>
      <c r="Q84" s="108"/>
      <c r="R84" s="109"/>
      <c r="S84" s="152" t="s">
        <v>1455</v>
      </c>
      <c r="T84" s="125">
        <v>5970</v>
      </c>
      <c r="U84" s="114">
        <v>423</v>
      </c>
      <c r="V84" s="114">
        <v>874</v>
      </c>
      <c r="W84" s="115">
        <v>194</v>
      </c>
      <c r="X84" s="116"/>
      <c r="Y84" s="117" t="s">
        <v>432</v>
      </c>
      <c r="Z84" s="142">
        <f t="shared" si="20"/>
        <v>1</v>
      </c>
      <c r="AA84" s="143">
        <f t="shared" si="21"/>
        <v>1</v>
      </c>
      <c r="AB84" s="143">
        <f t="shared" si="22"/>
        <v>0</v>
      </c>
      <c r="AC84" s="143">
        <f t="shared" si="23"/>
        <v>0</v>
      </c>
      <c r="AD84" s="153" t="str">
        <f t="shared" si="24"/>
        <v>SRSA</v>
      </c>
      <c r="AE84" s="142">
        <f t="shared" si="25"/>
        <v>1</v>
      </c>
      <c r="AF84" s="143">
        <f t="shared" si="26"/>
        <v>0</v>
      </c>
      <c r="AG84" s="143">
        <f t="shared" si="27"/>
        <v>0</v>
      </c>
      <c r="AH84" s="153" t="str">
        <f t="shared" si="28"/>
        <v>-</v>
      </c>
      <c r="AI84" s="142">
        <f t="shared" si="29"/>
        <v>0</v>
      </c>
      <c r="AJ84" s="47" t="s">
        <v>758</v>
      </c>
    </row>
    <row r="85" spans="1:36" s="47" customFormat="1" ht="12.75" customHeight="1">
      <c r="A85" s="140" t="s">
        <v>48</v>
      </c>
      <c r="B85" s="141" t="s">
        <v>49</v>
      </c>
      <c r="C85" s="142" t="s">
        <v>50</v>
      </c>
      <c r="D85" s="143" t="s">
        <v>51</v>
      </c>
      <c r="E85" s="143" t="s">
        <v>52</v>
      </c>
      <c r="F85" s="144" t="s">
        <v>1452</v>
      </c>
      <c r="G85" s="145" t="s">
        <v>53</v>
      </c>
      <c r="H85" s="146" t="s">
        <v>54</v>
      </c>
      <c r="I85" s="147">
        <v>4024378930</v>
      </c>
      <c r="J85" s="148" t="s">
        <v>1454</v>
      </c>
      <c r="K85" s="149" t="s">
        <v>1455</v>
      </c>
      <c r="L85" s="100"/>
      <c r="M85" s="101">
        <v>317.15</v>
      </c>
      <c r="N85" s="102"/>
      <c r="O85" s="150">
        <v>9.647058823529411</v>
      </c>
      <c r="P85" s="151" t="s">
        <v>1673</v>
      </c>
      <c r="Q85" s="108"/>
      <c r="R85" s="109"/>
      <c r="S85" s="152" t="s">
        <v>1455</v>
      </c>
      <c r="T85" s="125">
        <v>13663</v>
      </c>
      <c r="U85" s="114">
        <v>509</v>
      </c>
      <c r="V85" s="114">
        <v>1937</v>
      </c>
      <c r="W85" s="115">
        <v>397</v>
      </c>
      <c r="X85" s="116"/>
      <c r="Y85" s="117" t="s">
        <v>432</v>
      </c>
      <c r="Z85" s="142">
        <f t="shared" si="20"/>
        <v>1</v>
      </c>
      <c r="AA85" s="143">
        <f t="shared" si="21"/>
        <v>1</v>
      </c>
      <c r="AB85" s="143">
        <f t="shared" si="22"/>
        <v>0</v>
      </c>
      <c r="AC85" s="143">
        <f t="shared" si="23"/>
        <v>0</v>
      </c>
      <c r="AD85" s="153" t="str">
        <f t="shared" si="24"/>
        <v>SRSA</v>
      </c>
      <c r="AE85" s="142">
        <f t="shared" si="25"/>
        <v>1</v>
      </c>
      <c r="AF85" s="143">
        <f t="shared" si="26"/>
        <v>0</v>
      </c>
      <c r="AG85" s="143">
        <f t="shared" si="27"/>
        <v>0</v>
      </c>
      <c r="AH85" s="153" t="str">
        <f t="shared" si="28"/>
        <v>-</v>
      </c>
      <c r="AI85" s="142">
        <f t="shared" si="29"/>
        <v>0</v>
      </c>
      <c r="AJ85" s="47" t="s">
        <v>48</v>
      </c>
    </row>
    <row r="86" spans="1:36" s="47" customFormat="1" ht="12.75" customHeight="1">
      <c r="A86" s="140" t="s">
        <v>682</v>
      </c>
      <c r="B86" s="141" t="s">
        <v>683</v>
      </c>
      <c r="C86" s="142" t="s">
        <v>684</v>
      </c>
      <c r="D86" s="143" t="s">
        <v>685</v>
      </c>
      <c r="E86" s="143" t="s">
        <v>777</v>
      </c>
      <c r="F86" s="144" t="s">
        <v>1452</v>
      </c>
      <c r="G86" s="145" t="s">
        <v>778</v>
      </c>
      <c r="H86" s="146" t="s">
        <v>1576</v>
      </c>
      <c r="I86" s="147">
        <v>4026634388</v>
      </c>
      <c r="J86" s="148" t="s">
        <v>1454</v>
      </c>
      <c r="K86" s="149" t="s">
        <v>1455</v>
      </c>
      <c r="L86" s="100"/>
      <c r="M86" s="101">
        <v>314.87</v>
      </c>
      <c r="N86" s="102"/>
      <c r="O86" s="150">
        <v>11.684782608695652</v>
      </c>
      <c r="P86" s="151" t="s">
        <v>1673</v>
      </c>
      <c r="Q86" s="108"/>
      <c r="R86" s="109"/>
      <c r="S86" s="152" t="s">
        <v>1455</v>
      </c>
      <c r="T86" s="125">
        <v>19663</v>
      </c>
      <c r="U86" s="114">
        <v>592</v>
      </c>
      <c r="V86" s="114">
        <v>1640</v>
      </c>
      <c r="W86" s="115">
        <v>395</v>
      </c>
      <c r="X86" s="116"/>
      <c r="Y86" s="117" t="s">
        <v>432</v>
      </c>
      <c r="Z86" s="142">
        <f t="shared" si="20"/>
        <v>1</v>
      </c>
      <c r="AA86" s="143">
        <f t="shared" si="21"/>
        <v>1</v>
      </c>
      <c r="AB86" s="143">
        <f t="shared" si="22"/>
        <v>0</v>
      </c>
      <c r="AC86" s="143">
        <f t="shared" si="23"/>
        <v>0</v>
      </c>
      <c r="AD86" s="153" t="str">
        <f t="shared" si="24"/>
        <v>SRSA</v>
      </c>
      <c r="AE86" s="142">
        <f t="shared" si="25"/>
        <v>1</v>
      </c>
      <c r="AF86" s="143">
        <f t="shared" si="26"/>
        <v>0</v>
      </c>
      <c r="AG86" s="143">
        <f t="shared" si="27"/>
        <v>0</v>
      </c>
      <c r="AH86" s="153" t="str">
        <f t="shared" si="28"/>
        <v>-</v>
      </c>
      <c r="AI86" s="142">
        <f t="shared" si="29"/>
        <v>0</v>
      </c>
      <c r="AJ86" s="47" t="s">
        <v>682</v>
      </c>
    </row>
    <row r="87" spans="1:36" s="47" customFormat="1" ht="12.75" customHeight="1">
      <c r="A87" s="140" t="s">
        <v>686</v>
      </c>
      <c r="B87" s="141" t="s">
        <v>687</v>
      </c>
      <c r="C87" s="142" t="s">
        <v>688</v>
      </c>
      <c r="D87" s="143" t="s">
        <v>689</v>
      </c>
      <c r="E87" s="143" t="s">
        <v>812</v>
      </c>
      <c r="F87" s="144" t="s">
        <v>1452</v>
      </c>
      <c r="G87" s="145" t="s">
        <v>813</v>
      </c>
      <c r="H87" s="146" t="s">
        <v>690</v>
      </c>
      <c r="I87" s="147">
        <v>3084320107</v>
      </c>
      <c r="J87" s="148" t="s">
        <v>1454</v>
      </c>
      <c r="K87" s="149" t="s">
        <v>1455</v>
      </c>
      <c r="L87" s="100"/>
      <c r="M87" s="101">
        <v>485.83</v>
      </c>
      <c r="N87" s="102"/>
      <c r="O87" s="150">
        <v>7.093821510297483</v>
      </c>
      <c r="P87" s="151" t="s">
        <v>1673</v>
      </c>
      <c r="Q87" s="108"/>
      <c r="R87" s="109"/>
      <c r="S87" s="152" t="s">
        <v>1455</v>
      </c>
      <c r="T87" s="125">
        <v>16248</v>
      </c>
      <c r="U87" s="114">
        <v>423</v>
      </c>
      <c r="V87" s="114">
        <v>1614</v>
      </c>
      <c r="W87" s="115">
        <v>602</v>
      </c>
      <c r="X87" s="116"/>
      <c r="Y87" s="117" t="s">
        <v>1810</v>
      </c>
      <c r="Z87" s="142">
        <f t="shared" si="20"/>
        <v>1</v>
      </c>
      <c r="AA87" s="143">
        <f t="shared" si="21"/>
        <v>1</v>
      </c>
      <c r="AB87" s="143">
        <f t="shared" si="22"/>
        <v>0</v>
      </c>
      <c r="AC87" s="143">
        <f t="shared" si="23"/>
        <v>0</v>
      </c>
      <c r="AD87" s="153" t="str">
        <f t="shared" si="24"/>
        <v>SRSA</v>
      </c>
      <c r="AE87" s="142">
        <f t="shared" si="25"/>
        <v>1</v>
      </c>
      <c r="AF87" s="143">
        <f t="shared" si="26"/>
        <v>0</v>
      </c>
      <c r="AG87" s="143">
        <f t="shared" si="27"/>
        <v>0</v>
      </c>
      <c r="AH87" s="153" t="str">
        <f t="shared" si="28"/>
        <v>-</v>
      </c>
      <c r="AI87" s="142">
        <f t="shared" si="29"/>
        <v>0</v>
      </c>
      <c r="AJ87" s="47" t="s">
        <v>686</v>
      </c>
    </row>
    <row r="88" spans="1:36" s="47" customFormat="1" ht="12.75" customHeight="1">
      <c r="A88" s="140" t="s">
        <v>343</v>
      </c>
      <c r="B88" s="141" t="s">
        <v>344</v>
      </c>
      <c r="C88" s="142" t="s">
        <v>345</v>
      </c>
      <c r="D88" s="143" t="s">
        <v>346</v>
      </c>
      <c r="E88" s="143" t="s">
        <v>347</v>
      </c>
      <c r="F88" s="144" t="s">
        <v>1452</v>
      </c>
      <c r="G88" s="145" t="s">
        <v>348</v>
      </c>
      <c r="H88" s="146" t="s">
        <v>349</v>
      </c>
      <c r="I88" s="147">
        <v>3082472811</v>
      </c>
      <c r="J88" s="148" t="s">
        <v>1454</v>
      </c>
      <c r="K88" s="149" t="s">
        <v>1455</v>
      </c>
      <c r="L88" s="100"/>
      <c r="M88" s="101">
        <v>296.75</v>
      </c>
      <c r="N88" s="102"/>
      <c r="O88" s="150">
        <v>7.491856677524431</v>
      </c>
      <c r="P88" s="151" t="s">
        <v>1673</v>
      </c>
      <c r="Q88" s="108"/>
      <c r="R88" s="109"/>
      <c r="S88" s="152" t="s">
        <v>1455</v>
      </c>
      <c r="T88" s="125">
        <v>10490</v>
      </c>
      <c r="U88" s="114">
        <v>490</v>
      </c>
      <c r="V88" s="114">
        <v>1078</v>
      </c>
      <c r="W88" s="115">
        <v>479</v>
      </c>
      <c r="X88" s="116"/>
      <c r="Y88" s="117" t="s">
        <v>432</v>
      </c>
      <c r="Z88" s="142">
        <f t="shared" si="20"/>
        <v>1</v>
      </c>
      <c r="AA88" s="143">
        <f t="shared" si="21"/>
        <v>1</v>
      </c>
      <c r="AB88" s="143">
        <f t="shared" si="22"/>
        <v>0</v>
      </c>
      <c r="AC88" s="143">
        <f t="shared" si="23"/>
        <v>0</v>
      </c>
      <c r="AD88" s="153" t="str">
        <f t="shared" si="24"/>
        <v>SRSA</v>
      </c>
      <c r="AE88" s="142">
        <f t="shared" si="25"/>
        <v>1</v>
      </c>
      <c r="AF88" s="143">
        <f t="shared" si="26"/>
        <v>0</v>
      </c>
      <c r="AG88" s="143">
        <f t="shared" si="27"/>
        <v>0</v>
      </c>
      <c r="AH88" s="153" t="str">
        <f t="shared" si="28"/>
        <v>-</v>
      </c>
      <c r="AI88" s="142">
        <f t="shared" si="29"/>
        <v>0</v>
      </c>
      <c r="AJ88" s="47" t="s">
        <v>343</v>
      </c>
    </row>
    <row r="89" spans="1:36" s="47" customFormat="1" ht="12.75" customHeight="1">
      <c r="A89" s="156" t="s">
        <v>66</v>
      </c>
      <c r="B89" s="157" t="s">
        <v>67</v>
      </c>
      <c r="C89" s="158" t="s">
        <v>68</v>
      </c>
      <c r="D89" s="159" t="s">
        <v>69</v>
      </c>
      <c r="E89" s="159" t="s">
        <v>70</v>
      </c>
      <c r="F89" s="160" t="s">
        <v>1452</v>
      </c>
      <c r="G89" s="161" t="s">
        <v>71</v>
      </c>
      <c r="H89" s="162" t="s">
        <v>1754</v>
      </c>
      <c r="I89" s="163">
        <v>3089463055</v>
      </c>
      <c r="J89" s="164" t="s">
        <v>1454</v>
      </c>
      <c r="K89" s="165" t="s">
        <v>1455</v>
      </c>
      <c r="L89" s="166"/>
      <c r="M89" s="167">
        <v>277.75</v>
      </c>
      <c r="N89" s="168" t="s">
        <v>432</v>
      </c>
      <c r="O89" s="169">
        <v>15.954415954415953</v>
      </c>
      <c r="P89" s="170" t="s">
        <v>1673</v>
      </c>
      <c r="Q89" s="171"/>
      <c r="R89" s="172"/>
      <c r="S89" s="173" t="s">
        <v>1455</v>
      </c>
      <c r="T89" s="174">
        <v>19949</v>
      </c>
      <c r="U89" s="175">
        <v>695</v>
      </c>
      <c r="V89" s="175">
        <v>1452</v>
      </c>
      <c r="W89" s="176">
        <v>386</v>
      </c>
      <c r="X89" s="177"/>
      <c r="Y89" s="178" t="s">
        <v>432</v>
      </c>
      <c r="Z89" s="158">
        <f t="shared" si="20"/>
        <v>1</v>
      </c>
      <c r="AA89" s="159">
        <f t="shared" si="21"/>
        <v>1</v>
      </c>
      <c r="AB89" s="159">
        <f t="shared" si="22"/>
        <v>0</v>
      </c>
      <c r="AC89" s="159">
        <f t="shared" si="23"/>
        <v>0</v>
      </c>
      <c r="AD89" s="179" t="str">
        <f t="shared" si="24"/>
        <v>SRSA</v>
      </c>
      <c r="AE89" s="158">
        <f t="shared" si="25"/>
        <v>1</v>
      </c>
      <c r="AF89" s="159">
        <f t="shared" si="26"/>
        <v>0</v>
      </c>
      <c r="AG89" s="159">
        <f t="shared" si="27"/>
        <v>0</v>
      </c>
      <c r="AH89" s="179" t="str">
        <f t="shared" si="28"/>
        <v>-</v>
      </c>
      <c r="AI89" s="158">
        <f t="shared" si="29"/>
        <v>0</v>
      </c>
      <c r="AJ89" s="47" t="e">
        <v>#N/A</v>
      </c>
    </row>
    <row r="90" spans="1:36" s="47" customFormat="1" ht="12.75" customHeight="1">
      <c r="A90" s="140" t="s">
        <v>698</v>
      </c>
      <c r="B90" s="141" t="s">
        <v>699</v>
      </c>
      <c r="C90" s="142" t="s">
        <v>700</v>
      </c>
      <c r="D90" s="143" t="s">
        <v>701</v>
      </c>
      <c r="E90" s="143" t="s">
        <v>702</v>
      </c>
      <c r="F90" s="144" t="s">
        <v>1452</v>
      </c>
      <c r="G90" s="145" t="s">
        <v>703</v>
      </c>
      <c r="H90" s="146" t="s">
        <v>704</v>
      </c>
      <c r="I90" s="147">
        <v>4023870588</v>
      </c>
      <c r="J90" s="148" t="s">
        <v>1556</v>
      </c>
      <c r="K90" s="149" t="s">
        <v>1455</v>
      </c>
      <c r="L90" s="100"/>
      <c r="M90" s="101">
        <v>378.2</v>
      </c>
      <c r="N90" s="102"/>
      <c r="O90" s="150">
        <v>7.792207792207792</v>
      </c>
      <c r="P90" s="151" t="s">
        <v>1673</v>
      </c>
      <c r="Q90" s="108"/>
      <c r="R90" s="109"/>
      <c r="S90" s="152" t="s">
        <v>1455</v>
      </c>
      <c r="T90" s="125">
        <v>14498</v>
      </c>
      <c r="U90" s="114">
        <v>368</v>
      </c>
      <c r="V90" s="114">
        <v>1352</v>
      </c>
      <c r="W90" s="115">
        <v>469</v>
      </c>
      <c r="X90" s="116"/>
      <c r="Y90" s="117" t="s">
        <v>432</v>
      </c>
      <c r="Z90" s="142">
        <f t="shared" si="20"/>
        <v>1</v>
      </c>
      <c r="AA90" s="143">
        <f t="shared" si="21"/>
        <v>1</v>
      </c>
      <c r="AB90" s="143">
        <f t="shared" si="22"/>
        <v>0</v>
      </c>
      <c r="AC90" s="143">
        <f t="shared" si="23"/>
        <v>0</v>
      </c>
      <c r="AD90" s="153" t="str">
        <f t="shared" si="24"/>
        <v>SRSA</v>
      </c>
      <c r="AE90" s="142">
        <f t="shared" si="25"/>
        <v>1</v>
      </c>
      <c r="AF90" s="143">
        <f t="shared" si="26"/>
        <v>0</v>
      </c>
      <c r="AG90" s="143">
        <f t="shared" si="27"/>
        <v>0</v>
      </c>
      <c r="AH90" s="153" t="str">
        <f t="shared" si="28"/>
        <v>-</v>
      </c>
      <c r="AI90" s="142">
        <f t="shared" si="29"/>
        <v>0</v>
      </c>
      <c r="AJ90" s="47" t="s">
        <v>698</v>
      </c>
    </row>
    <row r="91" spans="1:36" s="47" customFormat="1" ht="12.75" customHeight="1">
      <c r="A91" s="140" t="s">
        <v>1688</v>
      </c>
      <c r="B91" s="141" t="s">
        <v>1689</v>
      </c>
      <c r="C91" s="142" t="s">
        <v>1690</v>
      </c>
      <c r="D91" s="143" t="s">
        <v>1691</v>
      </c>
      <c r="E91" s="143" t="s">
        <v>1692</v>
      </c>
      <c r="F91" s="144" t="s">
        <v>1452</v>
      </c>
      <c r="G91" s="145" t="s">
        <v>1693</v>
      </c>
      <c r="H91" s="146" t="s">
        <v>1694</v>
      </c>
      <c r="I91" s="147">
        <v>4026352484</v>
      </c>
      <c r="J91" s="148" t="s">
        <v>1454</v>
      </c>
      <c r="K91" s="149" t="s">
        <v>1455</v>
      </c>
      <c r="L91" s="100"/>
      <c r="M91" s="101">
        <v>202.78</v>
      </c>
      <c r="N91" s="102"/>
      <c r="O91" s="150">
        <v>7.608695652173914</v>
      </c>
      <c r="P91" s="151" t="s">
        <v>1673</v>
      </c>
      <c r="Q91" s="108"/>
      <c r="R91" s="109"/>
      <c r="S91" s="152" t="s">
        <v>1455</v>
      </c>
      <c r="T91" s="125">
        <v>12214</v>
      </c>
      <c r="U91" s="114">
        <v>261</v>
      </c>
      <c r="V91" s="114">
        <v>832</v>
      </c>
      <c r="W91" s="115">
        <v>244</v>
      </c>
      <c r="X91" s="116"/>
      <c r="Y91" s="117" t="s">
        <v>1810</v>
      </c>
      <c r="Z91" s="142">
        <f t="shared" si="20"/>
        <v>1</v>
      </c>
      <c r="AA91" s="143">
        <f t="shared" si="21"/>
        <v>1</v>
      </c>
      <c r="AB91" s="143">
        <f t="shared" si="22"/>
        <v>0</v>
      </c>
      <c r="AC91" s="143">
        <f t="shared" si="23"/>
        <v>0</v>
      </c>
      <c r="AD91" s="153" t="str">
        <f t="shared" si="24"/>
        <v>SRSA</v>
      </c>
      <c r="AE91" s="142">
        <f t="shared" si="25"/>
        <v>1</v>
      </c>
      <c r="AF91" s="143">
        <f t="shared" si="26"/>
        <v>0</v>
      </c>
      <c r="AG91" s="143">
        <f t="shared" si="27"/>
        <v>0</v>
      </c>
      <c r="AH91" s="153" t="str">
        <f t="shared" si="28"/>
        <v>-</v>
      </c>
      <c r="AI91" s="142">
        <f t="shared" si="29"/>
        <v>0</v>
      </c>
      <c r="AJ91" s="47" t="s">
        <v>1688</v>
      </c>
    </row>
    <row r="92" spans="1:36" s="47" customFormat="1" ht="12.75" customHeight="1">
      <c r="A92" s="140" t="s">
        <v>466</v>
      </c>
      <c r="B92" s="141" t="s">
        <v>467</v>
      </c>
      <c r="C92" s="142" t="s">
        <v>468</v>
      </c>
      <c r="D92" s="143" t="s">
        <v>469</v>
      </c>
      <c r="E92" s="143" t="s">
        <v>470</v>
      </c>
      <c r="F92" s="144" t="s">
        <v>1452</v>
      </c>
      <c r="G92" s="145" t="s">
        <v>471</v>
      </c>
      <c r="H92" s="146" t="s">
        <v>472</v>
      </c>
      <c r="I92" s="147">
        <v>3083243833</v>
      </c>
      <c r="J92" s="148" t="s">
        <v>1454</v>
      </c>
      <c r="K92" s="149" t="s">
        <v>1455</v>
      </c>
      <c r="L92" s="100"/>
      <c r="M92" s="101">
        <v>356.34</v>
      </c>
      <c r="N92" s="102"/>
      <c r="O92" s="150">
        <v>12.668463611859837</v>
      </c>
      <c r="P92" s="151" t="s">
        <v>1673</v>
      </c>
      <c r="Q92" s="108"/>
      <c r="R92" s="109"/>
      <c r="S92" s="152" t="s">
        <v>1455</v>
      </c>
      <c r="T92" s="125">
        <v>22567</v>
      </c>
      <c r="U92" s="114">
        <v>927</v>
      </c>
      <c r="V92" s="114">
        <v>1821</v>
      </c>
      <c r="W92" s="115">
        <v>678</v>
      </c>
      <c r="X92" s="116"/>
      <c r="Y92" s="117" t="s">
        <v>1810</v>
      </c>
      <c r="Z92" s="142">
        <f t="shared" si="20"/>
        <v>1</v>
      </c>
      <c r="AA92" s="143">
        <f t="shared" si="21"/>
        <v>1</v>
      </c>
      <c r="AB92" s="143">
        <f t="shared" si="22"/>
        <v>0</v>
      </c>
      <c r="AC92" s="143">
        <f t="shared" si="23"/>
        <v>0</v>
      </c>
      <c r="AD92" s="153" t="str">
        <f t="shared" si="24"/>
        <v>SRSA</v>
      </c>
      <c r="AE92" s="142">
        <f t="shared" si="25"/>
        <v>1</v>
      </c>
      <c r="AF92" s="143">
        <f t="shared" si="26"/>
        <v>0</v>
      </c>
      <c r="AG92" s="143">
        <f t="shared" si="27"/>
        <v>0</v>
      </c>
      <c r="AH92" s="153" t="str">
        <f t="shared" si="28"/>
        <v>-</v>
      </c>
      <c r="AI92" s="142">
        <f t="shared" si="29"/>
        <v>0</v>
      </c>
      <c r="AJ92" s="47" t="s">
        <v>466</v>
      </c>
    </row>
    <row r="93" spans="1:36" s="47" customFormat="1" ht="12.75" customHeight="1">
      <c r="A93" s="140" t="s">
        <v>705</v>
      </c>
      <c r="B93" s="141" t="s">
        <v>706</v>
      </c>
      <c r="C93" s="142" t="s">
        <v>707</v>
      </c>
      <c r="D93" s="143" t="s">
        <v>708</v>
      </c>
      <c r="E93" s="143" t="s">
        <v>709</v>
      </c>
      <c r="F93" s="144" t="s">
        <v>1452</v>
      </c>
      <c r="G93" s="145" t="s">
        <v>710</v>
      </c>
      <c r="H93" s="146" t="s">
        <v>605</v>
      </c>
      <c r="I93" s="147">
        <v>3084523249</v>
      </c>
      <c r="J93" s="148" t="s">
        <v>1454</v>
      </c>
      <c r="K93" s="149" t="s">
        <v>1455</v>
      </c>
      <c r="L93" s="100"/>
      <c r="M93" s="101">
        <v>237.07</v>
      </c>
      <c r="N93" s="102"/>
      <c r="O93" s="150">
        <v>18.76046901172529</v>
      </c>
      <c r="P93" s="151" t="s">
        <v>1673</v>
      </c>
      <c r="Q93" s="108"/>
      <c r="R93" s="109"/>
      <c r="S93" s="152" t="s">
        <v>1455</v>
      </c>
      <c r="T93" s="125">
        <v>36069</v>
      </c>
      <c r="U93" s="114">
        <v>743</v>
      </c>
      <c r="V93" s="114">
        <v>2847</v>
      </c>
      <c r="W93" s="115">
        <v>276</v>
      </c>
      <c r="X93" s="116"/>
      <c r="Y93" s="117" t="s">
        <v>1810</v>
      </c>
      <c r="Z93" s="142">
        <f t="shared" si="20"/>
        <v>1</v>
      </c>
      <c r="AA93" s="143">
        <f t="shared" si="21"/>
        <v>1</v>
      </c>
      <c r="AB93" s="143">
        <f t="shared" si="22"/>
        <v>0</v>
      </c>
      <c r="AC93" s="143">
        <f t="shared" si="23"/>
        <v>0</v>
      </c>
      <c r="AD93" s="153" t="str">
        <f t="shared" si="24"/>
        <v>SRSA</v>
      </c>
      <c r="AE93" s="142">
        <f t="shared" si="25"/>
        <v>1</v>
      </c>
      <c r="AF93" s="143">
        <f t="shared" si="26"/>
        <v>0</v>
      </c>
      <c r="AG93" s="143">
        <f t="shared" si="27"/>
        <v>0</v>
      </c>
      <c r="AH93" s="153" t="str">
        <f t="shared" si="28"/>
        <v>-</v>
      </c>
      <c r="AI93" s="142">
        <f t="shared" si="29"/>
        <v>0</v>
      </c>
      <c r="AJ93" s="47" t="s">
        <v>705</v>
      </c>
    </row>
    <row r="94" spans="1:36" s="47" customFormat="1" ht="12.75" customHeight="1">
      <c r="A94" s="140" t="s">
        <v>711</v>
      </c>
      <c r="B94" s="141" t="s">
        <v>712</v>
      </c>
      <c r="C94" s="142" t="s">
        <v>713</v>
      </c>
      <c r="D94" s="143" t="s">
        <v>981</v>
      </c>
      <c r="E94" s="143" t="s">
        <v>750</v>
      </c>
      <c r="F94" s="144" t="s">
        <v>1452</v>
      </c>
      <c r="G94" s="145" t="s">
        <v>751</v>
      </c>
      <c r="H94" s="146" t="s">
        <v>982</v>
      </c>
      <c r="I94" s="147">
        <v>4027852615</v>
      </c>
      <c r="J94" s="148" t="s">
        <v>1454</v>
      </c>
      <c r="K94" s="149" t="s">
        <v>1455</v>
      </c>
      <c r="L94" s="100"/>
      <c r="M94" s="101">
        <v>142.09</v>
      </c>
      <c r="N94" s="102" t="s">
        <v>432</v>
      </c>
      <c r="O94" s="150">
        <v>8.860759493670885</v>
      </c>
      <c r="P94" s="151" t="s">
        <v>1673</v>
      </c>
      <c r="Q94" s="108"/>
      <c r="R94" s="109"/>
      <c r="S94" s="152" t="s">
        <v>1455</v>
      </c>
      <c r="T94" s="125">
        <v>9413</v>
      </c>
      <c r="U94" s="114">
        <v>238</v>
      </c>
      <c r="V94" s="114">
        <v>479</v>
      </c>
      <c r="W94" s="115">
        <v>236</v>
      </c>
      <c r="X94" s="116"/>
      <c r="Y94" s="117" t="s">
        <v>1810</v>
      </c>
      <c r="Z94" s="142">
        <f t="shared" si="20"/>
        <v>1</v>
      </c>
      <c r="AA94" s="143">
        <f t="shared" si="21"/>
        <v>1</v>
      </c>
      <c r="AB94" s="143">
        <f t="shared" si="22"/>
        <v>0</v>
      </c>
      <c r="AC94" s="143">
        <f t="shared" si="23"/>
        <v>0</v>
      </c>
      <c r="AD94" s="153" t="str">
        <f t="shared" si="24"/>
        <v>SRSA</v>
      </c>
      <c r="AE94" s="142">
        <f t="shared" si="25"/>
        <v>1</v>
      </c>
      <c r="AF94" s="143">
        <f t="shared" si="26"/>
        <v>0</v>
      </c>
      <c r="AG94" s="143">
        <f t="shared" si="27"/>
        <v>0</v>
      </c>
      <c r="AH94" s="153" t="str">
        <f t="shared" si="28"/>
        <v>-</v>
      </c>
      <c r="AI94" s="142">
        <f t="shared" si="29"/>
        <v>0</v>
      </c>
      <c r="AJ94" s="47" t="s">
        <v>711</v>
      </c>
    </row>
    <row r="95" spans="1:36" s="47" customFormat="1" ht="12.75" customHeight="1">
      <c r="A95" s="156" t="s">
        <v>1811</v>
      </c>
      <c r="B95" s="180" t="s">
        <v>1791</v>
      </c>
      <c r="C95" s="158" t="s">
        <v>1792</v>
      </c>
      <c r="D95" s="159" t="s">
        <v>1793</v>
      </c>
      <c r="E95" s="159" t="s">
        <v>1794</v>
      </c>
      <c r="F95" s="160" t="s">
        <v>1452</v>
      </c>
      <c r="G95" s="181">
        <v>68450</v>
      </c>
      <c r="H95" s="162"/>
      <c r="I95" s="182" t="s">
        <v>1802</v>
      </c>
      <c r="J95" s="164" t="s">
        <v>1454</v>
      </c>
      <c r="K95" s="165" t="s">
        <v>1455</v>
      </c>
      <c r="L95" s="166"/>
      <c r="M95" s="183">
        <v>532.96</v>
      </c>
      <c r="N95" s="184" t="s">
        <v>1810</v>
      </c>
      <c r="O95" s="185"/>
      <c r="P95" s="170"/>
      <c r="Q95" s="171"/>
      <c r="R95" s="184"/>
      <c r="S95" s="173" t="s">
        <v>1455</v>
      </c>
      <c r="T95" s="174">
        <v>32574</v>
      </c>
      <c r="U95" s="186">
        <v>1144</v>
      </c>
      <c r="V95" s="186">
        <v>2703</v>
      </c>
      <c r="W95" s="187">
        <v>825</v>
      </c>
      <c r="X95" s="188"/>
      <c r="Y95" s="189" t="s">
        <v>432</v>
      </c>
      <c r="Z95" s="158">
        <f t="shared" si="20"/>
        <v>1</v>
      </c>
      <c r="AA95" s="159">
        <f t="shared" si="21"/>
        <v>1</v>
      </c>
      <c r="AB95" s="159">
        <f t="shared" si="22"/>
        <v>0</v>
      </c>
      <c r="AC95" s="159">
        <f t="shared" si="23"/>
        <v>0</v>
      </c>
      <c r="AD95" s="179" t="str">
        <f t="shared" si="24"/>
        <v>SRSA</v>
      </c>
      <c r="AE95" s="158">
        <f t="shared" si="25"/>
        <v>1</v>
      </c>
      <c r="AF95" s="159">
        <f t="shared" si="26"/>
        <v>0</v>
      </c>
      <c r="AG95" s="159">
        <f t="shared" si="27"/>
        <v>0</v>
      </c>
      <c r="AH95" s="179" t="str">
        <f t="shared" si="28"/>
        <v>-</v>
      </c>
      <c r="AI95" s="158">
        <f t="shared" si="29"/>
        <v>0</v>
      </c>
      <c r="AJ95" s="47" t="e">
        <v>#N/A</v>
      </c>
    </row>
    <row r="96" spans="1:36" s="47" customFormat="1" ht="12.75" customHeight="1">
      <c r="A96" s="140" t="s">
        <v>983</v>
      </c>
      <c r="B96" s="141" t="s">
        <v>984</v>
      </c>
      <c r="C96" s="142" t="s">
        <v>985</v>
      </c>
      <c r="D96" s="143" t="s">
        <v>986</v>
      </c>
      <c r="E96" s="143" t="s">
        <v>987</v>
      </c>
      <c r="F96" s="144" t="s">
        <v>1452</v>
      </c>
      <c r="G96" s="145" t="s">
        <v>988</v>
      </c>
      <c r="H96" s="146" t="s">
        <v>989</v>
      </c>
      <c r="I96" s="147">
        <v>4025692557</v>
      </c>
      <c r="J96" s="148" t="s">
        <v>1454</v>
      </c>
      <c r="K96" s="149" t="s">
        <v>1455</v>
      </c>
      <c r="L96" s="100"/>
      <c r="M96" s="101">
        <v>227.74</v>
      </c>
      <c r="N96" s="102"/>
      <c r="O96" s="150">
        <v>9.30232558139535</v>
      </c>
      <c r="P96" s="151" t="s">
        <v>1673</v>
      </c>
      <c r="Q96" s="108"/>
      <c r="R96" s="109"/>
      <c r="S96" s="152" t="s">
        <v>1455</v>
      </c>
      <c r="T96" s="125">
        <v>197634</v>
      </c>
      <c r="U96" s="114">
        <v>303</v>
      </c>
      <c r="V96" s="114">
        <v>862</v>
      </c>
      <c r="W96" s="115">
        <v>282</v>
      </c>
      <c r="X96" s="116"/>
      <c r="Y96" s="117" t="s">
        <v>432</v>
      </c>
      <c r="Z96" s="142">
        <f t="shared" si="20"/>
        <v>1</v>
      </c>
      <c r="AA96" s="143">
        <f t="shared" si="21"/>
        <v>1</v>
      </c>
      <c r="AB96" s="143">
        <f t="shared" si="22"/>
        <v>0</v>
      </c>
      <c r="AC96" s="143">
        <f t="shared" si="23"/>
        <v>0</v>
      </c>
      <c r="AD96" s="153" t="str">
        <f t="shared" si="24"/>
        <v>SRSA</v>
      </c>
      <c r="AE96" s="142">
        <f t="shared" si="25"/>
        <v>1</v>
      </c>
      <c r="AF96" s="143">
        <f t="shared" si="26"/>
        <v>0</v>
      </c>
      <c r="AG96" s="143">
        <f t="shared" si="27"/>
        <v>0</v>
      </c>
      <c r="AH96" s="153" t="str">
        <f t="shared" si="28"/>
        <v>-</v>
      </c>
      <c r="AI96" s="142">
        <f t="shared" si="29"/>
        <v>0</v>
      </c>
      <c r="AJ96" s="47" t="s">
        <v>983</v>
      </c>
    </row>
    <row r="97" spans="1:36" s="47" customFormat="1" ht="12.75" customHeight="1">
      <c r="A97" s="140" t="s">
        <v>996</v>
      </c>
      <c r="B97" s="141" t="s">
        <v>997</v>
      </c>
      <c r="C97" s="142" t="s">
        <v>998</v>
      </c>
      <c r="D97" s="143" t="s">
        <v>999</v>
      </c>
      <c r="E97" s="143" t="s">
        <v>1000</v>
      </c>
      <c r="F97" s="144" t="s">
        <v>1452</v>
      </c>
      <c r="G97" s="145" t="s">
        <v>1001</v>
      </c>
      <c r="H97" s="146" t="s">
        <v>323</v>
      </c>
      <c r="I97" s="147">
        <v>3088652245</v>
      </c>
      <c r="J97" s="148" t="s">
        <v>1454</v>
      </c>
      <c r="K97" s="149" t="s">
        <v>1455</v>
      </c>
      <c r="L97" s="100"/>
      <c r="M97" s="101">
        <v>243.89</v>
      </c>
      <c r="N97" s="102"/>
      <c r="O97" s="150">
        <v>9.965635738831615</v>
      </c>
      <c r="P97" s="151" t="s">
        <v>1673</v>
      </c>
      <c r="Q97" s="108"/>
      <c r="R97" s="109"/>
      <c r="S97" s="152" t="s">
        <v>1455</v>
      </c>
      <c r="T97" s="125">
        <v>9012</v>
      </c>
      <c r="U97" s="114">
        <v>275</v>
      </c>
      <c r="V97" s="114">
        <v>1079</v>
      </c>
      <c r="W97" s="115">
        <v>300</v>
      </c>
      <c r="X97" s="116"/>
      <c r="Y97" s="117" t="s">
        <v>1810</v>
      </c>
      <c r="Z97" s="142">
        <f t="shared" si="20"/>
        <v>1</v>
      </c>
      <c r="AA97" s="143">
        <f t="shared" si="21"/>
        <v>1</v>
      </c>
      <c r="AB97" s="143">
        <f t="shared" si="22"/>
        <v>0</v>
      </c>
      <c r="AC97" s="143">
        <f t="shared" si="23"/>
        <v>0</v>
      </c>
      <c r="AD97" s="153" t="str">
        <f t="shared" si="24"/>
        <v>SRSA</v>
      </c>
      <c r="AE97" s="142">
        <f t="shared" si="25"/>
        <v>1</v>
      </c>
      <c r="AF97" s="143">
        <f t="shared" si="26"/>
        <v>0</v>
      </c>
      <c r="AG97" s="143">
        <f t="shared" si="27"/>
        <v>0</v>
      </c>
      <c r="AH97" s="153" t="str">
        <f t="shared" si="28"/>
        <v>-</v>
      </c>
      <c r="AI97" s="142">
        <f t="shared" si="29"/>
        <v>0</v>
      </c>
      <c r="AJ97" s="47" t="s">
        <v>996</v>
      </c>
    </row>
    <row r="98" spans="1:36" s="47" customFormat="1" ht="12.75" customHeight="1">
      <c r="A98" s="140" t="s">
        <v>1002</v>
      </c>
      <c r="B98" s="141" t="s">
        <v>1003</v>
      </c>
      <c r="C98" s="142" t="s">
        <v>1004</v>
      </c>
      <c r="D98" s="143" t="s">
        <v>1005</v>
      </c>
      <c r="E98" s="143" t="s">
        <v>805</v>
      </c>
      <c r="F98" s="144" t="s">
        <v>1452</v>
      </c>
      <c r="G98" s="145" t="s">
        <v>806</v>
      </c>
      <c r="H98" s="146" t="s">
        <v>1006</v>
      </c>
      <c r="I98" s="147">
        <v>4025646900</v>
      </c>
      <c r="J98" s="148" t="s">
        <v>1454</v>
      </c>
      <c r="K98" s="149" t="s">
        <v>1455</v>
      </c>
      <c r="L98" s="100"/>
      <c r="M98" s="101">
        <v>112.41</v>
      </c>
      <c r="N98" s="102" t="s">
        <v>432</v>
      </c>
      <c r="O98" s="150">
        <v>17.647058823529413</v>
      </c>
      <c r="P98" s="151" t="s">
        <v>1673</v>
      </c>
      <c r="Q98" s="108"/>
      <c r="R98" s="109"/>
      <c r="S98" s="152" t="s">
        <v>1455</v>
      </c>
      <c r="T98" s="125">
        <v>11833</v>
      </c>
      <c r="U98" s="114">
        <v>663</v>
      </c>
      <c r="V98" s="114">
        <v>204</v>
      </c>
      <c r="W98" s="115">
        <v>203</v>
      </c>
      <c r="X98" s="116"/>
      <c r="Y98" s="117" t="s">
        <v>432</v>
      </c>
      <c r="Z98" s="142">
        <f t="shared" si="20"/>
        <v>1</v>
      </c>
      <c r="AA98" s="143">
        <f t="shared" si="21"/>
        <v>1</v>
      </c>
      <c r="AB98" s="143">
        <f t="shared" si="22"/>
        <v>0</v>
      </c>
      <c r="AC98" s="143">
        <f t="shared" si="23"/>
        <v>0</v>
      </c>
      <c r="AD98" s="153" t="str">
        <f t="shared" si="24"/>
        <v>SRSA</v>
      </c>
      <c r="AE98" s="142">
        <f t="shared" si="25"/>
        <v>1</v>
      </c>
      <c r="AF98" s="143">
        <f t="shared" si="26"/>
        <v>0</v>
      </c>
      <c r="AG98" s="143">
        <f t="shared" si="27"/>
        <v>0</v>
      </c>
      <c r="AH98" s="153" t="str">
        <f t="shared" si="28"/>
        <v>-</v>
      </c>
      <c r="AI98" s="142">
        <f t="shared" si="29"/>
        <v>0</v>
      </c>
      <c r="AJ98" s="47" t="s">
        <v>1002</v>
      </c>
    </row>
    <row r="99" spans="1:36" s="47" customFormat="1" ht="12.75" customHeight="1">
      <c r="A99" s="140" t="s">
        <v>1681</v>
      </c>
      <c r="B99" s="141" t="s">
        <v>1682</v>
      </c>
      <c r="C99" s="142" t="s">
        <v>1683</v>
      </c>
      <c r="D99" s="143" t="s">
        <v>1684</v>
      </c>
      <c r="E99" s="143" t="s">
        <v>1685</v>
      </c>
      <c r="F99" s="144" t="s">
        <v>1452</v>
      </c>
      <c r="G99" s="145" t="s">
        <v>1686</v>
      </c>
      <c r="H99" s="146" t="s">
        <v>1687</v>
      </c>
      <c r="I99" s="147">
        <v>3083824052</v>
      </c>
      <c r="J99" s="148" t="s">
        <v>1454</v>
      </c>
      <c r="K99" s="149" t="s">
        <v>1455</v>
      </c>
      <c r="L99" s="100"/>
      <c r="M99" s="101">
        <v>342.92</v>
      </c>
      <c r="N99" s="102"/>
      <c r="O99" s="150">
        <v>8.493150684931507</v>
      </c>
      <c r="P99" s="151" t="s">
        <v>1673</v>
      </c>
      <c r="Q99" s="108"/>
      <c r="R99" s="109"/>
      <c r="S99" s="152" t="s">
        <v>1455</v>
      </c>
      <c r="T99" s="125">
        <v>19883</v>
      </c>
      <c r="U99" s="114">
        <v>362</v>
      </c>
      <c r="V99" s="114">
        <v>1418</v>
      </c>
      <c r="W99" s="115">
        <v>418</v>
      </c>
      <c r="X99" s="116"/>
      <c r="Y99" s="117" t="s">
        <v>432</v>
      </c>
      <c r="Z99" s="142">
        <f t="shared" si="20"/>
        <v>1</v>
      </c>
      <c r="AA99" s="143">
        <f t="shared" si="21"/>
        <v>1</v>
      </c>
      <c r="AB99" s="143">
        <f t="shared" si="22"/>
        <v>0</v>
      </c>
      <c r="AC99" s="143">
        <f t="shared" si="23"/>
        <v>0</v>
      </c>
      <c r="AD99" s="153" t="str">
        <f t="shared" si="24"/>
        <v>SRSA</v>
      </c>
      <c r="AE99" s="142">
        <f t="shared" si="25"/>
        <v>1</v>
      </c>
      <c r="AF99" s="143">
        <f t="shared" si="26"/>
        <v>0</v>
      </c>
      <c r="AG99" s="143">
        <f t="shared" si="27"/>
        <v>0</v>
      </c>
      <c r="AH99" s="153" t="str">
        <f t="shared" si="28"/>
        <v>-</v>
      </c>
      <c r="AI99" s="142">
        <f t="shared" si="29"/>
        <v>0</v>
      </c>
      <c r="AJ99" s="47" t="s">
        <v>1681</v>
      </c>
    </row>
    <row r="100" spans="1:36" s="47" customFormat="1" ht="12.75" customHeight="1">
      <c r="A100" s="140" t="s">
        <v>1014</v>
      </c>
      <c r="B100" s="141" t="s">
        <v>1015</v>
      </c>
      <c r="C100" s="142" t="s">
        <v>1016</v>
      </c>
      <c r="D100" s="143" t="s">
        <v>1017</v>
      </c>
      <c r="E100" s="143" t="s">
        <v>1018</v>
      </c>
      <c r="F100" s="144" t="s">
        <v>1452</v>
      </c>
      <c r="G100" s="145" t="s">
        <v>1019</v>
      </c>
      <c r="H100" s="146" t="s">
        <v>1548</v>
      </c>
      <c r="I100" s="147">
        <v>3088932481</v>
      </c>
      <c r="J100" s="148" t="s">
        <v>1454</v>
      </c>
      <c r="K100" s="149" t="s">
        <v>1455</v>
      </c>
      <c r="L100" s="100"/>
      <c r="M100" s="101">
        <v>175.44</v>
      </c>
      <c r="N100" s="102"/>
      <c r="O100" s="150">
        <v>9.166666666666666</v>
      </c>
      <c r="P100" s="151" t="s">
        <v>1673</v>
      </c>
      <c r="Q100" s="108"/>
      <c r="R100" s="109"/>
      <c r="S100" s="152" t="s">
        <v>1455</v>
      </c>
      <c r="T100" s="125">
        <v>8582</v>
      </c>
      <c r="U100" s="114">
        <v>207</v>
      </c>
      <c r="V100" s="114">
        <v>777</v>
      </c>
      <c r="W100" s="115">
        <v>211</v>
      </c>
      <c r="X100" s="116"/>
      <c r="Y100" s="117" t="s">
        <v>1810</v>
      </c>
      <c r="Z100" s="142">
        <f t="shared" si="20"/>
        <v>1</v>
      </c>
      <c r="AA100" s="143">
        <f t="shared" si="21"/>
        <v>1</v>
      </c>
      <c r="AB100" s="143">
        <f t="shared" si="22"/>
        <v>0</v>
      </c>
      <c r="AC100" s="143">
        <f t="shared" si="23"/>
        <v>0</v>
      </c>
      <c r="AD100" s="153" t="str">
        <f t="shared" si="24"/>
        <v>SRSA</v>
      </c>
      <c r="AE100" s="142">
        <f t="shared" si="25"/>
        <v>1</v>
      </c>
      <c r="AF100" s="143">
        <f t="shared" si="26"/>
        <v>0</v>
      </c>
      <c r="AG100" s="143">
        <f t="shared" si="27"/>
        <v>0</v>
      </c>
      <c r="AH100" s="153" t="str">
        <f t="shared" si="28"/>
        <v>-</v>
      </c>
      <c r="AI100" s="142">
        <f t="shared" si="29"/>
        <v>0</v>
      </c>
      <c r="AJ100" s="47" t="s">
        <v>1014</v>
      </c>
    </row>
    <row r="101" spans="1:36" s="47" customFormat="1" ht="12.75" customHeight="1">
      <c r="A101" s="140" t="s">
        <v>1020</v>
      </c>
      <c r="B101" s="141" t="s">
        <v>1021</v>
      </c>
      <c r="C101" s="142" t="s">
        <v>1022</v>
      </c>
      <c r="D101" s="143" t="s">
        <v>1023</v>
      </c>
      <c r="E101" s="143" t="s">
        <v>1024</v>
      </c>
      <c r="F101" s="144" t="s">
        <v>1452</v>
      </c>
      <c r="G101" s="145" t="s">
        <v>1025</v>
      </c>
      <c r="H101" s="146" t="s">
        <v>1026</v>
      </c>
      <c r="I101" s="147">
        <v>4026843411</v>
      </c>
      <c r="J101" s="148" t="s">
        <v>1454</v>
      </c>
      <c r="K101" s="149" t="s">
        <v>1455</v>
      </c>
      <c r="L101" s="100"/>
      <c r="M101" s="101">
        <v>183.24</v>
      </c>
      <c r="N101" s="102" t="s">
        <v>432</v>
      </c>
      <c r="O101" s="150">
        <v>12.994350282485875</v>
      </c>
      <c r="P101" s="151" t="s">
        <v>1673</v>
      </c>
      <c r="Q101" s="108"/>
      <c r="R101" s="109"/>
      <c r="S101" s="152" t="s">
        <v>1455</v>
      </c>
      <c r="T101" s="125">
        <v>8699</v>
      </c>
      <c r="U101" s="114">
        <v>499</v>
      </c>
      <c r="V101" s="114">
        <v>845</v>
      </c>
      <c r="W101" s="115">
        <v>320</v>
      </c>
      <c r="X101" s="116"/>
      <c r="Y101" s="117" t="s">
        <v>1810</v>
      </c>
      <c r="Z101" s="142">
        <f t="shared" si="20"/>
        <v>1</v>
      </c>
      <c r="AA101" s="143">
        <f t="shared" si="21"/>
        <v>1</v>
      </c>
      <c r="AB101" s="143">
        <f t="shared" si="22"/>
        <v>0</v>
      </c>
      <c r="AC101" s="143">
        <f t="shared" si="23"/>
        <v>0</v>
      </c>
      <c r="AD101" s="153" t="str">
        <f t="shared" si="24"/>
        <v>SRSA</v>
      </c>
      <c r="AE101" s="142">
        <f t="shared" si="25"/>
        <v>1</v>
      </c>
      <c r="AF101" s="143">
        <f t="shared" si="26"/>
        <v>0</v>
      </c>
      <c r="AG101" s="143">
        <f t="shared" si="27"/>
        <v>0</v>
      </c>
      <c r="AH101" s="153" t="str">
        <f t="shared" si="28"/>
        <v>-</v>
      </c>
      <c r="AI101" s="142">
        <f t="shared" si="29"/>
        <v>0</v>
      </c>
      <c r="AJ101" s="47" t="s">
        <v>1020</v>
      </c>
    </row>
    <row r="102" spans="1:36" s="47" customFormat="1" ht="12.75" customHeight="1">
      <c r="A102" s="156" t="s">
        <v>130</v>
      </c>
      <c r="B102" s="157" t="s">
        <v>131</v>
      </c>
      <c r="C102" s="158" t="s">
        <v>132</v>
      </c>
      <c r="D102" s="159" t="s">
        <v>133</v>
      </c>
      <c r="E102" s="159" t="s">
        <v>134</v>
      </c>
      <c r="F102" s="160" t="s">
        <v>1452</v>
      </c>
      <c r="G102" s="161" t="s">
        <v>135</v>
      </c>
      <c r="H102" s="162" t="s">
        <v>136</v>
      </c>
      <c r="I102" s="163">
        <v>3084320107</v>
      </c>
      <c r="J102" s="164" t="s">
        <v>1454</v>
      </c>
      <c r="K102" s="165" t="s">
        <v>1455</v>
      </c>
      <c r="L102" s="166"/>
      <c r="M102" s="167">
        <v>247.14</v>
      </c>
      <c r="N102" s="168" t="s">
        <v>432</v>
      </c>
      <c r="O102" s="169">
        <v>14.71861471861472</v>
      </c>
      <c r="P102" s="170" t="s">
        <v>1673</v>
      </c>
      <c r="Q102" s="171"/>
      <c r="R102" s="172"/>
      <c r="S102" s="173" t="s">
        <v>1455</v>
      </c>
      <c r="T102" s="174">
        <v>9201</v>
      </c>
      <c r="U102" s="175">
        <v>404</v>
      </c>
      <c r="V102" s="175">
        <v>1303</v>
      </c>
      <c r="W102" s="176">
        <v>299</v>
      </c>
      <c r="X102" s="177"/>
      <c r="Y102" s="178" t="s">
        <v>1810</v>
      </c>
      <c r="Z102" s="158">
        <f t="shared" si="20"/>
        <v>1</v>
      </c>
      <c r="AA102" s="159">
        <f t="shared" si="21"/>
        <v>1</v>
      </c>
      <c r="AB102" s="159">
        <f t="shared" si="22"/>
        <v>0</v>
      </c>
      <c r="AC102" s="159">
        <f t="shared" si="23"/>
        <v>0</v>
      </c>
      <c r="AD102" s="179" t="str">
        <f t="shared" si="24"/>
        <v>SRSA</v>
      </c>
      <c r="AE102" s="158">
        <f t="shared" si="25"/>
        <v>1</v>
      </c>
      <c r="AF102" s="159">
        <f t="shared" si="26"/>
        <v>0</v>
      </c>
      <c r="AG102" s="159">
        <f t="shared" si="27"/>
        <v>0</v>
      </c>
      <c r="AH102" s="179" t="str">
        <f t="shared" si="28"/>
        <v>-</v>
      </c>
      <c r="AI102" s="158">
        <f t="shared" si="29"/>
        <v>0</v>
      </c>
      <c r="AJ102" s="47" t="e">
        <v>#N/A</v>
      </c>
    </row>
    <row r="103" spans="1:36" s="47" customFormat="1" ht="12.75" customHeight="1">
      <c r="A103" s="140" t="s">
        <v>1038</v>
      </c>
      <c r="B103" s="141" t="s">
        <v>1039</v>
      </c>
      <c r="C103" s="142" t="s">
        <v>1040</v>
      </c>
      <c r="D103" s="143" t="s">
        <v>1041</v>
      </c>
      <c r="E103" s="143" t="s">
        <v>1042</v>
      </c>
      <c r="F103" s="144" t="s">
        <v>1452</v>
      </c>
      <c r="G103" s="145" t="s">
        <v>1043</v>
      </c>
      <c r="H103" s="146" t="s">
        <v>1044</v>
      </c>
      <c r="I103" s="147">
        <v>3085320331</v>
      </c>
      <c r="J103" s="148" t="s">
        <v>1454</v>
      </c>
      <c r="K103" s="149" t="s">
        <v>1455</v>
      </c>
      <c r="L103" s="100"/>
      <c r="M103" s="101">
        <v>135.89</v>
      </c>
      <c r="N103" s="102" t="s">
        <v>432</v>
      </c>
      <c r="O103" s="150">
        <v>13.725490196078432</v>
      </c>
      <c r="P103" s="151" t="s">
        <v>1673</v>
      </c>
      <c r="Q103" s="108"/>
      <c r="R103" s="109"/>
      <c r="S103" s="152" t="s">
        <v>1455</v>
      </c>
      <c r="T103" s="125">
        <v>6387</v>
      </c>
      <c r="U103" s="114">
        <v>322</v>
      </c>
      <c r="V103" s="114">
        <v>560</v>
      </c>
      <c r="W103" s="115">
        <v>237</v>
      </c>
      <c r="X103" s="116"/>
      <c r="Y103" s="117" t="s">
        <v>432</v>
      </c>
      <c r="Z103" s="142">
        <f t="shared" si="20"/>
        <v>1</v>
      </c>
      <c r="AA103" s="143">
        <f t="shared" si="21"/>
        <v>1</v>
      </c>
      <c r="AB103" s="143">
        <f t="shared" si="22"/>
        <v>0</v>
      </c>
      <c r="AC103" s="143">
        <f t="shared" si="23"/>
        <v>0</v>
      </c>
      <c r="AD103" s="153" t="str">
        <f t="shared" si="24"/>
        <v>SRSA</v>
      </c>
      <c r="AE103" s="142">
        <f t="shared" si="25"/>
        <v>1</v>
      </c>
      <c r="AF103" s="143">
        <f t="shared" si="26"/>
        <v>0</v>
      </c>
      <c r="AG103" s="143">
        <f t="shared" si="27"/>
        <v>0</v>
      </c>
      <c r="AH103" s="153" t="str">
        <f t="shared" si="28"/>
        <v>-</v>
      </c>
      <c r="AI103" s="142">
        <f t="shared" si="29"/>
        <v>0</v>
      </c>
      <c r="AJ103" s="47" t="s">
        <v>1038</v>
      </c>
    </row>
    <row r="104" spans="1:36" s="47" customFormat="1" ht="12.75" customHeight="1">
      <c r="A104" s="140" t="s">
        <v>282</v>
      </c>
      <c r="B104" s="141" t="s">
        <v>283</v>
      </c>
      <c r="C104" s="142" t="s">
        <v>284</v>
      </c>
      <c r="D104" s="143" t="s">
        <v>285</v>
      </c>
      <c r="E104" s="143" t="s">
        <v>286</v>
      </c>
      <c r="F104" s="144" t="s">
        <v>1452</v>
      </c>
      <c r="G104" s="145" t="s">
        <v>287</v>
      </c>
      <c r="H104" s="146" t="s">
        <v>288</v>
      </c>
      <c r="I104" s="147">
        <v>3084362004</v>
      </c>
      <c r="J104" s="148" t="s">
        <v>1454</v>
      </c>
      <c r="K104" s="149" t="s">
        <v>1455</v>
      </c>
      <c r="L104" s="100"/>
      <c r="M104" s="101">
        <v>567.38</v>
      </c>
      <c r="N104" s="102"/>
      <c r="O104" s="150">
        <v>9.98439937597504</v>
      </c>
      <c r="P104" s="151" t="s">
        <v>1673</v>
      </c>
      <c r="Q104" s="108"/>
      <c r="R104" s="109"/>
      <c r="S104" s="152" t="s">
        <v>1455</v>
      </c>
      <c r="T104" s="125">
        <v>22861</v>
      </c>
      <c r="U104" s="114">
        <v>857</v>
      </c>
      <c r="V104" s="114">
        <v>2491</v>
      </c>
      <c r="W104" s="115">
        <v>697</v>
      </c>
      <c r="X104" s="116" t="s">
        <v>1810</v>
      </c>
      <c r="Y104" s="117" t="s">
        <v>1810</v>
      </c>
      <c r="Z104" s="142">
        <f t="shared" si="20"/>
        <v>1</v>
      </c>
      <c r="AA104" s="143">
        <f t="shared" si="21"/>
        <v>1</v>
      </c>
      <c r="AB104" s="143">
        <f t="shared" si="22"/>
        <v>0</v>
      </c>
      <c r="AC104" s="143">
        <f t="shared" si="23"/>
        <v>0</v>
      </c>
      <c r="AD104" s="153" t="str">
        <f t="shared" si="24"/>
        <v>SRSA</v>
      </c>
      <c r="AE104" s="142">
        <f t="shared" si="25"/>
        <v>1</v>
      </c>
      <c r="AF104" s="143">
        <f t="shared" si="26"/>
        <v>0</v>
      </c>
      <c r="AG104" s="143">
        <f t="shared" si="27"/>
        <v>0</v>
      </c>
      <c r="AH104" s="153" t="str">
        <f t="shared" si="28"/>
        <v>-</v>
      </c>
      <c r="AI104" s="142">
        <f t="shared" si="29"/>
        <v>0</v>
      </c>
      <c r="AJ104" s="47" t="s">
        <v>282</v>
      </c>
    </row>
    <row r="105" spans="1:36" s="47" customFormat="1" ht="12.75" customHeight="1">
      <c r="A105" s="140" t="s">
        <v>1045</v>
      </c>
      <c r="B105" s="141" t="s">
        <v>1046</v>
      </c>
      <c r="C105" s="142" t="s">
        <v>1047</v>
      </c>
      <c r="D105" s="143" t="s">
        <v>1048</v>
      </c>
      <c r="E105" s="143" t="s">
        <v>1049</v>
      </c>
      <c r="F105" s="144" t="s">
        <v>1452</v>
      </c>
      <c r="G105" s="145" t="s">
        <v>1050</v>
      </c>
      <c r="H105" s="146" t="s">
        <v>1051</v>
      </c>
      <c r="I105" s="147">
        <v>3088722972</v>
      </c>
      <c r="J105" s="148" t="s">
        <v>1454</v>
      </c>
      <c r="K105" s="149" t="s">
        <v>1455</v>
      </c>
      <c r="L105" s="100"/>
      <c r="M105" s="101">
        <v>200.82</v>
      </c>
      <c r="N105" s="102"/>
      <c r="O105" s="150">
        <v>3.3112582781456954</v>
      </c>
      <c r="P105" s="151" t="s">
        <v>1673</v>
      </c>
      <c r="Q105" s="108"/>
      <c r="R105" s="109"/>
      <c r="S105" s="152" t="s">
        <v>1455</v>
      </c>
      <c r="T105" s="125">
        <v>6269</v>
      </c>
      <c r="U105" s="114">
        <v>270</v>
      </c>
      <c r="V105" s="114">
        <v>371</v>
      </c>
      <c r="W105" s="115">
        <v>248</v>
      </c>
      <c r="X105" s="116"/>
      <c r="Y105" s="117" t="s">
        <v>432</v>
      </c>
      <c r="Z105" s="142">
        <f t="shared" si="20"/>
        <v>1</v>
      </c>
      <c r="AA105" s="143">
        <f t="shared" si="21"/>
        <v>1</v>
      </c>
      <c r="AB105" s="143">
        <f t="shared" si="22"/>
        <v>0</v>
      </c>
      <c r="AC105" s="143">
        <f t="shared" si="23"/>
        <v>0</v>
      </c>
      <c r="AD105" s="153" t="str">
        <f t="shared" si="24"/>
        <v>SRSA</v>
      </c>
      <c r="AE105" s="142">
        <f t="shared" si="25"/>
        <v>1</v>
      </c>
      <c r="AF105" s="143">
        <f t="shared" si="26"/>
        <v>0</v>
      </c>
      <c r="AG105" s="143">
        <f t="shared" si="27"/>
        <v>0</v>
      </c>
      <c r="AH105" s="153" t="str">
        <f t="shared" si="28"/>
        <v>-</v>
      </c>
      <c r="AI105" s="142">
        <f t="shared" si="29"/>
        <v>0</v>
      </c>
      <c r="AJ105" s="47" t="s">
        <v>1045</v>
      </c>
    </row>
    <row r="106" spans="1:36" s="47" customFormat="1" ht="12.75" customHeight="1">
      <c r="A106" s="140" t="s">
        <v>1052</v>
      </c>
      <c r="B106" s="141" t="s">
        <v>1053</v>
      </c>
      <c r="C106" s="142" t="s">
        <v>1054</v>
      </c>
      <c r="D106" s="143" t="s">
        <v>1055</v>
      </c>
      <c r="E106" s="143" t="s">
        <v>1056</v>
      </c>
      <c r="F106" s="144" t="s">
        <v>1452</v>
      </c>
      <c r="G106" s="145" t="s">
        <v>1057</v>
      </c>
      <c r="H106" s="146" t="s">
        <v>1058</v>
      </c>
      <c r="I106" s="147">
        <v>3085382224</v>
      </c>
      <c r="J106" s="148" t="s">
        <v>1556</v>
      </c>
      <c r="K106" s="149" t="s">
        <v>1455</v>
      </c>
      <c r="L106" s="100"/>
      <c r="M106" s="101">
        <v>476.57</v>
      </c>
      <c r="N106" s="102"/>
      <c r="O106" s="150">
        <v>9.164969450101832</v>
      </c>
      <c r="P106" s="151" t="s">
        <v>1673</v>
      </c>
      <c r="Q106" s="108"/>
      <c r="R106" s="109"/>
      <c r="S106" s="152" t="s">
        <v>1455</v>
      </c>
      <c r="T106" s="125">
        <v>14601</v>
      </c>
      <c r="U106" s="114">
        <v>357</v>
      </c>
      <c r="V106" s="114">
        <v>2039</v>
      </c>
      <c r="W106" s="115">
        <v>605</v>
      </c>
      <c r="X106" s="116"/>
      <c r="Y106" s="117" t="s">
        <v>432</v>
      </c>
      <c r="Z106" s="142">
        <f t="shared" si="20"/>
        <v>1</v>
      </c>
      <c r="AA106" s="143">
        <f t="shared" si="21"/>
        <v>1</v>
      </c>
      <c r="AB106" s="143">
        <f t="shared" si="22"/>
        <v>0</v>
      </c>
      <c r="AC106" s="143">
        <f t="shared" si="23"/>
        <v>0</v>
      </c>
      <c r="AD106" s="153" t="str">
        <f t="shared" si="24"/>
        <v>SRSA</v>
      </c>
      <c r="AE106" s="142">
        <f t="shared" si="25"/>
        <v>1</v>
      </c>
      <c r="AF106" s="143">
        <f t="shared" si="26"/>
        <v>0</v>
      </c>
      <c r="AG106" s="143">
        <f t="shared" si="27"/>
        <v>0</v>
      </c>
      <c r="AH106" s="153" t="str">
        <f t="shared" si="28"/>
        <v>-</v>
      </c>
      <c r="AI106" s="142">
        <f t="shared" si="29"/>
        <v>0</v>
      </c>
      <c r="AJ106" s="47" t="s">
        <v>1052</v>
      </c>
    </row>
    <row r="107" spans="1:36" s="47" customFormat="1" ht="12.75" customHeight="1">
      <c r="A107" s="140" t="s">
        <v>1059</v>
      </c>
      <c r="B107" s="141" t="s">
        <v>1060</v>
      </c>
      <c r="C107" s="142" t="s">
        <v>1061</v>
      </c>
      <c r="D107" s="143" t="s">
        <v>1062</v>
      </c>
      <c r="E107" s="143" t="s">
        <v>817</v>
      </c>
      <c r="F107" s="144" t="s">
        <v>1452</v>
      </c>
      <c r="G107" s="145" t="s">
        <v>818</v>
      </c>
      <c r="H107" s="146" t="s">
        <v>819</v>
      </c>
      <c r="I107" s="147">
        <v>4028572741</v>
      </c>
      <c r="J107" s="148" t="s">
        <v>1454</v>
      </c>
      <c r="K107" s="149" t="s">
        <v>1455</v>
      </c>
      <c r="L107" s="100"/>
      <c r="M107" s="101">
        <v>305.67</v>
      </c>
      <c r="N107" s="102" t="s">
        <v>432</v>
      </c>
      <c r="O107" s="150">
        <v>13.714285714285715</v>
      </c>
      <c r="P107" s="151" t="s">
        <v>1673</v>
      </c>
      <c r="Q107" s="108"/>
      <c r="R107" s="109"/>
      <c r="S107" s="152" t="s">
        <v>1455</v>
      </c>
      <c r="T107" s="125">
        <v>22202</v>
      </c>
      <c r="U107" s="114">
        <v>867</v>
      </c>
      <c r="V107" s="114">
        <v>1787</v>
      </c>
      <c r="W107" s="115">
        <v>602</v>
      </c>
      <c r="X107" s="116" t="s">
        <v>1810</v>
      </c>
      <c r="Y107" s="117" t="s">
        <v>432</v>
      </c>
      <c r="Z107" s="142">
        <f aca="true" t="shared" si="30" ref="Z107:Z138">IF(OR(K107="YES",TRIM(L107)="YES"),1,0)</f>
        <v>1</v>
      </c>
      <c r="AA107" s="143">
        <f aca="true" t="shared" si="31" ref="AA107:AA138">IF(OR(AND(ISNUMBER(M107),AND(M107&gt;0,M107&lt;600)),AND(ISNUMBER(M107),AND(M107&gt;0,N107="YES"))),1,0)</f>
        <v>1</v>
      </c>
      <c r="AB107" s="143">
        <f aca="true" t="shared" si="32" ref="AB107:AB138">IF(AND(OR(K107="YES",TRIM(L107)="YES"),(Z107=0)),"Trouble",0)</f>
        <v>0</v>
      </c>
      <c r="AC107" s="143">
        <f aca="true" t="shared" si="33" ref="AC107:AC138">IF(AND(OR(AND(ISNUMBER(M107),AND(M107&gt;0,M107&lt;600)),AND(ISNUMBER(M107),AND(M107&gt;0,N107="YES"))),(AA107=0)),"Trouble",0)</f>
        <v>0</v>
      </c>
      <c r="AD107" s="153" t="str">
        <f aca="true" t="shared" si="34" ref="AD107:AD138">IF(AND(Z107=1,AA107=1),"SRSA","-")</f>
        <v>SRSA</v>
      </c>
      <c r="AE107" s="142">
        <f aca="true" t="shared" si="35" ref="AE107:AE138">IF(S107="YES",1,0)</f>
        <v>1</v>
      </c>
      <c r="AF107" s="143">
        <f aca="true" t="shared" si="36" ref="AF107:AF138">IF(OR(AND(ISNUMBER(Q107),Q107&gt;=20),(AND(ISNUMBER(Q107)=FALSE,AND(ISNUMBER(O107),O107&gt;=20)))),1,0)</f>
        <v>0</v>
      </c>
      <c r="AG107" s="143">
        <f aca="true" t="shared" si="37" ref="AG107:AG138">IF(AND(AE107=1,AF107=1),"Initial",0)</f>
        <v>0</v>
      </c>
      <c r="AH107" s="153" t="str">
        <f aca="true" t="shared" si="38" ref="AH107:AH138">IF(AND(AND(AG107="Initial",AI107=0),AND(ISNUMBER(M107),M107&gt;0)),"RLIS","-")</f>
        <v>-</v>
      </c>
      <c r="AI107" s="142">
        <f aca="true" t="shared" si="39" ref="AI107:AI138">IF(AND(AD107="SRSA",AG107="Initial"),"SRSA",0)</f>
        <v>0</v>
      </c>
      <c r="AJ107" s="47" t="s">
        <v>1059</v>
      </c>
    </row>
    <row r="108" spans="1:36" s="47" customFormat="1" ht="12.75" customHeight="1">
      <c r="A108" s="140" t="s">
        <v>820</v>
      </c>
      <c r="B108" s="141" t="s">
        <v>821</v>
      </c>
      <c r="C108" s="142" t="s">
        <v>822</v>
      </c>
      <c r="D108" s="143" t="s">
        <v>823</v>
      </c>
      <c r="E108" s="143" t="s">
        <v>824</v>
      </c>
      <c r="F108" s="144" t="s">
        <v>1452</v>
      </c>
      <c r="G108" s="145" t="s">
        <v>825</v>
      </c>
      <c r="H108" s="146" t="s">
        <v>164</v>
      </c>
      <c r="I108" s="147">
        <v>3085274119</v>
      </c>
      <c r="J108" s="148" t="s">
        <v>1454</v>
      </c>
      <c r="K108" s="149" t="s">
        <v>1455</v>
      </c>
      <c r="L108" s="100"/>
      <c r="M108" s="101">
        <v>107.07</v>
      </c>
      <c r="N108" s="102" t="s">
        <v>432</v>
      </c>
      <c r="O108" s="150">
        <v>10.4</v>
      </c>
      <c r="P108" s="151" t="s">
        <v>1673</v>
      </c>
      <c r="Q108" s="108"/>
      <c r="R108" s="109"/>
      <c r="S108" s="152" t="s">
        <v>1455</v>
      </c>
      <c r="T108" s="125">
        <v>4947</v>
      </c>
      <c r="U108" s="114">
        <v>481</v>
      </c>
      <c r="V108" s="114">
        <v>829</v>
      </c>
      <c r="W108" s="115">
        <v>210</v>
      </c>
      <c r="X108" s="116"/>
      <c r="Y108" s="117" t="s">
        <v>432</v>
      </c>
      <c r="Z108" s="142">
        <f t="shared" si="30"/>
        <v>1</v>
      </c>
      <c r="AA108" s="143">
        <f t="shared" si="31"/>
        <v>1</v>
      </c>
      <c r="AB108" s="143">
        <f t="shared" si="32"/>
        <v>0</v>
      </c>
      <c r="AC108" s="143">
        <f t="shared" si="33"/>
        <v>0</v>
      </c>
      <c r="AD108" s="153" t="str">
        <f t="shared" si="34"/>
        <v>SRSA</v>
      </c>
      <c r="AE108" s="142">
        <f t="shared" si="35"/>
        <v>1</v>
      </c>
      <c r="AF108" s="143">
        <f t="shared" si="36"/>
        <v>0</v>
      </c>
      <c r="AG108" s="143">
        <f t="shared" si="37"/>
        <v>0</v>
      </c>
      <c r="AH108" s="153" t="str">
        <f t="shared" si="38"/>
        <v>-</v>
      </c>
      <c r="AI108" s="142">
        <f t="shared" si="39"/>
        <v>0</v>
      </c>
      <c r="AJ108" s="47" t="s">
        <v>820</v>
      </c>
    </row>
    <row r="109" spans="1:36" s="47" customFormat="1" ht="12.75" customHeight="1">
      <c r="A109" s="140" t="s">
        <v>826</v>
      </c>
      <c r="B109" s="141" t="s">
        <v>827</v>
      </c>
      <c r="C109" s="142" t="s">
        <v>828</v>
      </c>
      <c r="D109" s="143" t="s">
        <v>829</v>
      </c>
      <c r="E109" s="143" t="s">
        <v>752</v>
      </c>
      <c r="F109" s="144" t="s">
        <v>1452</v>
      </c>
      <c r="G109" s="145" t="s">
        <v>753</v>
      </c>
      <c r="H109" s="146" t="s">
        <v>1548</v>
      </c>
      <c r="I109" s="147">
        <v>4025377000</v>
      </c>
      <c r="J109" s="148" t="s">
        <v>1454</v>
      </c>
      <c r="K109" s="149" t="s">
        <v>1455</v>
      </c>
      <c r="L109" s="100"/>
      <c r="M109" s="101">
        <v>96.51</v>
      </c>
      <c r="N109" s="102" t="s">
        <v>432</v>
      </c>
      <c r="O109" s="150">
        <v>13.793103448275861</v>
      </c>
      <c r="P109" s="151" t="s">
        <v>1673</v>
      </c>
      <c r="Q109" s="108"/>
      <c r="R109" s="109"/>
      <c r="S109" s="152" t="s">
        <v>1455</v>
      </c>
      <c r="T109" s="125">
        <v>6172</v>
      </c>
      <c r="U109" s="114">
        <v>442</v>
      </c>
      <c r="V109" s="114">
        <v>557</v>
      </c>
      <c r="W109" s="115">
        <v>188</v>
      </c>
      <c r="X109" s="116"/>
      <c r="Y109" s="117" t="s">
        <v>1810</v>
      </c>
      <c r="Z109" s="142">
        <f t="shared" si="30"/>
        <v>1</v>
      </c>
      <c r="AA109" s="143">
        <f t="shared" si="31"/>
        <v>1</v>
      </c>
      <c r="AB109" s="143">
        <f t="shared" si="32"/>
        <v>0</v>
      </c>
      <c r="AC109" s="143">
        <f t="shared" si="33"/>
        <v>0</v>
      </c>
      <c r="AD109" s="153" t="str">
        <f t="shared" si="34"/>
        <v>SRSA</v>
      </c>
      <c r="AE109" s="142">
        <f t="shared" si="35"/>
        <v>1</v>
      </c>
      <c r="AF109" s="143">
        <f t="shared" si="36"/>
        <v>0</v>
      </c>
      <c r="AG109" s="143">
        <f t="shared" si="37"/>
        <v>0</v>
      </c>
      <c r="AH109" s="153" t="str">
        <f t="shared" si="38"/>
        <v>-</v>
      </c>
      <c r="AI109" s="142">
        <f t="shared" si="39"/>
        <v>0</v>
      </c>
      <c r="AJ109" s="47" t="s">
        <v>826</v>
      </c>
    </row>
    <row r="110" spans="1:36" s="47" customFormat="1" ht="12.75" customHeight="1">
      <c r="A110" s="140" t="s">
        <v>830</v>
      </c>
      <c r="B110" s="141" t="s">
        <v>831</v>
      </c>
      <c r="C110" s="142" t="s">
        <v>832</v>
      </c>
      <c r="D110" s="143" t="s">
        <v>833</v>
      </c>
      <c r="E110" s="143" t="s">
        <v>834</v>
      </c>
      <c r="F110" s="144" t="s">
        <v>1452</v>
      </c>
      <c r="G110" s="145" t="s">
        <v>835</v>
      </c>
      <c r="H110" s="146" t="s">
        <v>836</v>
      </c>
      <c r="I110" s="147">
        <v>4023523527</v>
      </c>
      <c r="J110" s="148" t="s">
        <v>1454</v>
      </c>
      <c r="K110" s="149" t="s">
        <v>1455</v>
      </c>
      <c r="L110" s="100"/>
      <c r="M110" s="101">
        <v>283.1</v>
      </c>
      <c r="N110" s="102"/>
      <c r="O110" s="150">
        <v>11.306532663316583</v>
      </c>
      <c r="P110" s="151" t="s">
        <v>1673</v>
      </c>
      <c r="Q110" s="108"/>
      <c r="R110" s="109"/>
      <c r="S110" s="152" t="s">
        <v>1455</v>
      </c>
      <c r="T110" s="125">
        <v>19261</v>
      </c>
      <c r="U110" s="114">
        <v>734</v>
      </c>
      <c r="V110" s="114">
        <v>1654</v>
      </c>
      <c r="W110" s="115">
        <v>498</v>
      </c>
      <c r="X110" s="116"/>
      <c r="Y110" s="117" t="s">
        <v>432</v>
      </c>
      <c r="Z110" s="142">
        <f t="shared" si="30"/>
        <v>1</v>
      </c>
      <c r="AA110" s="143">
        <f t="shared" si="31"/>
        <v>1</v>
      </c>
      <c r="AB110" s="143">
        <f t="shared" si="32"/>
        <v>0</v>
      </c>
      <c r="AC110" s="143">
        <f t="shared" si="33"/>
        <v>0</v>
      </c>
      <c r="AD110" s="153" t="str">
        <f t="shared" si="34"/>
        <v>SRSA</v>
      </c>
      <c r="AE110" s="142">
        <f t="shared" si="35"/>
        <v>1</v>
      </c>
      <c r="AF110" s="143">
        <f t="shared" si="36"/>
        <v>0</v>
      </c>
      <c r="AG110" s="143">
        <f t="shared" si="37"/>
        <v>0</v>
      </c>
      <c r="AH110" s="153" t="str">
        <f t="shared" si="38"/>
        <v>-</v>
      </c>
      <c r="AI110" s="142">
        <f t="shared" si="39"/>
        <v>0</v>
      </c>
      <c r="AJ110" s="47" t="s">
        <v>830</v>
      </c>
    </row>
    <row r="111" spans="1:36" s="47" customFormat="1" ht="12.75" customHeight="1">
      <c r="A111" s="156" t="s">
        <v>837</v>
      </c>
      <c r="B111" s="157" t="s">
        <v>838</v>
      </c>
      <c r="C111" s="158" t="s">
        <v>839</v>
      </c>
      <c r="D111" s="159" t="s">
        <v>840</v>
      </c>
      <c r="E111" s="159" t="s">
        <v>417</v>
      </c>
      <c r="F111" s="160" t="s">
        <v>1452</v>
      </c>
      <c r="G111" s="161" t="s">
        <v>418</v>
      </c>
      <c r="H111" s="162" t="s">
        <v>841</v>
      </c>
      <c r="I111" s="163">
        <v>4023525514</v>
      </c>
      <c r="J111" s="164" t="s">
        <v>1454</v>
      </c>
      <c r="K111" s="165" t="s">
        <v>1455</v>
      </c>
      <c r="L111" s="166"/>
      <c r="M111" s="167">
        <v>539.47</v>
      </c>
      <c r="N111" s="168"/>
      <c r="O111" s="169">
        <v>17.960426179604262</v>
      </c>
      <c r="P111" s="170" t="s">
        <v>1673</v>
      </c>
      <c r="Q111" s="171"/>
      <c r="R111" s="172"/>
      <c r="S111" s="173" t="s">
        <v>1455</v>
      </c>
      <c r="T111" s="174">
        <v>34324</v>
      </c>
      <c r="U111" s="175">
        <v>1796</v>
      </c>
      <c r="V111" s="175">
        <v>3572</v>
      </c>
      <c r="W111" s="176">
        <v>989</v>
      </c>
      <c r="X111" s="177" t="s">
        <v>1810</v>
      </c>
      <c r="Y111" s="178" t="s">
        <v>432</v>
      </c>
      <c r="Z111" s="158">
        <f t="shared" si="30"/>
        <v>1</v>
      </c>
      <c r="AA111" s="159">
        <f t="shared" si="31"/>
        <v>1</v>
      </c>
      <c r="AB111" s="159">
        <f t="shared" si="32"/>
        <v>0</v>
      </c>
      <c r="AC111" s="159">
        <f t="shared" si="33"/>
        <v>0</v>
      </c>
      <c r="AD111" s="179" t="str">
        <f t="shared" si="34"/>
        <v>SRSA</v>
      </c>
      <c r="AE111" s="158">
        <f t="shared" si="35"/>
        <v>1</v>
      </c>
      <c r="AF111" s="159">
        <f t="shared" si="36"/>
        <v>0</v>
      </c>
      <c r="AG111" s="159">
        <f t="shared" si="37"/>
        <v>0</v>
      </c>
      <c r="AH111" s="179" t="str">
        <f t="shared" si="38"/>
        <v>-</v>
      </c>
      <c r="AI111" s="158">
        <f t="shared" si="39"/>
        <v>0</v>
      </c>
      <c r="AJ111" s="47" t="e">
        <v>#N/A</v>
      </c>
    </row>
    <row r="112" spans="1:36" s="47" customFormat="1" ht="12.75" customHeight="1">
      <c r="A112" s="140" t="s">
        <v>842</v>
      </c>
      <c r="B112" s="141" t="s">
        <v>843</v>
      </c>
      <c r="C112" s="142" t="s">
        <v>844</v>
      </c>
      <c r="D112" s="143" t="s">
        <v>845</v>
      </c>
      <c r="E112" s="143" t="s">
        <v>846</v>
      </c>
      <c r="F112" s="144" t="s">
        <v>1452</v>
      </c>
      <c r="G112" s="145" t="s">
        <v>847</v>
      </c>
      <c r="H112" s="146" t="s">
        <v>848</v>
      </c>
      <c r="I112" s="147">
        <v>3086356200</v>
      </c>
      <c r="J112" s="148" t="s">
        <v>1556</v>
      </c>
      <c r="K112" s="149" t="s">
        <v>1455</v>
      </c>
      <c r="L112" s="100"/>
      <c r="M112" s="101">
        <v>438.48</v>
      </c>
      <c r="N112" s="102"/>
      <c r="O112" s="150">
        <v>1.179245283018868</v>
      </c>
      <c r="P112" s="151" t="s">
        <v>1673</v>
      </c>
      <c r="Q112" s="108"/>
      <c r="R112" s="109"/>
      <c r="S112" s="152" t="s">
        <v>1455</v>
      </c>
      <c r="T112" s="125">
        <v>6595</v>
      </c>
      <c r="U112" s="114">
        <v>102</v>
      </c>
      <c r="V112" s="114">
        <v>792</v>
      </c>
      <c r="W112" s="115">
        <v>530</v>
      </c>
      <c r="X112" s="116"/>
      <c r="Y112" s="117" t="s">
        <v>432</v>
      </c>
      <c r="Z112" s="142">
        <f t="shared" si="30"/>
        <v>1</v>
      </c>
      <c r="AA112" s="143">
        <f t="shared" si="31"/>
        <v>1</v>
      </c>
      <c r="AB112" s="143">
        <f t="shared" si="32"/>
        <v>0</v>
      </c>
      <c r="AC112" s="143">
        <f t="shared" si="33"/>
        <v>0</v>
      </c>
      <c r="AD112" s="153" t="str">
        <f t="shared" si="34"/>
        <v>SRSA</v>
      </c>
      <c r="AE112" s="142">
        <f t="shared" si="35"/>
        <v>1</v>
      </c>
      <c r="AF112" s="143">
        <f t="shared" si="36"/>
        <v>0</v>
      </c>
      <c r="AG112" s="143">
        <f t="shared" si="37"/>
        <v>0</v>
      </c>
      <c r="AH112" s="153" t="str">
        <f t="shared" si="38"/>
        <v>-</v>
      </c>
      <c r="AI112" s="142">
        <f t="shared" si="39"/>
        <v>0</v>
      </c>
      <c r="AJ112" s="47" t="s">
        <v>842</v>
      </c>
    </row>
    <row r="113" spans="1:36" s="47" customFormat="1" ht="12.75" customHeight="1">
      <c r="A113" s="140" t="s">
        <v>1564</v>
      </c>
      <c r="B113" s="141" t="s">
        <v>1565</v>
      </c>
      <c r="C113" s="142" t="s">
        <v>1566</v>
      </c>
      <c r="D113" s="143" t="s">
        <v>1567</v>
      </c>
      <c r="E113" s="143" t="s">
        <v>1568</v>
      </c>
      <c r="F113" s="144" t="s">
        <v>1452</v>
      </c>
      <c r="G113" s="145" t="s">
        <v>1569</v>
      </c>
      <c r="H113" s="146" t="s">
        <v>1701</v>
      </c>
      <c r="I113" s="147">
        <v>3087642231</v>
      </c>
      <c r="J113" s="148" t="s">
        <v>1454</v>
      </c>
      <c r="K113" s="149" t="s">
        <v>1455</v>
      </c>
      <c r="L113" s="100"/>
      <c r="M113" s="101">
        <v>260.01</v>
      </c>
      <c r="N113" s="102"/>
      <c r="O113" s="150">
        <v>24.519230769230766</v>
      </c>
      <c r="P113" s="151" t="s">
        <v>1455</v>
      </c>
      <c r="Q113" s="108"/>
      <c r="R113" s="109"/>
      <c r="S113" s="152" t="s">
        <v>1455</v>
      </c>
      <c r="T113" s="125">
        <v>13167</v>
      </c>
      <c r="U113" s="114">
        <v>525</v>
      </c>
      <c r="V113" s="114">
        <v>1681</v>
      </c>
      <c r="W113" s="115">
        <v>310</v>
      </c>
      <c r="X113" s="116"/>
      <c r="Y113" s="117" t="s">
        <v>1810</v>
      </c>
      <c r="Z113" s="142">
        <f t="shared" si="30"/>
        <v>1</v>
      </c>
      <c r="AA113" s="143">
        <f t="shared" si="31"/>
        <v>1</v>
      </c>
      <c r="AB113" s="143">
        <f t="shared" si="32"/>
        <v>0</v>
      </c>
      <c r="AC113" s="143">
        <f t="shared" si="33"/>
        <v>0</v>
      </c>
      <c r="AD113" s="153" t="str">
        <f t="shared" si="34"/>
        <v>SRSA</v>
      </c>
      <c r="AE113" s="142">
        <f t="shared" si="35"/>
        <v>1</v>
      </c>
      <c r="AF113" s="143">
        <f t="shared" si="36"/>
        <v>1</v>
      </c>
      <c r="AG113" s="143" t="str">
        <f t="shared" si="37"/>
        <v>Initial</v>
      </c>
      <c r="AH113" s="153" t="str">
        <f t="shared" si="38"/>
        <v>-</v>
      </c>
      <c r="AI113" s="142" t="str">
        <f t="shared" si="39"/>
        <v>SRSA</v>
      </c>
      <c r="AJ113" s="47" t="s">
        <v>1564</v>
      </c>
    </row>
    <row r="114" spans="1:36" s="47" customFormat="1" ht="12.75" customHeight="1">
      <c r="A114" s="140" t="s">
        <v>849</v>
      </c>
      <c r="B114" s="141" t="s">
        <v>850</v>
      </c>
      <c r="C114" s="142" t="s">
        <v>851</v>
      </c>
      <c r="D114" s="143" t="s">
        <v>852</v>
      </c>
      <c r="E114" s="143" t="s">
        <v>853</v>
      </c>
      <c r="F114" s="144" t="s">
        <v>1452</v>
      </c>
      <c r="G114" s="145" t="s">
        <v>854</v>
      </c>
      <c r="H114" s="146" t="s">
        <v>855</v>
      </c>
      <c r="I114" s="147">
        <v>4028832600</v>
      </c>
      <c r="J114" s="148" t="s">
        <v>1454</v>
      </c>
      <c r="K114" s="149" t="s">
        <v>1455</v>
      </c>
      <c r="L114" s="100"/>
      <c r="M114" s="101">
        <v>160.49</v>
      </c>
      <c r="N114" s="102" t="s">
        <v>432</v>
      </c>
      <c r="O114" s="150">
        <v>4.060913705583756</v>
      </c>
      <c r="P114" s="151" t="s">
        <v>1673</v>
      </c>
      <c r="Q114" s="108"/>
      <c r="R114" s="109"/>
      <c r="S114" s="152" t="s">
        <v>1455</v>
      </c>
      <c r="T114" s="125">
        <v>8553</v>
      </c>
      <c r="U114" s="114">
        <v>290</v>
      </c>
      <c r="V114" s="114">
        <v>504</v>
      </c>
      <c r="W114" s="115">
        <v>197</v>
      </c>
      <c r="X114" s="116"/>
      <c r="Y114" s="117" t="s">
        <v>432</v>
      </c>
      <c r="Z114" s="142">
        <f t="shared" si="30"/>
        <v>1</v>
      </c>
      <c r="AA114" s="143">
        <f t="shared" si="31"/>
        <v>1</v>
      </c>
      <c r="AB114" s="143">
        <f t="shared" si="32"/>
        <v>0</v>
      </c>
      <c r="AC114" s="143">
        <f t="shared" si="33"/>
        <v>0</v>
      </c>
      <c r="AD114" s="153" t="str">
        <f t="shared" si="34"/>
        <v>SRSA</v>
      </c>
      <c r="AE114" s="142">
        <f t="shared" si="35"/>
        <v>1</v>
      </c>
      <c r="AF114" s="143">
        <f t="shared" si="36"/>
        <v>0</v>
      </c>
      <c r="AG114" s="143">
        <f t="shared" si="37"/>
        <v>0</v>
      </c>
      <c r="AH114" s="153" t="str">
        <f t="shared" si="38"/>
        <v>-</v>
      </c>
      <c r="AI114" s="142">
        <f t="shared" si="39"/>
        <v>0</v>
      </c>
      <c r="AJ114" s="47" t="s">
        <v>849</v>
      </c>
    </row>
    <row r="115" spans="1:36" s="47" customFormat="1" ht="12.75" customHeight="1">
      <c r="A115" s="140" t="s">
        <v>1109</v>
      </c>
      <c r="B115" s="141" t="s">
        <v>1110</v>
      </c>
      <c r="C115" s="142" t="s">
        <v>1111</v>
      </c>
      <c r="D115" s="143" t="s">
        <v>1112</v>
      </c>
      <c r="E115" s="143" t="s">
        <v>1113</v>
      </c>
      <c r="F115" s="144" t="s">
        <v>1452</v>
      </c>
      <c r="G115" s="145" t="s">
        <v>1114</v>
      </c>
      <c r="H115" s="146" t="s">
        <v>605</v>
      </c>
      <c r="I115" s="147">
        <v>3083571327</v>
      </c>
      <c r="J115" s="148" t="s">
        <v>1454</v>
      </c>
      <c r="K115" s="149" t="s">
        <v>1455</v>
      </c>
      <c r="L115" s="100"/>
      <c r="M115" s="101">
        <v>232.48</v>
      </c>
      <c r="N115" s="102"/>
      <c r="O115" s="150">
        <v>11.842105263157894</v>
      </c>
      <c r="P115" s="151" t="s">
        <v>1673</v>
      </c>
      <c r="Q115" s="108"/>
      <c r="R115" s="109"/>
      <c r="S115" s="152" t="s">
        <v>1455</v>
      </c>
      <c r="T115" s="125">
        <v>6388</v>
      </c>
      <c r="U115" s="114">
        <v>301</v>
      </c>
      <c r="V115" s="114">
        <v>885</v>
      </c>
      <c r="W115" s="115">
        <v>283</v>
      </c>
      <c r="X115" s="116"/>
      <c r="Y115" s="117" t="s">
        <v>432</v>
      </c>
      <c r="Z115" s="142">
        <f t="shared" si="30"/>
        <v>1</v>
      </c>
      <c r="AA115" s="143">
        <f t="shared" si="31"/>
        <v>1</v>
      </c>
      <c r="AB115" s="143">
        <f t="shared" si="32"/>
        <v>0</v>
      </c>
      <c r="AC115" s="143">
        <f t="shared" si="33"/>
        <v>0</v>
      </c>
      <c r="AD115" s="153" t="str">
        <f t="shared" si="34"/>
        <v>SRSA</v>
      </c>
      <c r="AE115" s="142">
        <f t="shared" si="35"/>
        <v>1</v>
      </c>
      <c r="AF115" s="143">
        <f t="shared" si="36"/>
        <v>0</v>
      </c>
      <c r="AG115" s="143">
        <f t="shared" si="37"/>
        <v>0</v>
      </c>
      <c r="AH115" s="153" t="str">
        <f t="shared" si="38"/>
        <v>-</v>
      </c>
      <c r="AI115" s="142">
        <f t="shared" si="39"/>
        <v>0</v>
      </c>
      <c r="AJ115" s="47" t="s">
        <v>1109</v>
      </c>
    </row>
    <row r="116" spans="1:36" s="47" customFormat="1" ht="12.75" customHeight="1">
      <c r="A116" s="140" t="s">
        <v>1115</v>
      </c>
      <c r="B116" s="141" t="s">
        <v>1116</v>
      </c>
      <c r="C116" s="142" t="s">
        <v>1117</v>
      </c>
      <c r="D116" s="143" t="s">
        <v>1118</v>
      </c>
      <c r="E116" s="143" t="s">
        <v>756</v>
      </c>
      <c r="F116" s="144" t="s">
        <v>1452</v>
      </c>
      <c r="G116" s="145" t="s">
        <v>757</v>
      </c>
      <c r="H116" s="146" t="s">
        <v>1119</v>
      </c>
      <c r="I116" s="147">
        <v>4025275946</v>
      </c>
      <c r="J116" s="148" t="s">
        <v>1454</v>
      </c>
      <c r="K116" s="149" t="s">
        <v>1455</v>
      </c>
      <c r="L116" s="100"/>
      <c r="M116" s="101">
        <v>72.1</v>
      </c>
      <c r="N116" s="102" t="s">
        <v>432</v>
      </c>
      <c r="O116" s="150">
        <v>10.81081081081081</v>
      </c>
      <c r="P116" s="151" t="s">
        <v>1673</v>
      </c>
      <c r="Q116" s="108"/>
      <c r="R116" s="109"/>
      <c r="S116" s="152" t="s">
        <v>1455</v>
      </c>
      <c r="T116" s="125">
        <v>10711</v>
      </c>
      <c r="U116" s="114">
        <v>0</v>
      </c>
      <c r="V116" s="114">
        <v>139</v>
      </c>
      <c r="W116" s="115">
        <v>93</v>
      </c>
      <c r="X116" s="116"/>
      <c r="Y116" s="117" t="s">
        <v>1810</v>
      </c>
      <c r="Z116" s="142">
        <f t="shared" si="30"/>
        <v>1</v>
      </c>
      <c r="AA116" s="143">
        <f t="shared" si="31"/>
        <v>1</v>
      </c>
      <c r="AB116" s="143">
        <f t="shared" si="32"/>
        <v>0</v>
      </c>
      <c r="AC116" s="143">
        <f t="shared" si="33"/>
        <v>0</v>
      </c>
      <c r="AD116" s="153" t="str">
        <f t="shared" si="34"/>
        <v>SRSA</v>
      </c>
      <c r="AE116" s="142">
        <f t="shared" si="35"/>
        <v>1</v>
      </c>
      <c r="AF116" s="143">
        <f t="shared" si="36"/>
        <v>0</v>
      </c>
      <c r="AG116" s="143">
        <f t="shared" si="37"/>
        <v>0</v>
      </c>
      <c r="AH116" s="153" t="str">
        <f t="shared" si="38"/>
        <v>-</v>
      </c>
      <c r="AI116" s="142">
        <f t="shared" si="39"/>
        <v>0</v>
      </c>
      <c r="AJ116" s="47" t="s">
        <v>1115</v>
      </c>
    </row>
    <row r="117" spans="1:36" s="47" customFormat="1" ht="12.75" customHeight="1">
      <c r="A117" s="140" t="s">
        <v>1120</v>
      </c>
      <c r="B117" s="141" t="s">
        <v>1121</v>
      </c>
      <c r="C117" s="142" t="s">
        <v>1122</v>
      </c>
      <c r="D117" s="143" t="s">
        <v>1123</v>
      </c>
      <c r="E117" s="143" t="s">
        <v>1124</v>
      </c>
      <c r="F117" s="144" t="s">
        <v>1452</v>
      </c>
      <c r="G117" s="145" t="s">
        <v>1125</v>
      </c>
      <c r="H117" s="146" t="s">
        <v>1126</v>
      </c>
      <c r="I117" s="147">
        <v>4023956555</v>
      </c>
      <c r="J117" s="148" t="s">
        <v>1556</v>
      </c>
      <c r="K117" s="149" t="s">
        <v>1455</v>
      </c>
      <c r="L117" s="100"/>
      <c r="M117" s="101">
        <v>220.9</v>
      </c>
      <c r="N117" s="102"/>
      <c r="O117" s="150">
        <v>8.30670926517572</v>
      </c>
      <c r="P117" s="151" t="s">
        <v>1673</v>
      </c>
      <c r="Q117" s="108"/>
      <c r="R117" s="109"/>
      <c r="S117" s="152" t="s">
        <v>1455</v>
      </c>
      <c r="T117" s="125">
        <v>11362</v>
      </c>
      <c r="U117" s="114">
        <v>263</v>
      </c>
      <c r="V117" s="114">
        <v>1007</v>
      </c>
      <c r="W117" s="115">
        <v>267</v>
      </c>
      <c r="X117" s="116"/>
      <c r="Y117" s="117" t="s">
        <v>1810</v>
      </c>
      <c r="Z117" s="142">
        <f t="shared" si="30"/>
        <v>1</v>
      </c>
      <c r="AA117" s="143">
        <f t="shared" si="31"/>
        <v>1</v>
      </c>
      <c r="AB117" s="143">
        <f t="shared" si="32"/>
        <v>0</v>
      </c>
      <c r="AC117" s="143">
        <f t="shared" si="33"/>
        <v>0</v>
      </c>
      <c r="AD117" s="153" t="str">
        <f t="shared" si="34"/>
        <v>SRSA</v>
      </c>
      <c r="AE117" s="142">
        <f t="shared" si="35"/>
        <v>1</v>
      </c>
      <c r="AF117" s="143">
        <f t="shared" si="36"/>
        <v>0</v>
      </c>
      <c r="AG117" s="143">
        <f t="shared" si="37"/>
        <v>0</v>
      </c>
      <c r="AH117" s="153" t="str">
        <f t="shared" si="38"/>
        <v>-</v>
      </c>
      <c r="AI117" s="142">
        <f t="shared" si="39"/>
        <v>0</v>
      </c>
      <c r="AJ117" s="47" t="s">
        <v>1120</v>
      </c>
    </row>
    <row r="118" spans="1:36" s="47" customFormat="1" ht="12.75" customHeight="1">
      <c r="A118" s="140" t="s">
        <v>1127</v>
      </c>
      <c r="B118" s="141" t="s">
        <v>1128</v>
      </c>
      <c r="C118" s="142" t="s">
        <v>1129</v>
      </c>
      <c r="D118" s="143" t="s">
        <v>1130</v>
      </c>
      <c r="E118" s="143" t="s">
        <v>1131</v>
      </c>
      <c r="F118" s="144" t="s">
        <v>1452</v>
      </c>
      <c r="G118" s="145" t="s">
        <v>1132</v>
      </c>
      <c r="H118" s="146" t="s">
        <v>273</v>
      </c>
      <c r="I118" s="147">
        <v>3086476742</v>
      </c>
      <c r="J118" s="148" t="s">
        <v>1454</v>
      </c>
      <c r="K118" s="149" t="s">
        <v>1455</v>
      </c>
      <c r="L118" s="100"/>
      <c r="M118" s="101">
        <v>231.38</v>
      </c>
      <c r="N118" s="102" t="s">
        <v>432</v>
      </c>
      <c r="O118" s="150">
        <v>13.227513227513226</v>
      </c>
      <c r="P118" s="151" t="s">
        <v>1673</v>
      </c>
      <c r="Q118" s="108"/>
      <c r="R118" s="109"/>
      <c r="S118" s="152" t="s">
        <v>1455</v>
      </c>
      <c r="T118" s="125">
        <v>16689</v>
      </c>
      <c r="U118" s="114">
        <v>619</v>
      </c>
      <c r="V118" s="114">
        <v>1396</v>
      </c>
      <c r="W118" s="115">
        <v>286</v>
      </c>
      <c r="X118" s="116"/>
      <c r="Y118" s="117" t="s">
        <v>432</v>
      </c>
      <c r="Z118" s="142">
        <f t="shared" si="30"/>
        <v>1</v>
      </c>
      <c r="AA118" s="143">
        <f t="shared" si="31"/>
        <v>1</v>
      </c>
      <c r="AB118" s="143">
        <f t="shared" si="32"/>
        <v>0</v>
      </c>
      <c r="AC118" s="143">
        <f t="shared" si="33"/>
        <v>0</v>
      </c>
      <c r="AD118" s="153" t="str">
        <f t="shared" si="34"/>
        <v>SRSA</v>
      </c>
      <c r="AE118" s="142">
        <f t="shared" si="35"/>
        <v>1</v>
      </c>
      <c r="AF118" s="143">
        <f t="shared" si="36"/>
        <v>0</v>
      </c>
      <c r="AG118" s="143">
        <f t="shared" si="37"/>
        <v>0</v>
      </c>
      <c r="AH118" s="153" t="str">
        <f t="shared" si="38"/>
        <v>-</v>
      </c>
      <c r="AI118" s="142">
        <f t="shared" si="39"/>
        <v>0</v>
      </c>
      <c r="AJ118" s="47" t="s">
        <v>1127</v>
      </c>
    </row>
    <row r="119" spans="1:36" s="47" customFormat="1" ht="12.75" customHeight="1">
      <c r="A119" s="140" t="s">
        <v>1133</v>
      </c>
      <c r="B119" s="141" t="s">
        <v>1134</v>
      </c>
      <c r="C119" s="142" t="s">
        <v>1135</v>
      </c>
      <c r="D119" s="143" t="s">
        <v>1136</v>
      </c>
      <c r="E119" s="143" t="s">
        <v>1137</v>
      </c>
      <c r="F119" s="144" t="s">
        <v>1452</v>
      </c>
      <c r="G119" s="145" t="s">
        <v>1138</v>
      </c>
      <c r="H119" s="146" t="s">
        <v>356</v>
      </c>
      <c r="I119" s="147">
        <v>3082821071</v>
      </c>
      <c r="J119" s="148" t="s">
        <v>1454</v>
      </c>
      <c r="K119" s="149" t="s">
        <v>1455</v>
      </c>
      <c r="L119" s="100"/>
      <c r="M119" s="101">
        <v>185.14</v>
      </c>
      <c r="N119" s="102"/>
      <c r="O119" s="150">
        <v>11.538461538461538</v>
      </c>
      <c r="P119" s="151" t="s">
        <v>1673</v>
      </c>
      <c r="Q119" s="108"/>
      <c r="R119" s="109"/>
      <c r="S119" s="152" t="s">
        <v>1455</v>
      </c>
      <c r="T119" s="125">
        <v>11025</v>
      </c>
      <c r="U119" s="114">
        <v>463</v>
      </c>
      <c r="V119" s="114">
        <v>829</v>
      </c>
      <c r="W119" s="115">
        <v>327</v>
      </c>
      <c r="X119" s="116"/>
      <c r="Y119" s="117" t="s">
        <v>1810</v>
      </c>
      <c r="Z119" s="142">
        <f t="shared" si="30"/>
        <v>1</v>
      </c>
      <c r="AA119" s="143">
        <f t="shared" si="31"/>
        <v>1</v>
      </c>
      <c r="AB119" s="143">
        <f t="shared" si="32"/>
        <v>0</v>
      </c>
      <c r="AC119" s="143">
        <f t="shared" si="33"/>
        <v>0</v>
      </c>
      <c r="AD119" s="153" t="str">
        <f t="shared" si="34"/>
        <v>SRSA</v>
      </c>
      <c r="AE119" s="142">
        <f t="shared" si="35"/>
        <v>1</v>
      </c>
      <c r="AF119" s="143">
        <f t="shared" si="36"/>
        <v>0</v>
      </c>
      <c r="AG119" s="143">
        <f t="shared" si="37"/>
        <v>0</v>
      </c>
      <c r="AH119" s="153" t="str">
        <f t="shared" si="38"/>
        <v>-</v>
      </c>
      <c r="AI119" s="142">
        <f t="shared" si="39"/>
        <v>0</v>
      </c>
      <c r="AJ119" s="47" t="s">
        <v>1133</v>
      </c>
    </row>
    <row r="120" spans="1:36" s="47" customFormat="1" ht="12.75" customHeight="1">
      <c r="A120" s="140" t="s">
        <v>1153</v>
      </c>
      <c r="B120" s="141" t="s">
        <v>1154</v>
      </c>
      <c r="C120" s="142" t="s">
        <v>1155</v>
      </c>
      <c r="D120" s="143" t="s">
        <v>1156</v>
      </c>
      <c r="E120" s="143" t="s">
        <v>691</v>
      </c>
      <c r="F120" s="144" t="s">
        <v>1452</v>
      </c>
      <c r="G120" s="145" t="s">
        <v>692</v>
      </c>
      <c r="H120" s="146" t="s">
        <v>1157</v>
      </c>
      <c r="I120" s="147">
        <v>4023761680</v>
      </c>
      <c r="J120" s="148" t="s">
        <v>1454</v>
      </c>
      <c r="K120" s="149" t="s">
        <v>1455</v>
      </c>
      <c r="L120" s="100"/>
      <c r="M120" s="101">
        <v>196.93</v>
      </c>
      <c r="N120" s="102"/>
      <c r="O120" s="150">
        <v>24.299065420560748</v>
      </c>
      <c r="P120" s="151" t="s">
        <v>1455</v>
      </c>
      <c r="Q120" s="108"/>
      <c r="R120" s="109"/>
      <c r="S120" s="152" t="s">
        <v>1455</v>
      </c>
      <c r="T120" s="125">
        <v>20388</v>
      </c>
      <c r="U120" s="114">
        <v>1071</v>
      </c>
      <c r="V120" s="114">
        <v>1622</v>
      </c>
      <c r="W120" s="115">
        <v>427</v>
      </c>
      <c r="X120" s="116" t="s">
        <v>1810</v>
      </c>
      <c r="Y120" s="117" t="s">
        <v>432</v>
      </c>
      <c r="Z120" s="142">
        <f t="shared" si="30"/>
        <v>1</v>
      </c>
      <c r="AA120" s="143">
        <f t="shared" si="31"/>
        <v>1</v>
      </c>
      <c r="AB120" s="143">
        <f t="shared" si="32"/>
        <v>0</v>
      </c>
      <c r="AC120" s="143">
        <f t="shared" si="33"/>
        <v>0</v>
      </c>
      <c r="AD120" s="153" t="str">
        <f t="shared" si="34"/>
        <v>SRSA</v>
      </c>
      <c r="AE120" s="142">
        <f t="shared" si="35"/>
        <v>1</v>
      </c>
      <c r="AF120" s="143">
        <f t="shared" si="36"/>
        <v>1</v>
      </c>
      <c r="AG120" s="143" t="str">
        <f t="shared" si="37"/>
        <v>Initial</v>
      </c>
      <c r="AH120" s="153" t="str">
        <f t="shared" si="38"/>
        <v>-</v>
      </c>
      <c r="AI120" s="142" t="str">
        <f t="shared" si="39"/>
        <v>SRSA</v>
      </c>
      <c r="AJ120" s="47" t="s">
        <v>1153</v>
      </c>
    </row>
    <row r="121" spans="1:36" s="47" customFormat="1" ht="12.75" customHeight="1">
      <c r="A121" s="140" t="s">
        <v>1165</v>
      </c>
      <c r="B121" s="141" t="s">
        <v>1166</v>
      </c>
      <c r="C121" s="142" t="s">
        <v>1167</v>
      </c>
      <c r="D121" s="143" t="s">
        <v>1168</v>
      </c>
      <c r="E121" s="143" t="s">
        <v>919</v>
      </c>
      <c r="F121" s="144" t="s">
        <v>1452</v>
      </c>
      <c r="G121" s="145" t="s">
        <v>920</v>
      </c>
      <c r="H121" s="146" t="s">
        <v>93</v>
      </c>
      <c r="I121" s="147">
        <v>4022593655</v>
      </c>
      <c r="J121" s="148" t="s">
        <v>1454</v>
      </c>
      <c r="K121" s="149" t="s">
        <v>1455</v>
      </c>
      <c r="L121" s="100"/>
      <c r="M121" s="101">
        <v>585.7</v>
      </c>
      <c r="N121" s="102"/>
      <c r="O121" s="150">
        <v>14.553990610328638</v>
      </c>
      <c r="P121" s="151" t="s">
        <v>1673</v>
      </c>
      <c r="Q121" s="108"/>
      <c r="R121" s="109"/>
      <c r="S121" s="152" t="s">
        <v>1455</v>
      </c>
      <c r="T121" s="125">
        <v>51298</v>
      </c>
      <c r="U121" s="114">
        <v>1776</v>
      </c>
      <c r="V121" s="114">
        <v>3321</v>
      </c>
      <c r="W121" s="115">
        <v>1022</v>
      </c>
      <c r="X121" s="116" t="s">
        <v>1810</v>
      </c>
      <c r="Y121" s="117" t="s">
        <v>1810</v>
      </c>
      <c r="Z121" s="142">
        <f t="shared" si="30"/>
        <v>1</v>
      </c>
      <c r="AA121" s="143">
        <f t="shared" si="31"/>
        <v>1</v>
      </c>
      <c r="AB121" s="143">
        <f t="shared" si="32"/>
        <v>0</v>
      </c>
      <c r="AC121" s="143">
        <f t="shared" si="33"/>
        <v>0</v>
      </c>
      <c r="AD121" s="153" t="str">
        <f t="shared" si="34"/>
        <v>SRSA</v>
      </c>
      <c r="AE121" s="142">
        <f t="shared" si="35"/>
        <v>1</v>
      </c>
      <c r="AF121" s="143">
        <f t="shared" si="36"/>
        <v>0</v>
      </c>
      <c r="AG121" s="143">
        <f t="shared" si="37"/>
        <v>0</v>
      </c>
      <c r="AH121" s="153" t="str">
        <f t="shared" si="38"/>
        <v>-</v>
      </c>
      <c r="AI121" s="142">
        <f t="shared" si="39"/>
        <v>0</v>
      </c>
      <c r="AJ121" s="47" t="s">
        <v>1165</v>
      </c>
    </row>
    <row r="122" spans="1:36" s="47" customFormat="1" ht="12.75" customHeight="1">
      <c r="A122" s="140" t="s">
        <v>221</v>
      </c>
      <c r="B122" s="141" t="s">
        <v>222</v>
      </c>
      <c r="C122" s="142" t="s">
        <v>223</v>
      </c>
      <c r="D122" s="143" t="s">
        <v>224</v>
      </c>
      <c r="E122" s="143" t="s">
        <v>225</v>
      </c>
      <c r="F122" s="144" t="s">
        <v>1452</v>
      </c>
      <c r="G122" s="145" t="s">
        <v>226</v>
      </c>
      <c r="H122" s="146" t="s">
        <v>227</v>
      </c>
      <c r="I122" s="147">
        <v>3088726821</v>
      </c>
      <c r="J122" s="148" t="s">
        <v>1454</v>
      </c>
      <c r="K122" s="149" t="s">
        <v>1455</v>
      </c>
      <c r="L122" s="100"/>
      <c r="M122" s="101">
        <v>445.2</v>
      </c>
      <c r="N122" s="102"/>
      <c r="O122" s="150">
        <v>11.178861788617885</v>
      </c>
      <c r="P122" s="151" t="s">
        <v>1673</v>
      </c>
      <c r="Q122" s="108"/>
      <c r="R122" s="109"/>
      <c r="S122" s="152" t="s">
        <v>1455</v>
      </c>
      <c r="T122" s="125">
        <v>35321</v>
      </c>
      <c r="U122" s="114">
        <v>1299</v>
      </c>
      <c r="V122" s="114">
        <v>2311</v>
      </c>
      <c r="W122" s="115">
        <v>883</v>
      </c>
      <c r="X122" s="116" t="s">
        <v>1810</v>
      </c>
      <c r="Y122" s="117" t="s">
        <v>432</v>
      </c>
      <c r="Z122" s="142">
        <f t="shared" si="30"/>
        <v>1</v>
      </c>
      <c r="AA122" s="143">
        <f t="shared" si="31"/>
        <v>1</v>
      </c>
      <c r="AB122" s="143">
        <f t="shared" si="32"/>
        <v>0</v>
      </c>
      <c r="AC122" s="143">
        <f t="shared" si="33"/>
        <v>0</v>
      </c>
      <c r="AD122" s="153" t="str">
        <f t="shared" si="34"/>
        <v>SRSA</v>
      </c>
      <c r="AE122" s="142">
        <f t="shared" si="35"/>
        <v>1</v>
      </c>
      <c r="AF122" s="143">
        <f t="shared" si="36"/>
        <v>0</v>
      </c>
      <c r="AG122" s="143">
        <f t="shared" si="37"/>
        <v>0</v>
      </c>
      <c r="AH122" s="153" t="str">
        <f t="shared" si="38"/>
        <v>-</v>
      </c>
      <c r="AI122" s="142">
        <f t="shared" si="39"/>
        <v>0</v>
      </c>
      <c r="AJ122" s="47" t="s">
        <v>221</v>
      </c>
    </row>
    <row r="123" spans="1:36" s="47" customFormat="1" ht="12.75" customHeight="1">
      <c r="A123" s="140" t="s">
        <v>1169</v>
      </c>
      <c r="B123" s="141" t="s">
        <v>1170</v>
      </c>
      <c r="C123" s="142" t="s">
        <v>1171</v>
      </c>
      <c r="D123" s="143" t="s">
        <v>1172</v>
      </c>
      <c r="E123" s="143" t="s">
        <v>1173</v>
      </c>
      <c r="F123" s="144" t="s">
        <v>1452</v>
      </c>
      <c r="G123" s="145" t="s">
        <v>1174</v>
      </c>
      <c r="H123" s="146" t="s">
        <v>187</v>
      </c>
      <c r="I123" s="147">
        <v>4027262151</v>
      </c>
      <c r="J123" s="148" t="s">
        <v>1454</v>
      </c>
      <c r="K123" s="149" t="s">
        <v>1455</v>
      </c>
      <c r="L123" s="100"/>
      <c r="M123" s="101">
        <v>172.72</v>
      </c>
      <c r="N123" s="102" t="s">
        <v>432</v>
      </c>
      <c r="O123" s="150">
        <v>7.28476821192053</v>
      </c>
      <c r="P123" s="151" t="s">
        <v>1673</v>
      </c>
      <c r="Q123" s="108"/>
      <c r="R123" s="109"/>
      <c r="S123" s="152" t="s">
        <v>1455</v>
      </c>
      <c r="T123" s="125">
        <v>8656</v>
      </c>
      <c r="U123" s="114">
        <v>357</v>
      </c>
      <c r="V123" s="114">
        <v>717</v>
      </c>
      <c r="W123" s="115">
        <v>309</v>
      </c>
      <c r="X123" s="116"/>
      <c r="Y123" s="117" t="s">
        <v>1810</v>
      </c>
      <c r="Z123" s="142">
        <f t="shared" si="30"/>
        <v>1</v>
      </c>
      <c r="AA123" s="143">
        <f t="shared" si="31"/>
        <v>1</v>
      </c>
      <c r="AB123" s="143">
        <f t="shared" si="32"/>
        <v>0</v>
      </c>
      <c r="AC123" s="143">
        <f t="shared" si="33"/>
        <v>0</v>
      </c>
      <c r="AD123" s="153" t="str">
        <f t="shared" si="34"/>
        <v>SRSA</v>
      </c>
      <c r="AE123" s="142">
        <f t="shared" si="35"/>
        <v>1</v>
      </c>
      <c r="AF123" s="143">
        <f t="shared" si="36"/>
        <v>0</v>
      </c>
      <c r="AG123" s="143">
        <f t="shared" si="37"/>
        <v>0</v>
      </c>
      <c r="AH123" s="153" t="str">
        <f t="shared" si="38"/>
        <v>-</v>
      </c>
      <c r="AI123" s="142">
        <f t="shared" si="39"/>
        <v>0</v>
      </c>
      <c r="AJ123" s="47" t="s">
        <v>1169</v>
      </c>
    </row>
    <row r="124" spans="1:36" s="47" customFormat="1" ht="12.75" customHeight="1">
      <c r="A124" s="156" t="s">
        <v>60</v>
      </c>
      <c r="B124" s="157" t="s">
        <v>61</v>
      </c>
      <c r="C124" s="158" t="s">
        <v>62</v>
      </c>
      <c r="D124" s="159" t="s">
        <v>63</v>
      </c>
      <c r="E124" s="159" t="s">
        <v>64</v>
      </c>
      <c r="F124" s="160" t="s">
        <v>1452</v>
      </c>
      <c r="G124" s="161" t="s">
        <v>65</v>
      </c>
      <c r="H124" s="162" t="s">
        <v>1548</v>
      </c>
      <c r="I124" s="163">
        <v>3082375664</v>
      </c>
      <c r="J124" s="164" t="s">
        <v>1454</v>
      </c>
      <c r="K124" s="165" t="s">
        <v>1455</v>
      </c>
      <c r="L124" s="166"/>
      <c r="M124" s="167">
        <v>482.37</v>
      </c>
      <c r="N124" s="168" t="s">
        <v>432</v>
      </c>
      <c r="O124" s="169">
        <v>12.065439672801636</v>
      </c>
      <c r="P124" s="170" t="s">
        <v>1673</v>
      </c>
      <c r="Q124" s="171"/>
      <c r="R124" s="172"/>
      <c r="S124" s="173" t="s">
        <v>1455</v>
      </c>
      <c r="T124" s="174">
        <v>31790</v>
      </c>
      <c r="U124" s="175">
        <v>1129</v>
      </c>
      <c r="V124" s="175">
        <v>2299</v>
      </c>
      <c r="W124" s="176">
        <v>808</v>
      </c>
      <c r="X124" s="177" t="s">
        <v>1810</v>
      </c>
      <c r="Y124" s="178" t="s">
        <v>432</v>
      </c>
      <c r="Z124" s="158">
        <f t="shared" si="30"/>
        <v>1</v>
      </c>
      <c r="AA124" s="159">
        <f t="shared" si="31"/>
        <v>1</v>
      </c>
      <c r="AB124" s="159">
        <f t="shared" si="32"/>
        <v>0</v>
      </c>
      <c r="AC124" s="159">
        <f t="shared" si="33"/>
        <v>0</v>
      </c>
      <c r="AD124" s="179" t="str">
        <f t="shared" si="34"/>
        <v>SRSA</v>
      </c>
      <c r="AE124" s="158">
        <f t="shared" si="35"/>
        <v>1</v>
      </c>
      <c r="AF124" s="159">
        <f t="shared" si="36"/>
        <v>0</v>
      </c>
      <c r="AG124" s="159">
        <f t="shared" si="37"/>
        <v>0</v>
      </c>
      <c r="AH124" s="179" t="str">
        <f t="shared" si="38"/>
        <v>-</v>
      </c>
      <c r="AI124" s="158">
        <f t="shared" si="39"/>
        <v>0</v>
      </c>
      <c r="AJ124" s="47" t="e">
        <v>#N/A</v>
      </c>
    </row>
    <row r="125" spans="1:36" s="47" customFormat="1" ht="12.75" customHeight="1">
      <c r="A125" s="140" t="s">
        <v>1188</v>
      </c>
      <c r="B125" s="141" t="s">
        <v>941</v>
      </c>
      <c r="C125" s="142" t="s">
        <v>942</v>
      </c>
      <c r="D125" s="143" t="s">
        <v>943</v>
      </c>
      <c r="E125" s="143" t="s">
        <v>754</v>
      </c>
      <c r="F125" s="144" t="s">
        <v>1452</v>
      </c>
      <c r="G125" s="145" t="s">
        <v>755</v>
      </c>
      <c r="H125" s="146" t="s">
        <v>944</v>
      </c>
      <c r="I125" s="147">
        <v>4024435317</v>
      </c>
      <c r="J125" s="148" t="s">
        <v>1454</v>
      </c>
      <c r="K125" s="149" t="s">
        <v>1455</v>
      </c>
      <c r="L125" s="100"/>
      <c r="M125" s="101">
        <v>356.99</v>
      </c>
      <c r="N125" s="102" t="s">
        <v>432</v>
      </c>
      <c r="O125" s="150">
        <v>15.44502617801047</v>
      </c>
      <c r="P125" s="151" t="s">
        <v>1673</v>
      </c>
      <c r="Q125" s="108"/>
      <c r="R125" s="109"/>
      <c r="S125" s="152" t="s">
        <v>1455</v>
      </c>
      <c r="T125" s="125">
        <v>22127</v>
      </c>
      <c r="U125" s="114">
        <v>985</v>
      </c>
      <c r="V125" s="114">
        <v>2290</v>
      </c>
      <c r="W125" s="115">
        <v>589</v>
      </c>
      <c r="X125" s="116"/>
      <c r="Y125" s="117" t="s">
        <v>432</v>
      </c>
      <c r="Z125" s="142">
        <f t="shared" si="30"/>
        <v>1</v>
      </c>
      <c r="AA125" s="143">
        <f t="shared" si="31"/>
        <v>1</v>
      </c>
      <c r="AB125" s="143">
        <f t="shared" si="32"/>
        <v>0</v>
      </c>
      <c r="AC125" s="143">
        <f t="shared" si="33"/>
        <v>0</v>
      </c>
      <c r="AD125" s="153" t="str">
        <f t="shared" si="34"/>
        <v>SRSA</v>
      </c>
      <c r="AE125" s="142">
        <f t="shared" si="35"/>
        <v>1</v>
      </c>
      <c r="AF125" s="143">
        <f t="shared" si="36"/>
        <v>0</v>
      </c>
      <c r="AG125" s="143">
        <f t="shared" si="37"/>
        <v>0</v>
      </c>
      <c r="AH125" s="153" t="str">
        <f t="shared" si="38"/>
        <v>-</v>
      </c>
      <c r="AI125" s="142">
        <f t="shared" si="39"/>
        <v>0</v>
      </c>
      <c r="AJ125" s="47" t="s">
        <v>1188</v>
      </c>
    </row>
    <row r="126" spans="1:36" s="47" customFormat="1" ht="12.75" customHeight="1">
      <c r="A126" s="140" t="s">
        <v>945</v>
      </c>
      <c r="B126" s="141" t="s">
        <v>946</v>
      </c>
      <c r="C126" s="142" t="s">
        <v>947</v>
      </c>
      <c r="D126" s="143" t="s">
        <v>948</v>
      </c>
      <c r="E126" s="143" t="s">
        <v>949</v>
      </c>
      <c r="F126" s="144" t="s">
        <v>1452</v>
      </c>
      <c r="G126" s="145" t="s">
        <v>950</v>
      </c>
      <c r="H126" s="146" t="s">
        <v>241</v>
      </c>
      <c r="I126" s="147">
        <v>4025921300</v>
      </c>
      <c r="J126" s="148" t="s">
        <v>1556</v>
      </c>
      <c r="K126" s="149" t="s">
        <v>1455</v>
      </c>
      <c r="L126" s="100"/>
      <c r="M126" s="101">
        <v>157.38</v>
      </c>
      <c r="N126" s="102"/>
      <c r="O126" s="150">
        <v>13.496932515337424</v>
      </c>
      <c r="P126" s="151" t="s">
        <v>1673</v>
      </c>
      <c r="Q126" s="108"/>
      <c r="R126" s="109"/>
      <c r="S126" s="152" t="s">
        <v>1455</v>
      </c>
      <c r="T126" s="125">
        <v>9697</v>
      </c>
      <c r="U126" s="114">
        <v>379</v>
      </c>
      <c r="V126" s="114">
        <v>882</v>
      </c>
      <c r="W126" s="115">
        <v>192</v>
      </c>
      <c r="X126" s="116"/>
      <c r="Y126" s="117" t="s">
        <v>432</v>
      </c>
      <c r="Z126" s="142">
        <f t="shared" si="30"/>
        <v>1</v>
      </c>
      <c r="AA126" s="143">
        <f t="shared" si="31"/>
        <v>1</v>
      </c>
      <c r="AB126" s="143">
        <f t="shared" si="32"/>
        <v>0</v>
      </c>
      <c r="AC126" s="143">
        <f t="shared" si="33"/>
        <v>0</v>
      </c>
      <c r="AD126" s="153" t="str">
        <f t="shared" si="34"/>
        <v>SRSA</v>
      </c>
      <c r="AE126" s="142">
        <f t="shared" si="35"/>
        <v>1</v>
      </c>
      <c r="AF126" s="143">
        <f t="shared" si="36"/>
        <v>0</v>
      </c>
      <c r="AG126" s="143">
        <f t="shared" si="37"/>
        <v>0</v>
      </c>
      <c r="AH126" s="153" t="str">
        <f t="shared" si="38"/>
        <v>-</v>
      </c>
      <c r="AI126" s="142">
        <f t="shared" si="39"/>
        <v>0</v>
      </c>
      <c r="AJ126" s="47" t="s">
        <v>945</v>
      </c>
    </row>
    <row r="127" spans="1:36" s="47" customFormat="1" ht="12.75" customHeight="1">
      <c r="A127" s="140" t="s">
        <v>951</v>
      </c>
      <c r="B127" s="141" t="s">
        <v>952</v>
      </c>
      <c r="C127" s="142" t="s">
        <v>953</v>
      </c>
      <c r="D127" s="143" t="s">
        <v>954</v>
      </c>
      <c r="E127" s="143" t="s">
        <v>955</v>
      </c>
      <c r="F127" s="144" t="s">
        <v>1452</v>
      </c>
      <c r="G127" s="145" t="s">
        <v>956</v>
      </c>
      <c r="H127" s="146" t="s">
        <v>516</v>
      </c>
      <c r="I127" s="147">
        <v>4026453326</v>
      </c>
      <c r="J127" s="148" t="s">
        <v>1454</v>
      </c>
      <c r="K127" s="149" t="s">
        <v>1455</v>
      </c>
      <c r="L127" s="100"/>
      <c r="M127" s="101">
        <v>242.01</v>
      </c>
      <c r="N127" s="102"/>
      <c r="O127" s="150">
        <v>14.736842105263156</v>
      </c>
      <c r="P127" s="151" t="s">
        <v>1673</v>
      </c>
      <c r="Q127" s="108"/>
      <c r="R127" s="109"/>
      <c r="S127" s="152" t="s">
        <v>1455</v>
      </c>
      <c r="T127" s="125">
        <v>14277</v>
      </c>
      <c r="U127" s="114">
        <v>691</v>
      </c>
      <c r="V127" s="114">
        <v>1363</v>
      </c>
      <c r="W127" s="115">
        <v>433</v>
      </c>
      <c r="X127" s="116"/>
      <c r="Y127" s="117" t="s">
        <v>432</v>
      </c>
      <c r="Z127" s="142">
        <f t="shared" si="30"/>
        <v>1</v>
      </c>
      <c r="AA127" s="143">
        <f t="shared" si="31"/>
        <v>1</v>
      </c>
      <c r="AB127" s="143">
        <f t="shared" si="32"/>
        <v>0</v>
      </c>
      <c r="AC127" s="143">
        <f t="shared" si="33"/>
        <v>0</v>
      </c>
      <c r="AD127" s="153" t="str">
        <f t="shared" si="34"/>
        <v>SRSA</v>
      </c>
      <c r="AE127" s="142">
        <f t="shared" si="35"/>
        <v>1</v>
      </c>
      <c r="AF127" s="143">
        <f t="shared" si="36"/>
        <v>0</v>
      </c>
      <c r="AG127" s="143">
        <f t="shared" si="37"/>
        <v>0</v>
      </c>
      <c r="AH127" s="153" t="str">
        <f t="shared" si="38"/>
        <v>-</v>
      </c>
      <c r="AI127" s="142">
        <f t="shared" si="39"/>
        <v>0</v>
      </c>
      <c r="AJ127" s="47" t="s">
        <v>951</v>
      </c>
    </row>
    <row r="128" spans="1:36" s="47" customFormat="1" ht="12.75" customHeight="1">
      <c r="A128" s="140" t="s">
        <v>957</v>
      </c>
      <c r="B128" s="141" t="s">
        <v>958</v>
      </c>
      <c r="C128" s="142" t="s">
        <v>959</v>
      </c>
      <c r="D128" s="143" t="s">
        <v>960</v>
      </c>
      <c r="E128" s="143" t="s">
        <v>961</v>
      </c>
      <c r="F128" s="144" t="s">
        <v>1452</v>
      </c>
      <c r="G128" s="145" t="s">
        <v>962</v>
      </c>
      <c r="H128" s="146" t="s">
        <v>963</v>
      </c>
      <c r="I128" s="147">
        <v>3088682222</v>
      </c>
      <c r="J128" s="148" t="s">
        <v>1454</v>
      </c>
      <c r="K128" s="149" t="s">
        <v>1455</v>
      </c>
      <c r="L128" s="100"/>
      <c r="M128" s="101">
        <v>138.33</v>
      </c>
      <c r="N128" s="102" t="s">
        <v>432</v>
      </c>
      <c r="O128" s="150">
        <v>18.97810218978102</v>
      </c>
      <c r="P128" s="151" t="s">
        <v>1673</v>
      </c>
      <c r="Q128" s="108"/>
      <c r="R128" s="109"/>
      <c r="S128" s="152" t="s">
        <v>1455</v>
      </c>
      <c r="T128" s="125">
        <v>8000</v>
      </c>
      <c r="U128" s="114">
        <v>674</v>
      </c>
      <c r="V128" s="114">
        <v>909</v>
      </c>
      <c r="W128" s="115">
        <v>298</v>
      </c>
      <c r="X128" s="116"/>
      <c r="Y128" s="117" t="s">
        <v>432</v>
      </c>
      <c r="Z128" s="142">
        <f t="shared" si="30"/>
        <v>1</v>
      </c>
      <c r="AA128" s="143">
        <f t="shared" si="31"/>
        <v>1</v>
      </c>
      <c r="AB128" s="143">
        <f t="shared" si="32"/>
        <v>0</v>
      </c>
      <c r="AC128" s="143">
        <f t="shared" si="33"/>
        <v>0</v>
      </c>
      <c r="AD128" s="153" t="str">
        <f t="shared" si="34"/>
        <v>SRSA</v>
      </c>
      <c r="AE128" s="142">
        <f t="shared" si="35"/>
        <v>1</v>
      </c>
      <c r="AF128" s="143">
        <f t="shared" si="36"/>
        <v>0</v>
      </c>
      <c r="AG128" s="143">
        <f t="shared" si="37"/>
        <v>0</v>
      </c>
      <c r="AH128" s="153" t="str">
        <f t="shared" si="38"/>
        <v>-</v>
      </c>
      <c r="AI128" s="142">
        <f t="shared" si="39"/>
        <v>0</v>
      </c>
      <c r="AJ128" s="47" t="s">
        <v>957</v>
      </c>
    </row>
    <row r="129" spans="1:36" s="47" customFormat="1" ht="12.75" customHeight="1">
      <c r="A129" s="140" t="s">
        <v>289</v>
      </c>
      <c r="B129" s="141" t="s">
        <v>290</v>
      </c>
      <c r="C129" s="142" t="s">
        <v>291</v>
      </c>
      <c r="D129" s="143" t="s">
        <v>292</v>
      </c>
      <c r="E129" s="143" t="s">
        <v>293</v>
      </c>
      <c r="F129" s="144" t="s">
        <v>1452</v>
      </c>
      <c r="G129" s="145" t="s">
        <v>294</v>
      </c>
      <c r="H129" s="146" t="s">
        <v>295</v>
      </c>
      <c r="I129" s="147">
        <v>3083856306</v>
      </c>
      <c r="J129" s="148" t="s">
        <v>1454</v>
      </c>
      <c r="K129" s="149" t="s">
        <v>1455</v>
      </c>
      <c r="L129" s="100"/>
      <c r="M129" s="101">
        <v>456.45</v>
      </c>
      <c r="N129" s="102"/>
      <c r="O129" s="150">
        <v>8.241758241758241</v>
      </c>
      <c r="P129" s="151" t="s">
        <v>1673</v>
      </c>
      <c r="Q129" s="108"/>
      <c r="R129" s="109"/>
      <c r="S129" s="152" t="s">
        <v>1455</v>
      </c>
      <c r="T129" s="125">
        <v>21834</v>
      </c>
      <c r="U129" s="114">
        <v>499</v>
      </c>
      <c r="V129" s="114">
        <v>1801</v>
      </c>
      <c r="W129" s="115">
        <v>545</v>
      </c>
      <c r="X129" s="116"/>
      <c r="Y129" s="117" t="s">
        <v>432</v>
      </c>
      <c r="Z129" s="142">
        <f t="shared" si="30"/>
        <v>1</v>
      </c>
      <c r="AA129" s="143">
        <f t="shared" si="31"/>
        <v>1</v>
      </c>
      <c r="AB129" s="143">
        <f t="shared" si="32"/>
        <v>0</v>
      </c>
      <c r="AC129" s="143">
        <f t="shared" si="33"/>
        <v>0</v>
      </c>
      <c r="AD129" s="153" t="str">
        <f t="shared" si="34"/>
        <v>SRSA</v>
      </c>
      <c r="AE129" s="142">
        <f t="shared" si="35"/>
        <v>1</v>
      </c>
      <c r="AF129" s="143">
        <f t="shared" si="36"/>
        <v>0</v>
      </c>
      <c r="AG129" s="143">
        <f t="shared" si="37"/>
        <v>0</v>
      </c>
      <c r="AH129" s="153" t="str">
        <f t="shared" si="38"/>
        <v>-</v>
      </c>
      <c r="AI129" s="142">
        <f t="shared" si="39"/>
        <v>0</v>
      </c>
      <c r="AJ129" s="47" t="s">
        <v>289</v>
      </c>
    </row>
    <row r="130" spans="1:36" s="47" customFormat="1" ht="12.75" customHeight="1">
      <c r="A130" s="156" t="s">
        <v>964</v>
      </c>
      <c r="B130" s="157" t="s">
        <v>965</v>
      </c>
      <c r="C130" s="158" t="s">
        <v>966</v>
      </c>
      <c r="D130" s="159" t="s">
        <v>967</v>
      </c>
      <c r="E130" s="159" t="s">
        <v>968</v>
      </c>
      <c r="F130" s="160" t="s">
        <v>1452</v>
      </c>
      <c r="G130" s="161" t="s">
        <v>969</v>
      </c>
      <c r="H130" s="162" t="s">
        <v>970</v>
      </c>
      <c r="I130" s="163">
        <v>3086923223</v>
      </c>
      <c r="J130" s="164" t="s">
        <v>1454</v>
      </c>
      <c r="K130" s="165" t="s">
        <v>1455</v>
      </c>
      <c r="L130" s="166"/>
      <c r="M130" s="167">
        <v>180.53</v>
      </c>
      <c r="N130" s="168" t="s">
        <v>432</v>
      </c>
      <c r="O130" s="169">
        <v>15.625</v>
      </c>
      <c r="P130" s="170" t="s">
        <v>1673</v>
      </c>
      <c r="Q130" s="171"/>
      <c r="R130" s="172"/>
      <c r="S130" s="173" t="s">
        <v>1455</v>
      </c>
      <c r="T130" s="174">
        <v>13081</v>
      </c>
      <c r="U130" s="175">
        <v>719</v>
      </c>
      <c r="V130" s="175">
        <v>1235</v>
      </c>
      <c r="W130" s="176">
        <v>329</v>
      </c>
      <c r="X130" s="177" t="s">
        <v>1810</v>
      </c>
      <c r="Y130" s="178" t="s">
        <v>432</v>
      </c>
      <c r="Z130" s="158">
        <f t="shared" si="30"/>
        <v>1</v>
      </c>
      <c r="AA130" s="159">
        <f t="shared" si="31"/>
        <v>1</v>
      </c>
      <c r="AB130" s="159">
        <f t="shared" si="32"/>
        <v>0</v>
      </c>
      <c r="AC130" s="159">
        <f t="shared" si="33"/>
        <v>0</v>
      </c>
      <c r="AD130" s="179" t="str">
        <f t="shared" si="34"/>
        <v>SRSA</v>
      </c>
      <c r="AE130" s="158">
        <f t="shared" si="35"/>
        <v>1</v>
      </c>
      <c r="AF130" s="159">
        <f t="shared" si="36"/>
        <v>0</v>
      </c>
      <c r="AG130" s="159">
        <f t="shared" si="37"/>
        <v>0</v>
      </c>
      <c r="AH130" s="179" t="str">
        <f t="shared" si="38"/>
        <v>-</v>
      </c>
      <c r="AI130" s="158">
        <f t="shared" si="39"/>
        <v>0</v>
      </c>
      <c r="AJ130" s="47" t="e">
        <v>#N/A</v>
      </c>
    </row>
    <row r="131" spans="1:36" s="47" customFormat="1" ht="12.75" customHeight="1">
      <c r="A131" s="140" t="s">
        <v>980</v>
      </c>
      <c r="B131" s="141" t="s">
        <v>1230</v>
      </c>
      <c r="C131" s="142" t="s">
        <v>1231</v>
      </c>
      <c r="D131" s="143" t="s">
        <v>1232</v>
      </c>
      <c r="E131" s="143" t="s">
        <v>1233</v>
      </c>
      <c r="F131" s="144" t="s">
        <v>1452</v>
      </c>
      <c r="G131" s="145" t="s">
        <v>1234</v>
      </c>
      <c r="H131" s="146" t="s">
        <v>1235</v>
      </c>
      <c r="I131" s="147">
        <v>4024972621</v>
      </c>
      <c r="J131" s="148" t="s">
        <v>1454</v>
      </c>
      <c r="K131" s="149" t="s">
        <v>1455</v>
      </c>
      <c r="L131" s="100"/>
      <c r="M131" s="101">
        <v>378.15</v>
      </c>
      <c r="N131" s="102"/>
      <c r="O131" s="150">
        <v>11.386138613861387</v>
      </c>
      <c r="P131" s="151" t="s">
        <v>1673</v>
      </c>
      <c r="Q131" s="108"/>
      <c r="R131" s="109"/>
      <c r="S131" s="152" t="s">
        <v>1455</v>
      </c>
      <c r="T131" s="125">
        <v>20197</v>
      </c>
      <c r="U131" s="114">
        <v>701</v>
      </c>
      <c r="V131" s="114">
        <v>1844</v>
      </c>
      <c r="W131" s="115">
        <v>476</v>
      </c>
      <c r="X131" s="116"/>
      <c r="Y131" s="117" t="s">
        <v>432</v>
      </c>
      <c r="Z131" s="142">
        <f t="shared" si="30"/>
        <v>1</v>
      </c>
      <c r="AA131" s="143">
        <f t="shared" si="31"/>
        <v>1</v>
      </c>
      <c r="AB131" s="143">
        <f t="shared" si="32"/>
        <v>0</v>
      </c>
      <c r="AC131" s="143">
        <f t="shared" si="33"/>
        <v>0</v>
      </c>
      <c r="AD131" s="153" t="str">
        <f t="shared" si="34"/>
        <v>SRSA</v>
      </c>
      <c r="AE131" s="142">
        <f t="shared" si="35"/>
        <v>1</v>
      </c>
      <c r="AF131" s="143">
        <f t="shared" si="36"/>
        <v>0</v>
      </c>
      <c r="AG131" s="143">
        <f t="shared" si="37"/>
        <v>0</v>
      </c>
      <c r="AH131" s="153" t="str">
        <f t="shared" si="38"/>
        <v>-</v>
      </c>
      <c r="AI131" s="142">
        <f t="shared" si="39"/>
        <v>0</v>
      </c>
      <c r="AJ131" s="47" t="s">
        <v>980</v>
      </c>
    </row>
    <row r="132" spans="1:36" s="47" customFormat="1" ht="12.75" customHeight="1">
      <c r="A132" s="140" t="s">
        <v>1253</v>
      </c>
      <c r="B132" s="141" t="s">
        <v>1254</v>
      </c>
      <c r="C132" s="142" t="s">
        <v>1255</v>
      </c>
      <c r="D132" s="143" t="s">
        <v>1256</v>
      </c>
      <c r="E132" s="143" t="s">
        <v>773</v>
      </c>
      <c r="F132" s="144" t="s">
        <v>1452</v>
      </c>
      <c r="G132" s="145" t="s">
        <v>774</v>
      </c>
      <c r="H132" s="146" t="s">
        <v>1257</v>
      </c>
      <c r="I132" s="147">
        <v>4024392233</v>
      </c>
      <c r="J132" s="148" t="s">
        <v>1454</v>
      </c>
      <c r="K132" s="149" t="s">
        <v>1455</v>
      </c>
      <c r="L132" s="100"/>
      <c r="M132" s="101">
        <v>515.77</v>
      </c>
      <c r="N132" s="102" t="s">
        <v>432</v>
      </c>
      <c r="O132" s="150">
        <v>11.610486891385769</v>
      </c>
      <c r="P132" s="151" t="s">
        <v>1673</v>
      </c>
      <c r="Q132" s="108"/>
      <c r="R132" s="109"/>
      <c r="S132" s="152" t="s">
        <v>1455</v>
      </c>
      <c r="T132" s="125">
        <v>29057</v>
      </c>
      <c r="U132" s="114">
        <v>1071</v>
      </c>
      <c r="V132" s="114">
        <v>2486</v>
      </c>
      <c r="W132" s="115">
        <v>630</v>
      </c>
      <c r="X132" s="116"/>
      <c r="Y132" s="117" t="s">
        <v>432</v>
      </c>
      <c r="Z132" s="142">
        <f t="shared" si="30"/>
        <v>1</v>
      </c>
      <c r="AA132" s="143">
        <f t="shared" si="31"/>
        <v>1</v>
      </c>
      <c r="AB132" s="143">
        <f t="shared" si="32"/>
        <v>0</v>
      </c>
      <c r="AC132" s="143">
        <f t="shared" si="33"/>
        <v>0</v>
      </c>
      <c r="AD132" s="153" t="str">
        <f t="shared" si="34"/>
        <v>SRSA</v>
      </c>
      <c r="AE132" s="142">
        <f t="shared" si="35"/>
        <v>1</v>
      </c>
      <c r="AF132" s="143">
        <f t="shared" si="36"/>
        <v>0</v>
      </c>
      <c r="AG132" s="143">
        <f t="shared" si="37"/>
        <v>0</v>
      </c>
      <c r="AH132" s="153" t="str">
        <f t="shared" si="38"/>
        <v>-</v>
      </c>
      <c r="AI132" s="142">
        <f t="shared" si="39"/>
        <v>0</v>
      </c>
      <c r="AJ132" s="47" t="s">
        <v>1253</v>
      </c>
    </row>
    <row r="133" spans="1:36" s="47" customFormat="1" ht="12.75" customHeight="1">
      <c r="A133" s="140" t="s">
        <v>1258</v>
      </c>
      <c r="B133" s="141" t="s">
        <v>1259</v>
      </c>
      <c r="C133" s="142" t="s">
        <v>1260</v>
      </c>
      <c r="D133" s="143" t="s">
        <v>1261</v>
      </c>
      <c r="E133" s="143" t="s">
        <v>1262</v>
      </c>
      <c r="F133" s="144" t="s">
        <v>1452</v>
      </c>
      <c r="G133" s="145" t="s">
        <v>1263</v>
      </c>
      <c r="H133" s="146" t="s">
        <v>1264</v>
      </c>
      <c r="I133" s="147">
        <v>3086362252</v>
      </c>
      <c r="J133" s="148" t="s">
        <v>1454</v>
      </c>
      <c r="K133" s="149" t="s">
        <v>1455</v>
      </c>
      <c r="L133" s="100"/>
      <c r="M133" s="101">
        <v>274.6</v>
      </c>
      <c r="N133" s="102"/>
      <c r="O133" s="150">
        <v>9.126984126984127</v>
      </c>
      <c r="P133" s="151" t="s">
        <v>1673</v>
      </c>
      <c r="Q133" s="108"/>
      <c r="R133" s="109"/>
      <c r="S133" s="152" t="s">
        <v>1455</v>
      </c>
      <c r="T133" s="125">
        <v>10032</v>
      </c>
      <c r="U133" s="114">
        <v>354</v>
      </c>
      <c r="V133" s="114">
        <v>1007</v>
      </c>
      <c r="W133" s="115">
        <v>336</v>
      </c>
      <c r="X133" s="116"/>
      <c r="Y133" s="117" t="s">
        <v>1810</v>
      </c>
      <c r="Z133" s="142">
        <f t="shared" si="30"/>
        <v>1</v>
      </c>
      <c r="AA133" s="143">
        <f t="shared" si="31"/>
        <v>1</v>
      </c>
      <c r="AB133" s="143">
        <f t="shared" si="32"/>
        <v>0</v>
      </c>
      <c r="AC133" s="143">
        <f t="shared" si="33"/>
        <v>0</v>
      </c>
      <c r="AD133" s="153" t="str">
        <f t="shared" si="34"/>
        <v>SRSA</v>
      </c>
      <c r="AE133" s="142">
        <f t="shared" si="35"/>
        <v>1</v>
      </c>
      <c r="AF133" s="143">
        <f t="shared" si="36"/>
        <v>0</v>
      </c>
      <c r="AG133" s="143">
        <f t="shared" si="37"/>
        <v>0</v>
      </c>
      <c r="AH133" s="153" t="str">
        <f t="shared" si="38"/>
        <v>-</v>
      </c>
      <c r="AI133" s="142">
        <f t="shared" si="39"/>
        <v>0</v>
      </c>
      <c r="AJ133" s="47" t="s">
        <v>1258</v>
      </c>
    </row>
    <row r="134" spans="1:36" s="47" customFormat="1" ht="12.75" customHeight="1">
      <c r="A134" s="156" t="s">
        <v>1265</v>
      </c>
      <c r="B134" s="157" t="s">
        <v>1266</v>
      </c>
      <c r="C134" s="158" t="s">
        <v>1267</v>
      </c>
      <c r="D134" s="159" t="s">
        <v>1268</v>
      </c>
      <c r="E134" s="159" t="s">
        <v>1269</v>
      </c>
      <c r="F134" s="160" t="s">
        <v>1452</v>
      </c>
      <c r="G134" s="161" t="s">
        <v>1270</v>
      </c>
      <c r="H134" s="162" t="s">
        <v>1271</v>
      </c>
      <c r="I134" s="163">
        <v>3085872292</v>
      </c>
      <c r="J134" s="164" t="s">
        <v>1454</v>
      </c>
      <c r="K134" s="165" t="s">
        <v>1455</v>
      </c>
      <c r="L134" s="166"/>
      <c r="M134" s="167">
        <v>251.32</v>
      </c>
      <c r="N134" s="168"/>
      <c r="O134" s="169">
        <v>9.285714285714286</v>
      </c>
      <c r="P134" s="170" t="s">
        <v>1673</v>
      </c>
      <c r="Q134" s="171"/>
      <c r="R134" s="172"/>
      <c r="S134" s="173" t="s">
        <v>1455</v>
      </c>
      <c r="T134" s="174">
        <v>12201</v>
      </c>
      <c r="U134" s="175">
        <v>416</v>
      </c>
      <c r="V134" s="175">
        <v>1021</v>
      </c>
      <c r="W134" s="176">
        <v>304</v>
      </c>
      <c r="X134" s="177"/>
      <c r="Y134" s="178" t="s">
        <v>432</v>
      </c>
      <c r="Z134" s="158">
        <f t="shared" si="30"/>
        <v>1</v>
      </c>
      <c r="AA134" s="159">
        <f t="shared" si="31"/>
        <v>1</v>
      </c>
      <c r="AB134" s="159">
        <f t="shared" si="32"/>
        <v>0</v>
      </c>
      <c r="AC134" s="159">
        <f t="shared" si="33"/>
        <v>0</v>
      </c>
      <c r="AD134" s="179" t="str">
        <f t="shared" si="34"/>
        <v>SRSA</v>
      </c>
      <c r="AE134" s="158">
        <f t="shared" si="35"/>
        <v>1</v>
      </c>
      <c r="AF134" s="159">
        <f t="shared" si="36"/>
        <v>0</v>
      </c>
      <c r="AG134" s="159">
        <f t="shared" si="37"/>
        <v>0</v>
      </c>
      <c r="AH134" s="179" t="str">
        <f t="shared" si="38"/>
        <v>-</v>
      </c>
      <c r="AI134" s="158">
        <f t="shared" si="39"/>
        <v>0</v>
      </c>
      <c r="AJ134" s="47" t="e">
        <v>#N/A</v>
      </c>
    </row>
    <row r="135" spans="1:36" s="47" customFormat="1" ht="12.75" customHeight="1">
      <c r="A135" s="156" t="s">
        <v>1272</v>
      </c>
      <c r="B135" s="157" t="s">
        <v>1273</v>
      </c>
      <c r="C135" s="158" t="s">
        <v>1274</v>
      </c>
      <c r="D135" s="159" t="s">
        <v>1275</v>
      </c>
      <c r="E135" s="159" t="s">
        <v>1276</v>
      </c>
      <c r="F135" s="160" t="s">
        <v>1452</v>
      </c>
      <c r="G135" s="161" t="s">
        <v>1277</v>
      </c>
      <c r="H135" s="162" t="s">
        <v>1278</v>
      </c>
      <c r="I135" s="163">
        <v>4023362218</v>
      </c>
      <c r="J135" s="164" t="s">
        <v>1454</v>
      </c>
      <c r="K135" s="165" t="s">
        <v>1455</v>
      </c>
      <c r="L135" s="166"/>
      <c r="M135" s="167">
        <v>283.15</v>
      </c>
      <c r="N135" s="168"/>
      <c r="O135" s="169">
        <v>20.784313725490197</v>
      </c>
      <c r="P135" s="170" t="s">
        <v>1455</v>
      </c>
      <c r="Q135" s="171"/>
      <c r="R135" s="172"/>
      <c r="S135" s="173" t="s">
        <v>1455</v>
      </c>
      <c r="T135" s="174">
        <v>24821</v>
      </c>
      <c r="U135" s="175">
        <v>748</v>
      </c>
      <c r="V135" s="175">
        <v>1844</v>
      </c>
      <c r="W135" s="176">
        <v>507</v>
      </c>
      <c r="X135" s="177"/>
      <c r="Y135" s="178" t="s">
        <v>432</v>
      </c>
      <c r="Z135" s="158">
        <f t="shared" si="30"/>
        <v>1</v>
      </c>
      <c r="AA135" s="159">
        <f t="shared" si="31"/>
        <v>1</v>
      </c>
      <c r="AB135" s="159">
        <f t="shared" si="32"/>
        <v>0</v>
      </c>
      <c r="AC135" s="159">
        <f t="shared" si="33"/>
        <v>0</v>
      </c>
      <c r="AD135" s="179" t="str">
        <f t="shared" si="34"/>
        <v>SRSA</v>
      </c>
      <c r="AE135" s="158">
        <f t="shared" si="35"/>
        <v>1</v>
      </c>
      <c r="AF135" s="159">
        <f t="shared" si="36"/>
        <v>1</v>
      </c>
      <c r="AG135" s="159" t="str">
        <f t="shared" si="37"/>
        <v>Initial</v>
      </c>
      <c r="AH135" s="179" t="str">
        <f t="shared" si="38"/>
        <v>-</v>
      </c>
      <c r="AI135" s="158" t="str">
        <f t="shared" si="39"/>
        <v>SRSA</v>
      </c>
      <c r="AJ135" s="47" t="e">
        <v>#N/A</v>
      </c>
    </row>
    <row r="136" spans="1:36" s="47" customFormat="1" ht="12.75" customHeight="1">
      <c r="A136" s="140" t="s">
        <v>20</v>
      </c>
      <c r="B136" s="141" t="s">
        <v>21</v>
      </c>
      <c r="C136" s="142" t="s">
        <v>22</v>
      </c>
      <c r="D136" s="143" t="s">
        <v>23</v>
      </c>
      <c r="E136" s="143" t="s">
        <v>24</v>
      </c>
      <c r="F136" s="144" t="s">
        <v>1452</v>
      </c>
      <c r="G136" s="145" t="s">
        <v>25</v>
      </c>
      <c r="H136" s="146" t="s">
        <v>26</v>
      </c>
      <c r="I136" s="147">
        <v>4024944185</v>
      </c>
      <c r="J136" s="148" t="s">
        <v>1454</v>
      </c>
      <c r="K136" s="149" t="s">
        <v>1455</v>
      </c>
      <c r="L136" s="100"/>
      <c r="M136" s="101">
        <v>221.85</v>
      </c>
      <c r="N136" s="102"/>
      <c r="O136" s="150">
        <v>14.285714285714285</v>
      </c>
      <c r="P136" s="151" t="s">
        <v>1673</v>
      </c>
      <c r="Q136" s="108"/>
      <c r="R136" s="109"/>
      <c r="S136" s="152" t="s">
        <v>1455</v>
      </c>
      <c r="T136" s="125">
        <v>15460</v>
      </c>
      <c r="U136" s="114">
        <v>429</v>
      </c>
      <c r="V136" s="114">
        <v>1225</v>
      </c>
      <c r="W136" s="115">
        <v>272</v>
      </c>
      <c r="X136" s="116"/>
      <c r="Y136" s="117" t="s">
        <v>1810</v>
      </c>
      <c r="Z136" s="142">
        <f t="shared" si="30"/>
        <v>1</v>
      </c>
      <c r="AA136" s="143">
        <f t="shared" si="31"/>
        <v>1</v>
      </c>
      <c r="AB136" s="143">
        <f t="shared" si="32"/>
        <v>0</v>
      </c>
      <c r="AC136" s="143">
        <f t="shared" si="33"/>
        <v>0</v>
      </c>
      <c r="AD136" s="153" t="str">
        <f t="shared" si="34"/>
        <v>SRSA</v>
      </c>
      <c r="AE136" s="142">
        <f t="shared" si="35"/>
        <v>1</v>
      </c>
      <c r="AF136" s="143">
        <f t="shared" si="36"/>
        <v>0</v>
      </c>
      <c r="AG136" s="143">
        <f t="shared" si="37"/>
        <v>0</v>
      </c>
      <c r="AH136" s="153" t="str">
        <f t="shared" si="38"/>
        <v>-</v>
      </c>
      <c r="AI136" s="142">
        <f t="shared" si="39"/>
        <v>0</v>
      </c>
      <c r="AJ136" s="47" t="s">
        <v>20</v>
      </c>
    </row>
    <row r="137" spans="1:36" s="47" customFormat="1" ht="12.75" customHeight="1">
      <c r="A137" s="140" t="s">
        <v>1279</v>
      </c>
      <c r="B137" s="141" t="s">
        <v>1280</v>
      </c>
      <c r="C137" s="142" t="s">
        <v>1281</v>
      </c>
      <c r="D137" s="143" t="s">
        <v>1282</v>
      </c>
      <c r="E137" s="143" t="s">
        <v>1283</v>
      </c>
      <c r="F137" s="144" t="s">
        <v>1452</v>
      </c>
      <c r="G137" s="145" t="s">
        <v>1284</v>
      </c>
      <c r="H137" s="146" t="s">
        <v>1285</v>
      </c>
      <c r="I137" s="147">
        <v>4028664761</v>
      </c>
      <c r="J137" s="148" t="s">
        <v>129</v>
      </c>
      <c r="K137" s="149" t="s">
        <v>1455</v>
      </c>
      <c r="L137" s="100"/>
      <c r="M137" s="101">
        <v>435.16</v>
      </c>
      <c r="N137" s="102"/>
      <c r="O137" s="150">
        <v>5.088062622309197</v>
      </c>
      <c r="P137" s="151" t="s">
        <v>1673</v>
      </c>
      <c r="Q137" s="108"/>
      <c r="R137" s="109"/>
      <c r="S137" s="152" t="s">
        <v>1455</v>
      </c>
      <c r="T137" s="125">
        <v>9063</v>
      </c>
      <c r="U137" s="114">
        <v>332</v>
      </c>
      <c r="V137" s="114">
        <v>1359</v>
      </c>
      <c r="W137" s="115">
        <v>531</v>
      </c>
      <c r="X137" s="116"/>
      <c r="Y137" s="117" t="s">
        <v>432</v>
      </c>
      <c r="Z137" s="142">
        <f t="shared" si="30"/>
        <v>1</v>
      </c>
      <c r="AA137" s="143">
        <f t="shared" si="31"/>
        <v>1</v>
      </c>
      <c r="AB137" s="143">
        <f t="shared" si="32"/>
        <v>0</v>
      </c>
      <c r="AC137" s="143">
        <f t="shared" si="33"/>
        <v>0</v>
      </c>
      <c r="AD137" s="153" t="str">
        <f t="shared" si="34"/>
        <v>SRSA</v>
      </c>
      <c r="AE137" s="142">
        <f t="shared" si="35"/>
        <v>1</v>
      </c>
      <c r="AF137" s="143">
        <f t="shared" si="36"/>
        <v>0</v>
      </c>
      <c r="AG137" s="143">
        <f t="shared" si="37"/>
        <v>0</v>
      </c>
      <c r="AH137" s="153" t="str">
        <f t="shared" si="38"/>
        <v>-</v>
      </c>
      <c r="AI137" s="142">
        <f t="shared" si="39"/>
        <v>0</v>
      </c>
      <c r="AJ137" s="47" t="s">
        <v>1279</v>
      </c>
    </row>
    <row r="138" spans="1:36" s="47" customFormat="1" ht="12.75" customHeight="1">
      <c r="A138" s="140" t="s">
        <v>1291</v>
      </c>
      <c r="B138" s="141" t="s">
        <v>1292</v>
      </c>
      <c r="C138" s="142" t="s">
        <v>1293</v>
      </c>
      <c r="D138" s="143" t="s">
        <v>1294</v>
      </c>
      <c r="E138" s="143" t="s">
        <v>1295</v>
      </c>
      <c r="F138" s="144" t="s">
        <v>1452</v>
      </c>
      <c r="G138" s="145" t="s">
        <v>1296</v>
      </c>
      <c r="H138" s="146" t="s">
        <v>1297</v>
      </c>
      <c r="I138" s="147">
        <v>4027594727</v>
      </c>
      <c r="J138" s="148" t="s">
        <v>1454</v>
      </c>
      <c r="K138" s="149" t="s">
        <v>1455</v>
      </c>
      <c r="L138" s="100"/>
      <c r="M138" s="101">
        <v>256.65</v>
      </c>
      <c r="N138" s="102" t="s">
        <v>432</v>
      </c>
      <c r="O138" s="150">
        <v>11.538461538461538</v>
      </c>
      <c r="P138" s="151" t="s">
        <v>1673</v>
      </c>
      <c r="Q138" s="108"/>
      <c r="R138" s="109"/>
      <c r="S138" s="152" t="s">
        <v>1455</v>
      </c>
      <c r="T138" s="125">
        <v>16035</v>
      </c>
      <c r="U138" s="114">
        <v>755</v>
      </c>
      <c r="V138" s="114">
        <v>1191</v>
      </c>
      <c r="W138" s="115">
        <v>315</v>
      </c>
      <c r="X138" s="116"/>
      <c r="Y138" s="117" t="s">
        <v>1810</v>
      </c>
      <c r="Z138" s="142">
        <f t="shared" si="30"/>
        <v>1</v>
      </c>
      <c r="AA138" s="143">
        <f t="shared" si="31"/>
        <v>1</v>
      </c>
      <c r="AB138" s="143">
        <f t="shared" si="32"/>
        <v>0</v>
      </c>
      <c r="AC138" s="143">
        <f t="shared" si="33"/>
        <v>0</v>
      </c>
      <c r="AD138" s="153" t="str">
        <f t="shared" si="34"/>
        <v>SRSA</v>
      </c>
      <c r="AE138" s="142">
        <f t="shared" si="35"/>
        <v>1</v>
      </c>
      <c r="AF138" s="143">
        <f t="shared" si="36"/>
        <v>0</v>
      </c>
      <c r="AG138" s="143">
        <f t="shared" si="37"/>
        <v>0</v>
      </c>
      <c r="AH138" s="153" t="str">
        <f t="shared" si="38"/>
        <v>-</v>
      </c>
      <c r="AI138" s="142">
        <f t="shared" si="39"/>
        <v>0</v>
      </c>
      <c r="AJ138" s="47" t="s">
        <v>1291</v>
      </c>
    </row>
    <row r="139" spans="1:36" s="47" customFormat="1" ht="12.75" customHeight="1">
      <c r="A139" s="156" t="s">
        <v>1298</v>
      </c>
      <c r="B139" s="157" t="s">
        <v>1299</v>
      </c>
      <c r="C139" s="158" t="s">
        <v>1300</v>
      </c>
      <c r="D139" s="159" t="s">
        <v>1301</v>
      </c>
      <c r="E139" s="159" t="s">
        <v>1302</v>
      </c>
      <c r="F139" s="160" t="s">
        <v>1452</v>
      </c>
      <c r="G139" s="161" t="s">
        <v>1303</v>
      </c>
      <c r="H139" s="162" t="s">
        <v>1754</v>
      </c>
      <c r="I139" s="163">
        <v>4029243302</v>
      </c>
      <c r="J139" s="164" t="s">
        <v>1454</v>
      </c>
      <c r="K139" s="165" t="s">
        <v>1455</v>
      </c>
      <c r="L139" s="166"/>
      <c r="M139" s="167">
        <v>199.77</v>
      </c>
      <c r="N139" s="168" t="s">
        <v>432</v>
      </c>
      <c r="O139" s="169">
        <v>14.814814814814813</v>
      </c>
      <c r="P139" s="170" t="s">
        <v>1673</v>
      </c>
      <c r="Q139" s="171"/>
      <c r="R139" s="172"/>
      <c r="S139" s="173" t="s">
        <v>1455</v>
      </c>
      <c r="T139" s="174">
        <v>12321</v>
      </c>
      <c r="U139" s="175">
        <v>326</v>
      </c>
      <c r="V139" s="175">
        <v>1057</v>
      </c>
      <c r="W139" s="176">
        <v>243</v>
      </c>
      <c r="X139" s="177"/>
      <c r="Y139" s="178" t="s">
        <v>1810</v>
      </c>
      <c r="Z139" s="158">
        <f aca="true" t="shared" si="40" ref="Z139:Z170">IF(OR(K139="YES",TRIM(L139)="YES"),1,0)</f>
        <v>1</v>
      </c>
      <c r="AA139" s="159">
        <f aca="true" t="shared" si="41" ref="AA139:AA170">IF(OR(AND(ISNUMBER(M139),AND(M139&gt;0,M139&lt;600)),AND(ISNUMBER(M139),AND(M139&gt;0,N139="YES"))),1,0)</f>
        <v>1</v>
      </c>
      <c r="AB139" s="159">
        <f aca="true" t="shared" si="42" ref="AB139:AB170">IF(AND(OR(K139="YES",TRIM(L139)="YES"),(Z139=0)),"Trouble",0)</f>
        <v>0</v>
      </c>
      <c r="AC139" s="159">
        <f aca="true" t="shared" si="43" ref="AC139:AC170">IF(AND(OR(AND(ISNUMBER(M139),AND(M139&gt;0,M139&lt;600)),AND(ISNUMBER(M139),AND(M139&gt;0,N139="YES"))),(AA139=0)),"Trouble",0)</f>
        <v>0</v>
      </c>
      <c r="AD139" s="179" t="str">
        <f aca="true" t="shared" si="44" ref="AD139:AD170">IF(AND(Z139=1,AA139=1),"SRSA","-")</f>
        <v>SRSA</v>
      </c>
      <c r="AE139" s="158">
        <f aca="true" t="shared" si="45" ref="AE139:AE170">IF(S139="YES",1,0)</f>
        <v>1</v>
      </c>
      <c r="AF139" s="159">
        <f aca="true" t="shared" si="46" ref="AF139:AF170">IF(OR(AND(ISNUMBER(Q139),Q139&gt;=20),(AND(ISNUMBER(Q139)=FALSE,AND(ISNUMBER(O139),O139&gt;=20)))),1,0)</f>
        <v>0</v>
      </c>
      <c r="AG139" s="159">
        <f aca="true" t="shared" si="47" ref="AG139:AG170">IF(AND(AE139=1,AF139=1),"Initial",0)</f>
        <v>0</v>
      </c>
      <c r="AH139" s="179" t="str">
        <f aca="true" t="shared" si="48" ref="AH139:AH170">IF(AND(AND(AG139="Initial",AI139=0),AND(ISNUMBER(M139),M139&gt;0)),"RLIS","-")</f>
        <v>-</v>
      </c>
      <c r="AI139" s="158">
        <f aca="true" t="shared" si="49" ref="AI139:AI170">IF(AND(AD139="SRSA",AG139="Initial"),"SRSA",0)</f>
        <v>0</v>
      </c>
      <c r="AJ139" s="47" t="e">
        <v>#N/A</v>
      </c>
    </row>
    <row r="140" spans="1:36" s="47" customFormat="1" ht="12.75" customHeight="1">
      <c r="A140" s="140" t="s">
        <v>1304</v>
      </c>
      <c r="B140" s="141" t="s">
        <v>1305</v>
      </c>
      <c r="C140" s="142" t="s">
        <v>1306</v>
      </c>
      <c r="D140" s="143" t="s">
        <v>1307</v>
      </c>
      <c r="E140" s="143" t="s">
        <v>1308</v>
      </c>
      <c r="F140" s="144" t="s">
        <v>1452</v>
      </c>
      <c r="G140" s="145" t="s">
        <v>1309</v>
      </c>
      <c r="H140" s="146" t="s">
        <v>1310</v>
      </c>
      <c r="I140" s="147">
        <v>4022988402</v>
      </c>
      <c r="J140" s="148" t="s">
        <v>1454</v>
      </c>
      <c r="K140" s="149" t="s">
        <v>1455</v>
      </c>
      <c r="L140" s="100"/>
      <c r="M140" s="101">
        <v>310.39</v>
      </c>
      <c r="N140" s="102"/>
      <c r="O140" s="150">
        <v>9.35672514619883</v>
      </c>
      <c r="P140" s="151" t="s">
        <v>1673</v>
      </c>
      <c r="Q140" s="108"/>
      <c r="R140" s="109"/>
      <c r="S140" s="152" t="s">
        <v>1455</v>
      </c>
      <c r="T140" s="125">
        <v>17516</v>
      </c>
      <c r="U140" s="114">
        <v>432</v>
      </c>
      <c r="V140" s="114">
        <v>1272</v>
      </c>
      <c r="W140" s="115">
        <v>402</v>
      </c>
      <c r="X140" s="116"/>
      <c r="Y140" s="117" t="s">
        <v>432</v>
      </c>
      <c r="Z140" s="142">
        <f t="shared" si="40"/>
        <v>1</v>
      </c>
      <c r="AA140" s="143">
        <f t="shared" si="41"/>
        <v>1</v>
      </c>
      <c r="AB140" s="143">
        <f t="shared" si="42"/>
        <v>0</v>
      </c>
      <c r="AC140" s="143">
        <f t="shared" si="43"/>
        <v>0</v>
      </c>
      <c r="AD140" s="153" t="str">
        <f t="shared" si="44"/>
        <v>SRSA</v>
      </c>
      <c r="AE140" s="142">
        <f t="shared" si="45"/>
        <v>1</v>
      </c>
      <c r="AF140" s="143">
        <f t="shared" si="46"/>
        <v>0</v>
      </c>
      <c r="AG140" s="143">
        <f t="shared" si="47"/>
        <v>0</v>
      </c>
      <c r="AH140" s="153" t="str">
        <f t="shared" si="48"/>
        <v>-</v>
      </c>
      <c r="AI140" s="142">
        <f t="shared" si="49"/>
        <v>0</v>
      </c>
      <c r="AJ140" s="47" t="s">
        <v>1304</v>
      </c>
    </row>
    <row r="141" spans="1:36" s="47" customFormat="1" ht="12.75" customHeight="1">
      <c r="A141" s="140" t="s">
        <v>420</v>
      </c>
      <c r="B141" s="141" t="s">
        <v>421</v>
      </c>
      <c r="C141" s="142" t="s">
        <v>422</v>
      </c>
      <c r="D141" s="143" t="s">
        <v>166</v>
      </c>
      <c r="E141" s="143" t="s">
        <v>167</v>
      </c>
      <c r="F141" s="144" t="s">
        <v>1452</v>
      </c>
      <c r="G141" s="145" t="s">
        <v>168</v>
      </c>
      <c r="H141" s="146" t="s">
        <v>169</v>
      </c>
      <c r="I141" s="147">
        <v>4023761680</v>
      </c>
      <c r="J141" s="148" t="s">
        <v>1454</v>
      </c>
      <c r="K141" s="149" t="s">
        <v>1455</v>
      </c>
      <c r="L141" s="100"/>
      <c r="M141" s="101">
        <v>427.54</v>
      </c>
      <c r="N141" s="102" t="s">
        <v>432</v>
      </c>
      <c r="O141" s="150">
        <v>12.549019607843137</v>
      </c>
      <c r="P141" s="151" t="s">
        <v>1673</v>
      </c>
      <c r="Q141" s="108"/>
      <c r="R141" s="109"/>
      <c r="S141" s="152" t="s">
        <v>1455</v>
      </c>
      <c r="T141" s="125">
        <v>27224</v>
      </c>
      <c r="U141" s="114">
        <v>699</v>
      </c>
      <c r="V141" s="114">
        <v>2570</v>
      </c>
      <c r="W141" s="115">
        <v>457</v>
      </c>
      <c r="X141" s="116"/>
      <c r="Y141" s="117" t="s">
        <v>432</v>
      </c>
      <c r="Z141" s="142">
        <f t="shared" si="40"/>
        <v>1</v>
      </c>
      <c r="AA141" s="143">
        <f t="shared" si="41"/>
        <v>1</v>
      </c>
      <c r="AB141" s="143">
        <f t="shared" si="42"/>
        <v>0</v>
      </c>
      <c r="AC141" s="143">
        <f t="shared" si="43"/>
        <v>0</v>
      </c>
      <c r="AD141" s="153" t="str">
        <f t="shared" si="44"/>
        <v>SRSA</v>
      </c>
      <c r="AE141" s="142">
        <f t="shared" si="45"/>
        <v>1</v>
      </c>
      <c r="AF141" s="143">
        <f t="shared" si="46"/>
        <v>0</v>
      </c>
      <c r="AG141" s="143">
        <f t="shared" si="47"/>
        <v>0</v>
      </c>
      <c r="AH141" s="153" t="str">
        <f t="shared" si="48"/>
        <v>-</v>
      </c>
      <c r="AI141" s="142">
        <f t="shared" si="49"/>
        <v>0</v>
      </c>
      <c r="AJ141" s="47" t="s">
        <v>420</v>
      </c>
    </row>
    <row r="142" spans="1:36" s="47" customFormat="1" ht="12.75" customHeight="1">
      <c r="A142" s="140" t="s">
        <v>1067</v>
      </c>
      <c r="B142" s="141" t="s">
        <v>1068</v>
      </c>
      <c r="C142" s="142" t="s">
        <v>1069</v>
      </c>
      <c r="D142" s="143" t="s">
        <v>1070</v>
      </c>
      <c r="E142" s="143" t="s">
        <v>1071</v>
      </c>
      <c r="F142" s="144" t="s">
        <v>1452</v>
      </c>
      <c r="G142" s="145" t="s">
        <v>1072</v>
      </c>
      <c r="H142" s="146" t="s">
        <v>1073</v>
      </c>
      <c r="I142" s="147">
        <v>4023719075</v>
      </c>
      <c r="J142" s="148" t="s">
        <v>1454</v>
      </c>
      <c r="K142" s="149" t="s">
        <v>1455</v>
      </c>
      <c r="L142" s="100"/>
      <c r="M142" s="101">
        <v>402.59</v>
      </c>
      <c r="N142" s="102"/>
      <c r="O142" s="150">
        <v>10.244988864142538</v>
      </c>
      <c r="P142" s="151" t="s">
        <v>1673</v>
      </c>
      <c r="Q142" s="108"/>
      <c r="R142" s="109"/>
      <c r="S142" s="152" t="s">
        <v>1455</v>
      </c>
      <c r="T142" s="125">
        <v>23418</v>
      </c>
      <c r="U142" s="114">
        <v>861</v>
      </c>
      <c r="V142" s="114">
        <v>1798</v>
      </c>
      <c r="W142" s="115">
        <v>651</v>
      </c>
      <c r="X142" s="116" t="s">
        <v>1810</v>
      </c>
      <c r="Y142" s="117" t="s">
        <v>432</v>
      </c>
      <c r="Z142" s="142">
        <f t="shared" si="40"/>
        <v>1</v>
      </c>
      <c r="AA142" s="143">
        <f t="shared" si="41"/>
        <v>1</v>
      </c>
      <c r="AB142" s="143">
        <f t="shared" si="42"/>
        <v>0</v>
      </c>
      <c r="AC142" s="143">
        <f t="shared" si="43"/>
        <v>0</v>
      </c>
      <c r="AD142" s="153" t="str">
        <f t="shared" si="44"/>
        <v>SRSA</v>
      </c>
      <c r="AE142" s="142">
        <f t="shared" si="45"/>
        <v>1</v>
      </c>
      <c r="AF142" s="143">
        <f t="shared" si="46"/>
        <v>0</v>
      </c>
      <c r="AG142" s="143">
        <f t="shared" si="47"/>
        <v>0</v>
      </c>
      <c r="AH142" s="153" t="str">
        <f t="shared" si="48"/>
        <v>-</v>
      </c>
      <c r="AI142" s="142">
        <f t="shared" si="49"/>
        <v>0</v>
      </c>
      <c r="AJ142" s="47" t="s">
        <v>1067</v>
      </c>
    </row>
    <row r="143" spans="1:36" s="47" customFormat="1" ht="12.75" customHeight="1">
      <c r="A143" s="140" t="s">
        <v>1086</v>
      </c>
      <c r="B143" s="141" t="s">
        <v>1087</v>
      </c>
      <c r="C143" s="142" t="s">
        <v>1088</v>
      </c>
      <c r="D143" s="143" t="s">
        <v>1089</v>
      </c>
      <c r="E143" s="143" t="s">
        <v>1090</v>
      </c>
      <c r="F143" s="144" t="s">
        <v>1452</v>
      </c>
      <c r="G143" s="145" t="s">
        <v>1091</v>
      </c>
      <c r="H143" s="146" t="s">
        <v>356</v>
      </c>
      <c r="I143" s="147">
        <v>4027735569</v>
      </c>
      <c r="J143" s="148" t="s">
        <v>1454</v>
      </c>
      <c r="K143" s="149" t="s">
        <v>1455</v>
      </c>
      <c r="L143" s="100"/>
      <c r="M143" s="101">
        <v>177.64</v>
      </c>
      <c r="N143" s="102"/>
      <c r="O143" s="150">
        <v>11.87214611872146</v>
      </c>
      <c r="P143" s="151" t="s">
        <v>1673</v>
      </c>
      <c r="Q143" s="108"/>
      <c r="R143" s="109"/>
      <c r="S143" s="152" t="s">
        <v>1455</v>
      </c>
      <c r="T143" s="125">
        <v>9276</v>
      </c>
      <c r="U143" s="114">
        <v>314</v>
      </c>
      <c r="V143" s="114">
        <v>1045</v>
      </c>
      <c r="W143" s="115">
        <v>221</v>
      </c>
      <c r="X143" s="116"/>
      <c r="Y143" s="117" t="s">
        <v>432</v>
      </c>
      <c r="Z143" s="142">
        <f t="shared" si="40"/>
        <v>1</v>
      </c>
      <c r="AA143" s="143">
        <f t="shared" si="41"/>
        <v>1</v>
      </c>
      <c r="AB143" s="143">
        <f t="shared" si="42"/>
        <v>0</v>
      </c>
      <c r="AC143" s="143">
        <f t="shared" si="43"/>
        <v>0</v>
      </c>
      <c r="AD143" s="153" t="str">
        <f t="shared" si="44"/>
        <v>SRSA</v>
      </c>
      <c r="AE143" s="142">
        <f t="shared" si="45"/>
        <v>1</v>
      </c>
      <c r="AF143" s="143">
        <f t="shared" si="46"/>
        <v>0</v>
      </c>
      <c r="AG143" s="143">
        <f t="shared" si="47"/>
        <v>0</v>
      </c>
      <c r="AH143" s="153" t="str">
        <f t="shared" si="48"/>
        <v>-</v>
      </c>
      <c r="AI143" s="142">
        <f t="shared" si="49"/>
        <v>0</v>
      </c>
      <c r="AJ143" s="47" t="s">
        <v>1086</v>
      </c>
    </row>
    <row r="144" spans="1:36" s="47" customFormat="1" ht="12.75" customHeight="1">
      <c r="A144" s="140" t="s">
        <v>1092</v>
      </c>
      <c r="B144" s="141" t="s">
        <v>1093</v>
      </c>
      <c r="C144" s="142" t="s">
        <v>1094</v>
      </c>
      <c r="D144" s="143" t="s">
        <v>1095</v>
      </c>
      <c r="E144" s="143" t="s">
        <v>1096</v>
      </c>
      <c r="F144" s="144" t="s">
        <v>1452</v>
      </c>
      <c r="G144" s="145" t="s">
        <v>1097</v>
      </c>
      <c r="H144" s="146" t="s">
        <v>1098</v>
      </c>
      <c r="I144" s="147">
        <v>4022692383</v>
      </c>
      <c r="J144" s="148" t="s">
        <v>1556</v>
      </c>
      <c r="K144" s="149" t="s">
        <v>1455</v>
      </c>
      <c r="L144" s="100"/>
      <c r="M144" s="101">
        <v>431.92</v>
      </c>
      <c r="N144" s="102"/>
      <c r="O144" s="150">
        <v>9.114583333333332</v>
      </c>
      <c r="P144" s="151" t="s">
        <v>1673</v>
      </c>
      <c r="Q144" s="108"/>
      <c r="R144" s="109"/>
      <c r="S144" s="152" t="s">
        <v>1455</v>
      </c>
      <c r="T144" s="125">
        <v>15257</v>
      </c>
      <c r="U144" s="114">
        <v>414</v>
      </c>
      <c r="V144" s="114">
        <v>1588</v>
      </c>
      <c r="W144" s="115">
        <v>528</v>
      </c>
      <c r="X144" s="116" t="s">
        <v>1810</v>
      </c>
      <c r="Y144" s="117" t="s">
        <v>432</v>
      </c>
      <c r="Z144" s="142">
        <f t="shared" si="40"/>
        <v>1</v>
      </c>
      <c r="AA144" s="143">
        <f t="shared" si="41"/>
        <v>1</v>
      </c>
      <c r="AB144" s="143">
        <f t="shared" si="42"/>
        <v>0</v>
      </c>
      <c r="AC144" s="143">
        <f t="shared" si="43"/>
        <v>0</v>
      </c>
      <c r="AD144" s="153" t="str">
        <f t="shared" si="44"/>
        <v>SRSA</v>
      </c>
      <c r="AE144" s="142">
        <f t="shared" si="45"/>
        <v>1</v>
      </c>
      <c r="AF144" s="143">
        <f t="shared" si="46"/>
        <v>0</v>
      </c>
      <c r="AG144" s="143">
        <f t="shared" si="47"/>
        <v>0</v>
      </c>
      <c r="AH144" s="153" t="str">
        <f t="shared" si="48"/>
        <v>-</v>
      </c>
      <c r="AI144" s="142">
        <f t="shared" si="49"/>
        <v>0</v>
      </c>
      <c r="AJ144" s="47" t="s">
        <v>1092</v>
      </c>
    </row>
    <row r="145" spans="1:36" s="47" customFormat="1" ht="12.75" customHeight="1">
      <c r="A145" s="156" t="s">
        <v>1099</v>
      </c>
      <c r="B145" s="157" t="s">
        <v>1100</v>
      </c>
      <c r="C145" s="158" t="s">
        <v>1101</v>
      </c>
      <c r="D145" s="159" t="s">
        <v>1102</v>
      </c>
      <c r="E145" s="159" t="s">
        <v>1103</v>
      </c>
      <c r="F145" s="160" t="s">
        <v>1452</v>
      </c>
      <c r="G145" s="161" t="s">
        <v>1104</v>
      </c>
      <c r="H145" s="162" t="s">
        <v>1105</v>
      </c>
      <c r="I145" s="163">
        <v>3084320107</v>
      </c>
      <c r="J145" s="164" t="s">
        <v>1454</v>
      </c>
      <c r="K145" s="165" t="s">
        <v>1455</v>
      </c>
      <c r="L145" s="166"/>
      <c r="M145" s="167">
        <v>191.43</v>
      </c>
      <c r="N145" s="168" t="s">
        <v>432</v>
      </c>
      <c r="O145" s="169">
        <v>14.545454545454545</v>
      </c>
      <c r="P145" s="170" t="s">
        <v>1673</v>
      </c>
      <c r="Q145" s="171"/>
      <c r="R145" s="172"/>
      <c r="S145" s="173" t="s">
        <v>1455</v>
      </c>
      <c r="T145" s="174">
        <v>9747</v>
      </c>
      <c r="U145" s="175">
        <v>446</v>
      </c>
      <c r="V145" s="175">
        <v>1144</v>
      </c>
      <c r="W145" s="176">
        <v>325</v>
      </c>
      <c r="X145" s="177"/>
      <c r="Y145" s="178" t="s">
        <v>432</v>
      </c>
      <c r="Z145" s="158">
        <f t="shared" si="40"/>
        <v>1</v>
      </c>
      <c r="AA145" s="159">
        <f t="shared" si="41"/>
        <v>1</v>
      </c>
      <c r="AB145" s="159">
        <f t="shared" si="42"/>
        <v>0</v>
      </c>
      <c r="AC145" s="159">
        <f t="shared" si="43"/>
        <v>0</v>
      </c>
      <c r="AD145" s="179" t="str">
        <f t="shared" si="44"/>
        <v>SRSA</v>
      </c>
      <c r="AE145" s="158">
        <f t="shared" si="45"/>
        <v>1</v>
      </c>
      <c r="AF145" s="159">
        <f t="shared" si="46"/>
        <v>0</v>
      </c>
      <c r="AG145" s="159">
        <f t="shared" si="47"/>
        <v>0</v>
      </c>
      <c r="AH145" s="179" t="str">
        <f t="shared" si="48"/>
        <v>-</v>
      </c>
      <c r="AI145" s="158">
        <f t="shared" si="49"/>
        <v>0</v>
      </c>
      <c r="AJ145" s="47" t="e">
        <v>#N/A</v>
      </c>
    </row>
    <row r="146" spans="1:36" s="47" customFormat="1" ht="12.75" customHeight="1">
      <c r="A146" s="140" t="s">
        <v>1764</v>
      </c>
      <c r="B146" s="141" t="s">
        <v>1765</v>
      </c>
      <c r="C146" s="142" t="s">
        <v>1766</v>
      </c>
      <c r="D146" s="143" t="s">
        <v>1767</v>
      </c>
      <c r="E146" s="143" t="s">
        <v>1768</v>
      </c>
      <c r="F146" s="144" t="s">
        <v>1452</v>
      </c>
      <c r="G146" s="145" t="s">
        <v>1769</v>
      </c>
      <c r="H146" s="146" t="s">
        <v>1548</v>
      </c>
      <c r="I146" s="147">
        <v>3087432414</v>
      </c>
      <c r="J146" s="148" t="s">
        <v>1556</v>
      </c>
      <c r="K146" s="149" t="s">
        <v>1455</v>
      </c>
      <c r="L146" s="100"/>
      <c r="M146" s="101">
        <v>120.14</v>
      </c>
      <c r="N146" s="102"/>
      <c r="O146" s="150">
        <v>20.245398773006134</v>
      </c>
      <c r="P146" s="151" t="s">
        <v>1455</v>
      </c>
      <c r="Q146" s="108"/>
      <c r="R146" s="109"/>
      <c r="S146" s="152" t="s">
        <v>1455</v>
      </c>
      <c r="T146" s="125">
        <v>14817</v>
      </c>
      <c r="U146" s="114">
        <v>333</v>
      </c>
      <c r="V146" s="114">
        <v>1060</v>
      </c>
      <c r="W146" s="115">
        <v>149</v>
      </c>
      <c r="X146" s="116"/>
      <c r="Y146" s="117" t="s">
        <v>432</v>
      </c>
      <c r="Z146" s="142">
        <f t="shared" si="40"/>
        <v>1</v>
      </c>
      <c r="AA146" s="143">
        <f t="shared" si="41"/>
        <v>1</v>
      </c>
      <c r="AB146" s="143">
        <f t="shared" si="42"/>
        <v>0</v>
      </c>
      <c r="AC146" s="143">
        <f t="shared" si="43"/>
        <v>0</v>
      </c>
      <c r="AD146" s="153" t="str">
        <f t="shared" si="44"/>
        <v>SRSA</v>
      </c>
      <c r="AE146" s="142">
        <f t="shared" si="45"/>
        <v>1</v>
      </c>
      <c r="AF146" s="143">
        <f t="shared" si="46"/>
        <v>1</v>
      </c>
      <c r="AG146" s="143" t="str">
        <f t="shared" si="47"/>
        <v>Initial</v>
      </c>
      <c r="AH146" s="153" t="str">
        <f t="shared" si="48"/>
        <v>-</v>
      </c>
      <c r="AI146" s="142" t="str">
        <f t="shared" si="49"/>
        <v>SRSA</v>
      </c>
      <c r="AJ146" s="47" t="s">
        <v>1764</v>
      </c>
    </row>
    <row r="147" spans="1:36" s="47" customFormat="1" ht="12.75" customHeight="1">
      <c r="A147" s="140" t="s">
        <v>1362</v>
      </c>
      <c r="B147" s="141" t="s">
        <v>1363</v>
      </c>
      <c r="C147" s="142" t="s">
        <v>1364</v>
      </c>
      <c r="D147" s="143" t="s">
        <v>1365</v>
      </c>
      <c r="E147" s="143" t="s">
        <v>1366</v>
      </c>
      <c r="F147" s="144" t="s">
        <v>1452</v>
      </c>
      <c r="G147" s="145" t="s">
        <v>1367</v>
      </c>
      <c r="H147" s="146" t="s">
        <v>1368</v>
      </c>
      <c r="I147" s="147">
        <v>4023353320</v>
      </c>
      <c r="J147" s="148" t="s">
        <v>1454</v>
      </c>
      <c r="K147" s="149" t="s">
        <v>1455</v>
      </c>
      <c r="L147" s="100"/>
      <c r="M147" s="101">
        <v>329.43</v>
      </c>
      <c r="N147" s="102"/>
      <c r="O147" s="150">
        <v>9.462915601023019</v>
      </c>
      <c r="P147" s="151" t="s">
        <v>1673</v>
      </c>
      <c r="Q147" s="108"/>
      <c r="R147" s="109"/>
      <c r="S147" s="152" t="s">
        <v>1455</v>
      </c>
      <c r="T147" s="125">
        <v>18190</v>
      </c>
      <c r="U147" s="114">
        <v>683</v>
      </c>
      <c r="V147" s="114">
        <v>1483</v>
      </c>
      <c r="W147" s="115">
        <v>397</v>
      </c>
      <c r="X147" s="116"/>
      <c r="Y147" s="117" t="s">
        <v>432</v>
      </c>
      <c r="Z147" s="142">
        <f t="shared" si="40"/>
        <v>1</v>
      </c>
      <c r="AA147" s="143">
        <f t="shared" si="41"/>
        <v>1</v>
      </c>
      <c r="AB147" s="143">
        <f t="shared" si="42"/>
        <v>0</v>
      </c>
      <c r="AC147" s="143">
        <f t="shared" si="43"/>
        <v>0</v>
      </c>
      <c r="AD147" s="153" t="str">
        <f t="shared" si="44"/>
        <v>SRSA</v>
      </c>
      <c r="AE147" s="142">
        <f t="shared" si="45"/>
        <v>1</v>
      </c>
      <c r="AF147" s="143">
        <f t="shared" si="46"/>
        <v>0</v>
      </c>
      <c r="AG147" s="143">
        <f t="shared" si="47"/>
        <v>0</v>
      </c>
      <c r="AH147" s="153" t="str">
        <f t="shared" si="48"/>
        <v>-</v>
      </c>
      <c r="AI147" s="142">
        <f t="shared" si="49"/>
        <v>0</v>
      </c>
      <c r="AJ147" s="47" t="s">
        <v>1362</v>
      </c>
    </row>
    <row r="148" spans="1:36" s="47" customFormat="1" ht="12.75" customHeight="1">
      <c r="A148" s="140" t="s">
        <v>1369</v>
      </c>
      <c r="B148" s="141" t="s">
        <v>1370</v>
      </c>
      <c r="C148" s="142" t="s">
        <v>1371</v>
      </c>
      <c r="D148" s="143" t="s">
        <v>1372</v>
      </c>
      <c r="E148" s="143" t="s">
        <v>808</v>
      </c>
      <c r="F148" s="144" t="s">
        <v>1452</v>
      </c>
      <c r="G148" s="145" t="s">
        <v>809</v>
      </c>
      <c r="H148" s="146" t="s">
        <v>86</v>
      </c>
      <c r="I148" s="147">
        <v>4023742157</v>
      </c>
      <c r="J148" s="148" t="s">
        <v>1454</v>
      </c>
      <c r="K148" s="149" t="s">
        <v>1455</v>
      </c>
      <c r="L148" s="100"/>
      <c r="M148" s="101">
        <v>431.52</v>
      </c>
      <c r="N148" s="102"/>
      <c r="O148" s="150">
        <v>6.666666666666667</v>
      </c>
      <c r="P148" s="151" t="s">
        <v>1673</v>
      </c>
      <c r="Q148" s="108"/>
      <c r="R148" s="109"/>
      <c r="S148" s="152" t="s">
        <v>1455</v>
      </c>
      <c r="T148" s="125">
        <v>24023</v>
      </c>
      <c r="U148" s="114">
        <v>433</v>
      </c>
      <c r="V148" s="114">
        <v>1647</v>
      </c>
      <c r="W148" s="115">
        <v>538</v>
      </c>
      <c r="X148" s="116" t="s">
        <v>1810</v>
      </c>
      <c r="Y148" s="117" t="s">
        <v>432</v>
      </c>
      <c r="Z148" s="142">
        <f t="shared" si="40"/>
        <v>1</v>
      </c>
      <c r="AA148" s="143">
        <f t="shared" si="41"/>
        <v>1</v>
      </c>
      <c r="AB148" s="143">
        <f t="shared" si="42"/>
        <v>0</v>
      </c>
      <c r="AC148" s="143">
        <f t="shared" si="43"/>
        <v>0</v>
      </c>
      <c r="AD148" s="153" t="str">
        <f t="shared" si="44"/>
        <v>SRSA</v>
      </c>
      <c r="AE148" s="142">
        <f t="shared" si="45"/>
        <v>1</v>
      </c>
      <c r="AF148" s="143">
        <f t="shared" si="46"/>
        <v>0</v>
      </c>
      <c r="AG148" s="143">
        <f t="shared" si="47"/>
        <v>0</v>
      </c>
      <c r="AH148" s="153" t="str">
        <f t="shared" si="48"/>
        <v>-</v>
      </c>
      <c r="AI148" s="142">
        <f t="shared" si="49"/>
        <v>0</v>
      </c>
      <c r="AJ148" s="47" t="s">
        <v>1369</v>
      </c>
    </row>
    <row r="149" spans="1:36" s="47" customFormat="1" ht="12.75" customHeight="1">
      <c r="A149" s="140" t="s">
        <v>1373</v>
      </c>
      <c r="B149" s="141" t="s">
        <v>1374</v>
      </c>
      <c r="C149" s="142" t="s">
        <v>1375</v>
      </c>
      <c r="D149" s="143" t="s">
        <v>1376</v>
      </c>
      <c r="E149" s="143" t="s">
        <v>1377</v>
      </c>
      <c r="F149" s="144" t="s">
        <v>1452</v>
      </c>
      <c r="G149" s="145" t="s">
        <v>1378</v>
      </c>
      <c r="H149" s="146" t="s">
        <v>1379</v>
      </c>
      <c r="I149" s="147">
        <v>4027686117</v>
      </c>
      <c r="J149" s="148" t="s">
        <v>1454</v>
      </c>
      <c r="K149" s="149" t="s">
        <v>1455</v>
      </c>
      <c r="L149" s="100"/>
      <c r="M149" s="101">
        <v>240.56</v>
      </c>
      <c r="N149" s="102" t="s">
        <v>432</v>
      </c>
      <c r="O149" s="150">
        <v>11.475409836065573</v>
      </c>
      <c r="P149" s="151" t="s">
        <v>1673</v>
      </c>
      <c r="Q149" s="108"/>
      <c r="R149" s="109"/>
      <c r="S149" s="152" t="s">
        <v>1455</v>
      </c>
      <c r="T149" s="125">
        <v>13301</v>
      </c>
      <c r="U149" s="114">
        <v>691</v>
      </c>
      <c r="V149" s="114">
        <v>1198</v>
      </c>
      <c r="W149" s="115">
        <v>495</v>
      </c>
      <c r="X149" s="116"/>
      <c r="Y149" s="117" t="s">
        <v>1810</v>
      </c>
      <c r="Z149" s="142">
        <f t="shared" si="40"/>
        <v>1</v>
      </c>
      <c r="AA149" s="143">
        <f t="shared" si="41"/>
        <v>1</v>
      </c>
      <c r="AB149" s="143">
        <f t="shared" si="42"/>
        <v>0</v>
      </c>
      <c r="AC149" s="143">
        <f t="shared" si="43"/>
        <v>0</v>
      </c>
      <c r="AD149" s="153" t="str">
        <f t="shared" si="44"/>
        <v>SRSA</v>
      </c>
      <c r="AE149" s="142">
        <f t="shared" si="45"/>
        <v>1</v>
      </c>
      <c r="AF149" s="143">
        <f t="shared" si="46"/>
        <v>0</v>
      </c>
      <c r="AG149" s="143">
        <f t="shared" si="47"/>
        <v>0</v>
      </c>
      <c r="AH149" s="153" t="str">
        <f t="shared" si="48"/>
        <v>-</v>
      </c>
      <c r="AI149" s="142">
        <f t="shared" si="49"/>
        <v>0</v>
      </c>
      <c r="AJ149" s="47" t="s">
        <v>1373</v>
      </c>
    </row>
    <row r="150" spans="1:36" s="47" customFormat="1" ht="12.75" customHeight="1">
      <c r="A150" s="140" t="s">
        <v>1380</v>
      </c>
      <c r="B150" s="141" t="s">
        <v>1381</v>
      </c>
      <c r="C150" s="142" t="s">
        <v>1382</v>
      </c>
      <c r="D150" s="143" t="s">
        <v>1383</v>
      </c>
      <c r="E150" s="143" t="s">
        <v>1384</v>
      </c>
      <c r="F150" s="144" t="s">
        <v>1452</v>
      </c>
      <c r="G150" s="145" t="s">
        <v>1385</v>
      </c>
      <c r="H150" s="146" t="s">
        <v>295</v>
      </c>
      <c r="I150" s="147">
        <v>3086452214</v>
      </c>
      <c r="J150" s="148" t="s">
        <v>1454</v>
      </c>
      <c r="K150" s="149" t="s">
        <v>1455</v>
      </c>
      <c r="L150" s="100"/>
      <c r="M150" s="101">
        <v>143.67</v>
      </c>
      <c r="N150" s="102"/>
      <c r="O150" s="150">
        <v>8.256880733944955</v>
      </c>
      <c r="P150" s="151" t="s">
        <v>1673</v>
      </c>
      <c r="Q150" s="108"/>
      <c r="R150" s="109"/>
      <c r="S150" s="152" t="s">
        <v>1455</v>
      </c>
      <c r="T150" s="125">
        <v>2644</v>
      </c>
      <c r="U150" s="114">
        <v>294</v>
      </c>
      <c r="V150" s="114">
        <v>525</v>
      </c>
      <c r="W150" s="115">
        <v>255</v>
      </c>
      <c r="X150" s="116"/>
      <c r="Y150" s="117" t="s">
        <v>1810</v>
      </c>
      <c r="Z150" s="142">
        <f t="shared" si="40"/>
        <v>1</v>
      </c>
      <c r="AA150" s="143">
        <f t="shared" si="41"/>
        <v>1</v>
      </c>
      <c r="AB150" s="143">
        <f t="shared" si="42"/>
        <v>0</v>
      </c>
      <c r="AC150" s="143">
        <f t="shared" si="43"/>
        <v>0</v>
      </c>
      <c r="AD150" s="153" t="str">
        <f t="shared" si="44"/>
        <v>SRSA</v>
      </c>
      <c r="AE150" s="142">
        <f t="shared" si="45"/>
        <v>1</v>
      </c>
      <c r="AF150" s="143">
        <f t="shared" si="46"/>
        <v>0</v>
      </c>
      <c r="AG150" s="143">
        <f t="shared" si="47"/>
        <v>0</v>
      </c>
      <c r="AH150" s="153" t="str">
        <f t="shared" si="48"/>
        <v>-</v>
      </c>
      <c r="AI150" s="142">
        <f t="shared" si="49"/>
        <v>0</v>
      </c>
      <c r="AJ150" s="47" t="s">
        <v>1380</v>
      </c>
    </row>
    <row r="151" spans="1:36" s="47" customFormat="1" ht="12.75" customHeight="1">
      <c r="A151" s="156" t="s">
        <v>1386</v>
      </c>
      <c r="B151" s="157" t="s">
        <v>1387</v>
      </c>
      <c r="C151" s="158" t="s">
        <v>1388</v>
      </c>
      <c r="D151" s="159" t="s">
        <v>1389</v>
      </c>
      <c r="E151" s="159" t="s">
        <v>748</v>
      </c>
      <c r="F151" s="160" t="s">
        <v>1452</v>
      </c>
      <c r="G151" s="161" t="s">
        <v>749</v>
      </c>
      <c r="H151" s="162" t="s">
        <v>789</v>
      </c>
      <c r="I151" s="163">
        <v>3086452230</v>
      </c>
      <c r="J151" s="164" t="s">
        <v>1454</v>
      </c>
      <c r="K151" s="165" t="s">
        <v>1455</v>
      </c>
      <c r="L151" s="166"/>
      <c r="M151" s="167">
        <v>181.4</v>
      </c>
      <c r="N151" s="168" t="s">
        <v>432</v>
      </c>
      <c r="O151" s="169">
        <v>19.736842105263158</v>
      </c>
      <c r="P151" s="170" t="s">
        <v>1673</v>
      </c>
      <c r="Q151" s="171"/>
      <c r="R151" s="172"/>
      <c r="S151" s="173" t="s">
        <v>1455</v>
      </c>
      <c r="T151" s="174">
        <v>19430</v>
      </c>
      <c r="U151" s="175">
        <v>613</v>
      </c>
      <c r="V151" s="175">
        <v>748</v>
      </c>
      <c r="W151" s="176">
        <v>317</v>
      </c>
      <c r="X151" s="177"/>
      <c r="Y151" s="178" t="s">
        <v>432</v>
      </c>
      <c r="Z151" s="158">
        <f t="shared" si="40"/>
        <v>1</v>
      </c>
      <c r="AA151" s="159">
        <f t="shared" si="41"/>
        <v>1</v>
      </c>
      <c r="AB151" s="159">
        <f t="shared" si="42"/>
        <v>0</v>
      </c>
      <c r="AC151" s="159">
        <f t="shared" si="43"/>
        <v>0</v>
      </c>
      <c r="AD151" s="179" t="str">
        <f t="shared" si="44"/>
        <v>SRSA</v>
      </c>
      <c r="AE151" s="158">
        <f t="shared" si="45"/>
        <v>1</v>
      </c>
      <c r="AF151" s="159">
        <f t="shared" si="46"/>
        <v>0</v>
      </c>
      <c r="AG151" s="159">
        <f t="shared" si="47"/>
        <v>0</v>
      </c>
      <c r="AH151" s="179" t="str">
        <f t="shared" si="48"/>
        <v>-</v>
      </c>
      <c r="AI151" s="158">
        <f t="shared" si="49"/>
        <v>0</v>
      </c>
      <c r="AJ151" s="47" t="e">
        <v>#N/A</v>
      </c>
    </row>
    <row r="152" spans="1:36" s="47" customFormat="1" ht="12.75" customHeight="1">
      <c r="A152" s="140" t="s">
        <v>1390</v>
      </c>
      <c r="B152" s="141" t="s">
        <v>1391</v>
      </c>
      <c r="C152" s="142" t="s">
        <v>1392</v>
      </c>
      <c r="D152" s="143" t="s">
        <v>1393</v>
      </c>
      <c r="E152" s="143" t="s">
        <v>1394</v>
      </c>
      <c r="F152" s="144" t="s">
        <v>1452</v>
      </c>
      <c r="G152" s="145" t="s">
        <v>1395</v>
      </c>
      <c r="H152" s="146" t="s">
        <v>1396</v>
      </c>
      <c r="I152" s="147">
        <v>4027842154</v>
      </c>
      <c r="J152" s="148" t="s">
        <v>1454</v>
      </c>
      <c r="K152" s="149" t="s">
        <v>1455</v>
      </c>
      <c r="L152" s="100"/>
      <c r="M152" s="101">
        <v>123.77</v>
      </c>
      <c r="N152" s="102" t="s">
        <v>432</v>
      </c>
      <c r="O152" s="150">
        <v>15.730337078651685</v>
      </c>
      <c r="P152" s="151" t="s">
        <v>1673</v>
      </c>
      <c r="Q152" s="108"/>
      <c r="R152" s="109"/>
      <c r="S152" s="152" t="s">
        <v>1455</v>
      </c>
      <c r="T152" s="125">
        <v>8874</v>
      </c>
      <c r="U152" s="114">
        <v>603</v>
      </c>
      <c r="V152" s="114">
        <v>920</v>
      </c>
      <c r="W152" s="115">
        <v>243</v>
      </c>
      <c r="X152" s="116"/>
      <c r="Y152" s="117" t="s">
        <v>432</v>
      </c>
      <c r="Z152" s="142">
        <f t="shared" si="40"/>
        <v>1</v>
      </c>
      <c r="AA152" s="143">
        <f t="shared" si="41"/>
        <v>1</v>
      </c>
      <c r="AB152" s="143">
        <f t="shared" si="42"/>
        <v>0</v>
      </c>
      <c r="AC152" s="143">
        <f t="shared" si="43"/>
        <v>0</v>
      </c>
      <c r="AD152" s="153" t="str">
        <f t="shared" si="44"/>
        <v>SRSA</v>
      </c>
      <c r="AE152" s="142">
        <f t="shared" si="45"/>
        <v>1</v>
      </c>
      <c r="AF152" s="143">
        <f t="shared" si="46"/>
        <v>0</v>
      </c>
      <c r="AG152" s="143">
        <f t="shared" si="47"/>
        <v>0</v>
      </c>
      <c r="AH152" s="153" t="str">
        <f t="shared" si="48"/>
        <v>-</v>
      </c>
      <c r="AI152" s="142">
        <f t="shared" si="49"/>
        <v>0</v>
      </c>
      <c r="AJ152" s="47" t="s">
        <v>1390</v>
      </c>
    </row>
    <row r="153" spans="1:36" s="47" customFormat="1" ht="12.75" customHeight="1">
      <c r="A153" s="140" t="s">
        <v>1397</v>
      </c>
      <c r="B153" s="141" t="s">
        <v>1398</v>
      </c>
      <c r="C153" s="142" t="s">
        <v>1399</v>
      </c>
      <c r="D153" s="143" t="s">
        <v>1400</v>
      </c>
      <c r="E153" s="143" t="s">
        <v>961</v>
      </c>
      <c r="F153" s="144" t="s">
        <v>1452</v>
      </c>
      <c r="G153" s="145" t="s">
        <v>962</v>
      </c>
      <c r="H153" s="146" t="s">
        <v>1401</v>
      </c>
      <c r="I153" s="147">
        <v>4026832015</v>
      </c>
      <c r="J153" s="148" t="s">
        <v>1454</v>
      </c>
      <c r="K153" s="149" t="s">
        <v>1455</v>
      </c>
      <c r="L153" s="100"/>
      <c r="M153" s="101">
        <v>137.22</v>
      </c>
      <c r="N153" s="102" t="s">
        <v>432</v>
      </c>
      <c r="O153" s="150">
        <v>24.299065420560748</v>
      </c>
      <c r="P153" s="151" t="s">
        <v>1455</v>
      </c>
      <c r="Q153" s="108"/>
      <c r="R153" s="109"/>
      <c r="S153" s="152" t="s">
        <v>1455</v>
      </c>
      <c r="T153" s="125">
        <v>13220</v>
      </c>
      <c r="U153" s="114">
        <v>974</v>
      </c>
      <c r="V153" s="114">
        <v>1284</v>
      </c>
      <c r="W153" s="115">
        <v>366</v>
      </c>
      <c r="X153" s="116"/>
      <c r="Y153" s="117" t="s">
        <v>432</v>
      </c>
      <c r="Z153" s="142">
        <f t="shared" si="40"/>
        <v>1</v>
      </c>
      <c r="AA153" s="143">
        <f t="shared" si="41"/>
        <v>1</v>
      </c>
      <c r="AB153" s="143">
        <f t="shared" si="42"/>
        <v>0</v>
      </c>
      <c r="AC153" s="143">
        <f t="shared" si="43"/>
        <v>0</v>
      </c>
      <c r="AD153" s="153" t="str">
        <f t="shared" si="44"/>
        <v>SRSA</v>
      </c>
      <c r="AE153" s="142">
        <f t="shared" si="45"/>
        <v>1</v>
      </c>
      <c r="AF153" s="143">
        <f t="shared" si="46"/>
        <v>1</v>
      </c>
      <c r="AG153" s="143" t="str">
        <f t="shared" si="47"/>
        <v>Initial</v>
      </c>
      <c r="AH153" s="153" t="str">
        <f t="shared" si="48"/>
        <v>-</v>
      </c>
      <c r="AI153" s="142" t="str">
        <f t="shared" si="49"/>
        <v>SRSA</v>
      </c>
      <c r="AJ153" s="47" t="s">
        <v>1397</v>
      </c>
    </row>
    <row r="154" spans="1:36" s="47" customFormat="1" ht="12.75" customHeight="1">
      <c r="A154" s="140" t="s">
        <v>1402</v>
      </c>
      <c r="B154" s="141" t="s">
        <v>1403</v>
      </c>
      <c r="C154" s="142" t="s">
        <v>1404</v>
      </c>
      <c r="D154" s="143" t="s">
        <v>1405</v>
      </c>
      <c r="E154" s="143" t="s">
        <v>1406</v>
      </c>
      <c r="F154" s="144" t="s">
        <v>1452</v>
      </c>
      <c r="G154" s="145" t="s">
        <v>1407</v>
      </c>
      <c r="H154" s="146" t="s">
        <v>1408</v>
      </c>
      <c r="I154" s="147">
        <v>4024638326</v>
      </c>
      <c r="J154" s="148" t="s">
        <v>1454</v>
      </c>
      <c r="K154" s="149" t="s">
        <v>1455</v>
      </c>
      <c r="L154" s="100"/>
      <c r="M154" s="101">
        <v>165.33</v>
      </c>
      <c r="N154" s="102" t="s">
        <v>432</v>
      </c>
      <c r="O154" s="150">
        <v>10.784313725490197</v>
      </c>
      <c r="P154" s="151" t="s">
        <v>1673</v>
      </c>
      <c r="Q154" s="108"/>
      <c r="R154" s="109"/>
      <c r="S154" s="152" t="s">
        <v>1455</v>
      </c>
      <c r="T154" s="125">
        <v>14665</v>
      </c>
      <c r="U154" s="114">
        <v>368</v>
      </c>
      <c r="V154" s="114">
        <v>845</v>
      </c>
      <c r="W154" s="115">
        <v>205</v>
      </c>
      <c r="X154" s="116"/>
      <c r="Y154" s="117" t="s">
        <v>1810</v>
      </c>
      <c r="Z154" s="142">
        <f t="shared" si="40"/>
        <v>1</v>
      </c>
      <c r="AA154" s="143">
        <f t="shared" si="41"/>
        <v>1</v>
      </c>
      <c r="AB154" s="143">
        <f t="shared" si="42"/>
        <v>0</v>
      </c>
      <c r="AC154" s="143">
        <f t="shared" si="43"/>
        <v>0</v>
      </c>
      <c r="AD154" s="153" t="str">
        <f t="shared" si="44"/>
        <v>SRSA</v>
      </c>
      <c r="AE154" s="142">
        <f t="shared" si="45"/>
        <v>1</v>
      </c>
      <c r="AF154" s="143">
        <f t="shared" si="46"/>
        <v>0</v>
      </c>
      <c r="AG154" s="143">
        <f t="shared" si="47"/>
        <v>0</v>
      </c>
      <c r="AH154" s="153" t="str">
        <f t="shared" si="48"/>
        <v>-</v>
      </c>
      <c r="AI154" s="142">
        <f t="shared" si="49"/>
        <v>0</v>
      </c>
      <c r="AJ154" s="47" t="s">
        <v>1402</v>
      </c>
    </row>
    <row r="155" spans="1:36" s="47" customFormat="1" ht="12.75" customHeight="1">
      <c r="A155" s="140" t="s">
        <v>144</v>
      </c>
      <c r="B155" s="141" t="s">
        <v>145</v>
      </c>
      <c r="C155" s="142" t="s">
        <v>146</v>
      </c>
      <c r="D155" s="143" t="s">
        <v>147</v>
      </c>
      <c r="E155" s="143" t="s">
        <v>148</v>
      </c>
      <c r="F155" s="144" t="s">
        <v>1452</v>
      </c>
      <c r="G155" s="145" t="s">
        <v>149</v>
      </c>
      <c r="H155" s="146" t="s">
        <v>150</v>
      </c>
      <c r="I155" s="147">
        <v>3089351555</v>
      </c>
      <c r="J155" s="148" t="s">
        <v>1454</v>
      </c>
      <c r="K155" s="149" t="s">
        <v>1455</v>
      </c>
      <c r="L155" s="100"/>
      <c r="M155" s="101">
        <v>285.98</v>
      </c>
      <c r="N155" s="102"/>
      <c r="O155" s="150">
        <v>12.054794520547945</v>
      </c>
      <c r="P155" s="151" t="s">
        <v>1673</v>
      </c>
      <c r="Q155" s="108"/>
      <c r="R155" s="109"/>
      <c r="S155" s="152" t="s">
        <v>1455</v>
      </c>
      <c r="T155" s="125">
        <v>12639</v>
      </c>
      <c r="U155" s="114">
        <v>465</v>
      </c>
      <c r="V155" s="114">
        <v>1528</v>
      </c>
      <c r="W155" s="115">
        <v>362</v>
      </c>
      <c r="X155" s="116"/>
      <c r="Y155" s="117" t="s">
        <v>432</v>
      </c>
      <c r="Z155" s="142">
        <f t="shared" si="40"/>
        <v>1</v>
      </c>
      <c r="AA155" s="143">
        <f t="shared" si="41"/>
        <v>1</v>
      </c>
      <c r="AB155" s="143">
        <f t="shared" si="42"/>
        <v>0</v>
      </c>
      <c r="AC155" s="143">
        <f t="shared" si="43"/>
        <v>0</v>
      </c>
      <c r="AD155" s="153" t="str">
        <f t="shared" si="44"/>
        <v>SRSA</v>
      </c>
      <c r="AE155" s="142">
        <f t="shared" si="45"/>
        <v>1</v>
      </c>
      <c r="AF155" s="143">
        <f t="shared" si="46"/>
        <v>0</v>
      </c>
      <c r="AG155" s="143">
        <f t="shared" si="47"/>
        <v>0</v>
      </c>
      <c r="AH155" s="153" t="str">
        <f t="shared" si="48"/>
        <v>-</v>
      </c>
      <c r="AI155" s="142">
        <f t="shared" si="49"/>
        <v>0</v>
      </c>
      <c r="AJ155" s="47" t="s">
        <v>144</v>
      </c>
    </row>
    <row r="156" spans="1:36" s="47" customFormat="1" ht="12.75" customHeight="1">
      <c r="A156" s="140" t="s">
        <v>1464</v>
      </c>
      <c r="B156" s="141" t="s">
        <v>1465</v>
      </c>
      <c r="C156" s="142" t="s">
        <v>1466</v>
      </c>
      <c r="D156" s="143" t="s">
        <v>1467</v>
      </c>
      <c r="E156" s="143" t="s">
        <v>1468</v>
      </c>
      <c r="F156" s="144" t="s">
        <v>1452</v>
      </c>
      <c r="G156" s="145" t="s">
        <v>1469</v>
      </c>
      <c r="H156" s="146" t="s">
        <v>1470</v>
      </c>
      <c r="I156" s="147">
        <v>3087283379</v>
      </c>
      <c r="J156" s="148" t="s">
        <v>1454</v>
      </c>
      <c r="K156" s="149" t="s">
        <v>1455</v>
      </c>
      <c r="L156" s="100"/>
      <c r="M156" s="101">
        <v>113.21</v>
      </c>
      <c r="N156" s="102"/>
      <c r="O156" s="150">
        <v>12.272727272727273</v>
      </c>
      <c r="P156" s="151" t="s">
        <v>1673</v>
      </c>
      <c r="Q156" s="108"/>
      <c r="R156" s="109"/>
      <c r="S156" s="152" t="s">
        <v>1455</v>
      </c>
      <c r="T156" s="125">
        <v>13358</v>
      </c>
      <c r="U156" s="114">
        <v>429</v>
      </c>
      <c r="V156" s="114">
        <v>800</v>
      </c>
      <c r="W156" s="115">
        <v>223</v>
      </c>
      <c r="X156" s="116"/>
      <c r="Y156" s="117" t="s">
        <v>1810</v>
      </c>
      <c r="Z156" s="142">
        <f t="shared" si="40"/>
        <v>1</v>
      </c>
      <c r="AA156" s="143">
        <f t="shared" si="41"/>
        <v>1</v>
      </c>
      <c r="AB156" s="143">
        <f t="shared" si="42"/>
        <v>0</v>
      </c>
      <c r="AC156" s="143">
        <f t="shared" si="43"/>
        <v>0</v>
      </c>
      <c r="AD156" s="153" t="str">
        <f t="shared" si="44"/>
        <v>SRSA</v>
      </c>
      <c r="AE156" s="142">
        <f t="shared" si="45"/>
        <v>1</v>
      </c>
      <c r="AF156" s="143">
        <f t="shared" si="46"/>
        <v>0</v>
      </c>
      <c r="AG156" s="143">
        <f t="shared" si="47"/>
        <v>0</v>
      </c>
      <c r="AH156" s="153" t="str">
        <f t="shared" si="48"/>
        <v>-</v>
      </c>
      <c r="AI156" s="142">
        <f t="shared" si="49"/>
        <v>0</v>
      </c>
      <c r="AJ156" s="47" t="s">
        <v>1464</v>
      </c>
    </row>
    <row r="157" spans="1:36" s="47" customFormat="1" ht="12.75" customHeight="1">
      <c r="A157" s="140" t="s">
        <v>1427</v>
      </c>
      <c r="B157" s="141" t="s">
        <v>1428</v>
      </c>
      <c r="C157" s="142" t="s">
        <v>1429</v>
      </c>
      <c r="D157" s="143" t="s">
        <v>1430</v>
      </c>
      <c r="E157" s="143" t="s">
        <v>1431</v>
      </c>
      <c r="F157" s="144" t="s">
        <v>1452</v>
      </c>
      <c r="G157" s="145" t="s">
        <v>1432</v>
      </c>
      <c r="H157" s="146" t="s">
        <v>113</v>
      </c>
      <c r="I157" s="147">
        <v>4028284655</v>
      </c>
      <c r="J157" s="148" t="s">
        <v>1454</v>
      </c>
      <c r="K157" s="149" t="s">
        <v>1455</v>
      </c>
      <c r="L157" s="100"/>
      <c r="M157" s="101">
        <v>273.17</v>
      </c>
      <c r="N157" s="102"/>
      <c r="O157" s="150">
        <v>14.0625</v>
      </c>
      <c r="P157" s="151" t="s">
        <v>1673</v>
      </c>
      <c r="Q157" s="108"/>
      <c r="R157" s="109"/>
      <c r="S157" s="152" t="s">
        <v>1455</v>
      </c>
      <c r="T157" s="125">
        <v>8642</v>
      </c>
      <c r="U157" s="114">
        <v>471</v>
      </c>
      <c r="V157" s="114">
        <v>1268</v>
      </c>
      <c r="W157" s="115">
        <v>342</v>
      </c>
      <c r="X157" s="116"/>
      <c r="Y157" s="117" t="s">
        <v>1810</v>
      </c>
      <c r="Z157" s="142">
        <f t="shared" si="40"/>
        <v>1</v>
      </c>
      <c r="AA157" s="143">
        <f t="shared" si="41"/>
        <v>1</v>
      </c>
      <c r="AB157" s="143">
        <f t="shared" si="42"/>
        <v>0</v>
      </c>
      <c r="AC157" s="143">
        <f t="shared" si="43"/>
        <v>0</v>
      </c>
      <c r="AD157" s="153" t="str">
        <f t="shared" si="44"/>
        <v>SRSA</v>
      </c>
      <c r="AE157" s="142">
        <f t="shared" si="45"/>
        <v>1</v>
      </c>
      <c r="AF157" s="143">
        <f t="shared" si="46"/>
        <v>0</v>
      </c>
      <c r="AG157" s="143">
        <f t="shared" si="47"/>
        <v>0</v>
      </c>
      <c r="AH157" s="153" t="str">
        <f t="shared" si="48"/>
        <v>-</v>
      </c>
      <c r="AI157" s="142">
        <f t="shared" si="49"/>
        <v>0</v>
      </c>
      <c r="AJ157" s="47" t="s">
        <v>1427</v>
      </c>
    </row>
    <row r="158" spans="1:36" s="47" customFormat="1" ht="12.75" customHeight="1">
      <c r="A158" s="156" t="s">
        <v>1433</v>
      </c>
      <c r="B158" s="157" t="s">
        <v>1434</v>
      </c>
      <c r="C158" s="158" t="s">
        <v>1435</v>
      </c>
      <c r="D158" s="159" t="s">
        <v>1436</v>
      </c>
      <c r="E158" s="159" t="s">
        <v>1437</v>
      </c>
      <c r="F158" s="160" t="s">
        <v>1452</v>
      </c>
      <c r="G158" s="161" t="s">
        <v>1438</v>
      </c>
      <c r="H158" s="162" t="s">
        <v>1189</v>
      </c>
      <c r="I158" s="163">
        <v>4029252435</v>
      </c>
      <c r="J158" s="164" t="s">
        <v>1454</v>
      </c>
      <c r="K158" s="165" t="s">
        <v>1455</v>
      </c>
      <c r="L158" s="166"/>
      <c r="M158" s="167">
        <v>310.96</v>
      </c>
      <c r="N158" s="168"/>
      <c r="O158" s="169">
        <v>17.615176151761517</v>
      </c>
      <c r="P158" s="170" t="s">
        <v>1673</v>
      </c>
      <c r="Q158" s="171"/>
      <c r="R158" s="172"/>
      <c r="S158" s="173" t="s">
        <v>1455</v>
      </c>
      <c r="T158" s="174">
        <v>17529</v>
      </c>
      <c r="U158" s="175">
        <v>688</v>
      </c>
      <c r="V158" s="175">
        <v>2001</v>
      </c>
      <c r="W158" s="176">
        <v>383</v>
      </c>
      <c r="X158" s="177"/>
      <c r="Y158" s="178" t="s">
        <v>1810</v>
      </c>
      <c r="Z158" s="158">
        <f t="shared" si="40"/>
        <v>1</v>
      </c>
      <c r="AA158" s="159">
        <f t="shared" si="41"/>
        <v>1</v>
      </c>
      <c r="AB158" s="159">
        <f t="shared" si="42"/>
        <v>0</v>
      </c>
      <c r="AC158" s="159">
        <f t="shared" si="43"/>
        <v>0</v>
      </c>
      <c r="AD158" s="179" t="str">
        <f t="shared" si="44"/>
        <v>SRSA</v>
      </c>
      <c r="AE158" s="158">
        <f t="shared" si="45"/>
        <v>1</v>
      </c>
      <c r="AF158" s="159">
        <f t="shared" si="46"/>
        <v>0</v>
      </c>
      <c r="AG158" s="159">
        <f t="shared" si="47"/>
        <v>0</v>
      </c>
      <c r="AH158" s="179" t="str">
        <f t="shared" si="48"/>
        <v>-</v>
      </c>
      <c r="AI158" s="158">
        <f t="shared" si="49"/>
        <v>0</v>
      </c>
      <c r="AJ158" s="47" t="e">
        <v>#N/A</v>
      </c>
    </row>
    <row r="159" spans="1:36" s="47" customFormat="1" ht="12.75" customHeight="1">
      <c r="A159" s="140" t="s">
        <v>1190</v>
      </c>
      <c r="B159" s="141" t="s">
        <v>1191</v>
      </c>
      <c r="C159" s="142" t="s">
        <v>1192</v>
      </c>
      <c r="D159" s="143" t="s">
        <v>1193</v>
      </c>
      <c r="E159" s="143" t="s">
        <v>1194</v>
      </c>
      <c r="F159" s="144" t="s">
        <v>1452</v>
      </c>
      <c r="G159" s="145" t="s">
        <v>1195</v>
      </c>
      <c r="H159" s="146" t="s">
        <v>479</v>
      </c>
      <c r="I159" s="147">
        <v>4024724338</v>
      </c>
      <c r="J159" s="148" t="s">
        <v>1454</v>
      </c>
      <c r="K159" s="149" t="s">
        <v>1455</v>
      </c>
      <c r="L159" s="100"/>
      <c r="M159" s="101">
        <v>125.55</v>
      </c>
      <c r="N159" s="102"/>
      <c r="O159" s="150">
        <v>5.839416058394161</v>
      </c>
      <c r="P159" s="151" t="s">
        <v>1673</v>
      </c>
      <c r="Q159" s="108"/>
      <c r="R159" s="109"/>
      <c r="S159" s="152" t="s">
        <v>1455</v>
      </c>
      <c r="T159" s="125">
        <v>9825</v>
      </c>
      <c r="U159" s="114">
        <v>118</v>
      </c>
      <c r="V159" s="114">
        <v>455</v>
      </c>
      <c r="W159" s="115">
        <v>150</v>
      </c>
      <c r="X159" s="116"/>
      <c r="Y159" s="117" t="s">
        <v>432</v>
      </c>
      <c r="Z159" s="142">
        <f t="shared" si="40"/>
        <v>1</v>
      </c>
      <c r="AA159" s="143">
        <f t="shared" si="41"/>
        <v>1</v>
      </c>
      <c r="AB159" s="143">
        <f t="shared" si="42"/>
        <v>0</v>
      </c>
      <c r="AC159" s="143">
        <f t="shared" si="43"/>
        <v>0</v>
      </c>
      <c r="AD159" s="153" t="str">
        <f t="shared" si="44"/>
        <v>SRSA</v>
      </c>
      <c r="AE159" s="142">
        <f t="shared" si="45"/>
        <v>1</v>
      </c>
      <c r="AF159" s="143">
        <f t="shared" si="46"/>
        <v>0</v>
      </c>
      <c r="AG159" s="143">
        <f t="shared" si="47"/>
        <v>0</v>
      </c>
      <c r="AH159" s="153" t="str">
        <f t="shared" si="48"/>
        <v>-</v>
      </c>
      <c r="AI159" s="142">
        <f t="shared" si="49"/>
        <v>0</v>
      </c>
      <c r="AJ159" s="47" t="s">
        <v>1190</v>
      </c>
    </row>
    <row r="160" spans="1:36" s="47" customFormat="1" ht="12.75" customHeight="1">
      <c r="A160" s="156" t="s">
        <v>94</v>
      </c>
      <c r="B160" s="157" t="s">
        <v>95</v>
      </c>
      <c r="C160" s="158" t="s">
        <v>96</v>
      </c>
      <c r="D160" s="159" t="s">
        <v>97</v>
      </c>
      <c r="E160" s="159" t="s">
        <v>98</v>
      </c>
      <c r="F160" s="160" t="s">
        <v>1452</v>
      </c>
      <c r="G160" s="161" t="s">
        <v>99</v>
      </c>
      <c r="H160" s="162" t="s">
        <v>1687</v>
      </c>
      <c r="I160" s="163">
        <v>4026756905</v>
      </c>
      <c r="J160" s="164" t="s">
        <v>1454</v>
      </c>
      <c r="K160" s="165" t="s">
        <v>1455</v>
      </c>
      <c r="L160" s="166"/>
      <c r="M160" s="167">
        <v>209.71</v>
      </c>
      <c r="N160" s="168"/>
      <c r="O160" s="169">
        <v>9.558823529411764</v>
      </c>
      <c r="P160" s="170" t="s">
        <v>1673</v>
      </c>
      <c r="Q160" s="171"/>
      <c r="R160" s="172"/>
      <c r="S160" s="173" t="s">
        <v>1455</v>
      </c>
      <c r="T160" s="174">
        <v>13260</v>
      </c>
      <c r="U160" s="175">
        <v>494</v>
      </c>
      <c r="V160" s="175">
        <v>1063</v>
      </c>
      <c r="W160" s="176">
        <v>402</v>
      </c>
      <c r="X160" s="177"/>
      <c r="Y160" s="178" t="s">
        <v>1810</v>
      </c>
      <c r="Z160" s="158">
        <f t="shared" si="40"/>
        <v>1</v>
      </c>
      <c r="AA160" s="159">
        <f t="shared" si="41"/>
        <v>1</v>
      </c>
      <c r="AB160" s="159">
        <f t="shared" si="42"/>
        <v>0</v>
      </c>
      <c r="AC160" s="159">
        <f t="shared" si="43"/>
        <v>0</v>
      </c>
      <c r="AD160" s="179" t="str">
        <f t="shared" si="44"/>
        <v>SRSA</v>
      </c>
      <c r="AE160" s="158">
        <f t="shared" si="45"/>
        <v>1</v>
      </c>
      <c r="AF160" s="159">
        <f t="shared" si="46"/>
        <v>0</v>
      </c>
      <c r="AG160" s="159">
        <f t="shared" si="47"/>
        <v>0</v>
      </c>
      <c r="AH160" s="179" t="str">
        <f t="shared" si="48"/>
        <v>-</v>
      </c>
      <c r="AI160" s="158">
        <f t="shared" si="49"/>
        <v>0</v>
      </c>
      <c r="AJ160" s="47" t="e">
        <v>#N/A</v>
      </c>
    </row>
    <row r="161" spans="1:36" s="47" customFormat="1" ht="12.75" customHeight="1">
      <c r="A161" s="140" t="s">
        <v>1201</v>
      </c>
      <c r="B161" s="141" t="s">
        <v>1202</v>
      </c>
      <c r="C161" s="142" t="s">
        <v>1203</v>
      </c>
      <c r="D161" s="143" t="s">
        <v>1204</v>
      </c>
      <c r="E161" s="143" t="s">
        <v>244</v>
      </c>
      <c r="F161" s="144" t="s">
        <v>1452</v>
      </c>
      <c r="G161" s="145" t="s">
        <v>245</v>
      </c>
      <c r="H161" s="146" t="s">
        <v>1119</v>
      </c>
      <c r="I161" s="147">
        <v>4023763367</v>
      </c>
      <c r="J161" s="148" t="s">
        <v>1454</v>
      </c>
      <c r="K161" s="149" t="s">
        <v>1455</v>
      </c>
      <c r="L161" s="100"/>
      <c r="M161" s="101">
        <v>100.8</v>
      </c>
      <c r="N161" s="102" t="s">
        <v>432</v>
      </c>
      <c r="O161" s="150">
        <v>10.869565217391305</v>
      </c>
      <c r="P161" s="151" t="s">
        <v>1673</v>
      </c>
      <c r="Q161" s="108"/>
      <c r="R161" s="109"/>
      <c r="S161" s="152" t="s">
        <v>1455</v>
      </c>
      <c r="T161" s="125">
        <v>10263</v>
      </c>
      <c r="U161" s="114">
        <v>0</v>
      </c>
      <c r="V161" s="114">
        <v>191</v>
      </c>
      <c r="W161" s="115">
        <v>128</v>
      </c>
      <c r="X161" s="116"/>
      <c r="Y161" s="117" t="s">
        <v>432</v>
      </c>
      <c r="Z161" s="142">
        <f t="shared" si="40"/>
        <v>1</v>
      </c>
      <c r="AA161" s="143">
        <f t="shared" si="41"/>
        <v>1</v>
      </c>
      <c r="AB161" s="143">
        <f t="shared" si="42"/>
        <v>0</v>
      </c>
      <c r="AC161" s="143">
        <f t="shared" si="43"/>
        <v>0</v>
      </c>
      <c r="AD161" s="153" t="str">
        <f t="shared" si="44"/>
        <v>SRSA</v>
      </c>
      <c r="AE161" s="142">
        <f t="shared" si="45"/>
        <v>1</v>
      </c>
      <c r="AF161" s="143">
        <f t="shared" si="46"/>
        <v>0</v>
      </c>
      <c r="AG161" s="143">
        <f t="shared" si="47"/>
        <v>0</v>
      </c>
      <c r="AH161" s="153" t="str">
        <f t="shared" si="48"/>
        <v>-</v>
      </c>
      <c r="AI161" s="142">
        <f t="shared" si="49"/>
        <v>0</v>
      </c>
      <c r="AJ161" s="47" t="s">
        <v>1201</v>
      </c>
    </row>
    <row r="162" spans="1:36" s="47" customFormat="1" ht="12.75" customHeight="1">
      <c r="A162" s="140" t="s">
        <v>79</v>
      </c>
      <c r="B162" s="141" t="s">
        <v>80</v>
      </c>
      <c r="C162" s="142" t="s">
        <v>81</v>
      </c>
      <c r="D162" s="143" t="s">
        <v>82</v>
      </c>
      <c r="E162" s="143" t="s">
        <v>83</v>
      </c>
      <c r="F162" s="144" t="s">
        <v>1452</v>
      </c>
      <c r="G162" s="145" t="s">
        <v>84</v>
      </c>
      <c r="H162" s="146" t="s">
        <v>342</v>
      </c>
      <c r="I162" s="147">
        <v>3084320700</v>
      </c>
      <c r="J162" s="148" t="s">
        <v>1454</v>
      </c>
      <c r="K162" s="149" t="s">
        <v>1455</v>
      </c>
      <c r="L162" s="100"/>
      <c r="M162" s="101">
        <v>569.24</v>
      </c>
      <c r="N162" s="102" t="s">
        <v>432</v>
      </c>
      <c r="O162" s="150">
        <v>11.02439024390244</v>
      </c>
      <c r="P162" s="151" t="s">
        <v>1673</v>
      </c>
      <c r="Q162" s="108"/>
      <c r="R162" s="109"/>
      <c r="S162" s="152" t="s">
        <v>1455</v>
      </c>
      <c r="T162" s="125">
        <v>36759</v>
      </c>
      <c r="U162" s="114">
        <v>1062</v>
      </c>
      <c r="V162" s="114">
        <v>2733</v>
      </c>
      <c r="W162" s="115">
        <v>747</v>
      </c>
      <c r="X162" s="116"/>
      <c r="Y162" s="117" t="s">
        <v>1810</v>
      </c>
      <c r="Z162" s="142">
        <f t="shared" si="40"/>
        <v>1</v>
      </c>
      <c r="AA162" s="143">
        <f t="shared" si="41"/>
        <v>1</v>
      </c>
      <c r="AB162" s="143">
        <f t="shared" si="42"/>
        <v>0</v>
      </c>
      <c r="AC162" s="143">
        <f t="shared" si="43"/>
        <v>0</v>
      </c>
      <c r="AD162" s="153" t="str">
        <f t="shared" si="44"/>
        <v>SRSA</v>
      </c>
      <c r="AE162" s="142">
        <f t="shared" si="45"/>
        <v>1</v>
      </c>
      <c r="AF162" s="143">
        <f t="shared" si="46"/>
        <v>0</v>
      </c>
      <c r="AG162" s="143">
        <f t="shared" si="47"/>
        <v>0</v>
      </c>
      <c r="AH162" s="153" t="str">
        <f t="shared" si="48"/>
        <v>-</v>
      </c>
      <c r="AI162" s="142">
        <f t="shared" si="49"/>
        <v>0</v>
      </c>
      <c r="AJ162" s="47" t="s">
        <v>79</v>
      </c>
    </row>
    <row r="163" spans="1:36" s="47" customFormat="1" ht="12.75" customHeight="1">
      <c r="A163" s="140" t="s">
        <v>260</v>
      </c>
      <c r="B163" s="141" t="s">
        <v>261</v>
      </c>
      <c r="C163" s="142" t="s">
        <v>262</v>
      </c>
      <c r="D163" s="143" t="s">
        <v>263</v>
      </c>
      <c r="E163" s="143" t="s">
        <v>264</v>
      </c>
      <c r="F163" s="144" t="s">
        <v>1452</v>
      </c>
      <c r="G163" s="145" t="s">
        <v>265</v>
      </c>
      <c r="H163" s="146" t="s">
        <v>266</v>
      </c>
      <c r="I163" s="147">
        <v>3086973322</v>
      </c>
      <c r="J163" s="148" t="s">
        <v>1454</v>
      </c>
      <c r="K163" s="149" t="s">
        <v>1455</v>
      </c>
      <c r="L163" s="100"/>
      <c r="M163" s="101">
        <v>113.74</v>
      </c>
      <c r="N163" s="102" t="s">
        <v>432</v>
      </c>
      <c r="O163" s="150">
        <v>12.886597938144329</v>
      </c>
      <c r="P163" s="151" t="s">
        <v>1673</v>
      </c>
      <c r="Q163" s="108"/>
      <c r="R163" s="109"/>
      <c r="S163" s="152" t="s">
        <v>1455</v>
      </c>
      <c r="T163" s="125">
        <v>11638</v>
      </c>
      <c r="U163" s="114">
        <v>392</v>
      </c>
      <c r="V163" s="114">
        <v>853</v>
      </c>
      <c r="W163" s="115">
        <v>192</v>
      </c>
      <c r="X163" s="116"/>
      <c r="Y163" s="117" t="s">
        <v>1810</v>
      </c>
      <c r="Z163" s="142">
        <f t="shared" si="40"/>
        <v>1</v>
      </c>
      <c r="AA163" s="143">
        <f t="shared" si="41"/>
        <v>1</v>
      </c>
      <c r="AB163" s="143">
        <f t="shared" si="42"/>
        <v>0</v>
      </c>
      <c r="AC163" s="143">
        <f t="shared" si="43"/>
        <v>0</v>
      </c>
      <c r="AD163" s="153" t="str">
        <f t="shared" si="44"/>
        <v>SRSA</v>
      </c>
      <c r="AE163" s="142">
        <f t="shared" si="45"/>
        <v>1</v>
      </c>
      <c r="AF163" s="143">
        <f t="shared" si="46"/>
        <v>0</v>
      </c>
      <c r="AG163" s="143">
        <f t="shared" si="47"/>
        <v>0</v>
      </c>
      <c r="AH163" s="153" t="str">
        <f t="shared" si="48"/>
        <v>-</v>
      </c>
      <c r="AI163" s="142">
        <f t="shared" si="49"/>
        <v>0</v>
      </c>
      <c r="AJ163" s="47" t="s">
        <v>260</v>
      </c>
    </row>
    <row r="164" spans="1:36" s="47" customFormat="1" ht="12.75" customHeight="1">
      <c r="A164" s="140" t="s">
        <v>1471</v>
      </c>
      <c r="B164" s="141" t="s">
        <v>1472</v>
      </c>
      <c r="C164" s="142" t="s">
        <v>1473</v>
      </c>
      <c r="D164" s="143" t="s">
        <v>1474</v>
      </c>
      <c r="E164" s="143" t="s">
        <v>1475</v>
      </c>
      <c r="F164" s="144" t="s">
        <v>1452</v>
      </c>
      <c r="G164" s="145" t="s">
        <v>1476</v>
      </c>
      <c r="H164" s="146" t="s">
        <v>1477</v>
      </c>
      <c r="I164" s="147">
        <v>3087285667</v>
      </c>
      <c r="J164" s="148" t="s">
        <v>1454</v>
      </c>
      <c r="K164" s="149" t="s">
        <v>1455</v>
      </c>
      <c r="L164" s="100"/>
      <c r="M164" s="101">
        <v>448.64</v>
      </c>
      <c r="N164" s="102"/>
      <c r="O164" s="150">
        <v>13.793103448275861</v>
      </c>
      <c r="P164" s="151" t="s">
        <v>1673</v>
      </c>
      <c r="Q164" s="108"/>
      <c r="R164" s="109"/>
      <c r="S164" s="152" t="s">
        <v>1455</v>
      </c>
      <c r="T164" s="125">
        <v>32224</v>
      </c>
      <c r="U164" s="114">
        <v>1237</v>
      </c>
      <c r="V164" s="114">
        <v>2484</v>
      </c>
      <c r="W164" s="115">
        <v>805</v>
      </c>
      <c r="X164" s="116" t="s">
        <v>1810</v>
      </c>
      <c r="Y164" s="117" t="s">
        <v>1810</v>
      </c>
      <c r="Z164" s="142">
        <f t="shared" si="40"/>
        <v>1</v>
      </c>
      <c r="AA164" s="143">
        <f t="shared" si="41"/>
        <v>1</v>
      </c>
      <c r="AB164" s="143">
        <f t="shared" si="42"/>
        <v>0</v>
      </c>
      <c r="AC164" s="143">
        <f t="shared" si="43"/>
        <v>0</v>
      </c>
      <c r="AD164" s="153" t="str">
        <f t="shared" si="44"/>
        <v>SRSA</v>
      </c>
      <c r="AE164" s="142">
        <f t="shared" si="45"/>
        <v>1</v>
      </c>
      <c r="AF164" s="143">
        <f t="shared" si="46"/>
        <v>0</v>
      </c>
      <c r="AG164" s="143">
        <f t="shared" si="47"/>
        <v>0</v>
      </c>
      <c r="AH164" s="153" t="str">
        <f t="shared" si="48"/>
        <v>-</v>
      </c>
      <c r="AI164" s="142">
        <f t="shared" si="49"/>
        <v>0</v>
      </c>
      <c r="AJ164" s="47" t="s">
        <v>1471</v>
      </c>
    </row>
    <row r="165" spans="1:36" s="47" customFormat="1" ht="12.75" customHeight="1">
      <c r="A165" s="140" t="s">
        <v>253</v>
      </c>
      <c r="B165" s="141" t="s">
        <v>254</v>
      </c>
      <c r="C165" s="142" t="s">
        <v>255</v>
      </c>
      <c r="D165" s="143" t="s">
        <v>256</v>
      </c>
      <c r="E165" s="143" t="s">
        <v>257</v>
      </c>
      <c r="F165" s="144" t="s">
        <v>1452</v>
      </c>
      <c r="G165" s="145" t="s">
        <v>258</v>
      </c>
      <c r="H165" s="146" t="s">
        <v>259</v>
      </c>
      <c r="I165" s="147">
        <v>3088362272</v>
      </c>
      <c r="J165" s="148" t="s">
        <v>1454</v>
      </c>
      <c r="K165" s="149" t="s">
        <v>1455</v>
      </c>
      <c r="L165" s="100"/>
      <c r="M165" s="101">
        <v>478.18</v>
      </c>
      <c r="N165" s="102" t="s">
        <v>432</v>
      </c>
      <c r="O165" s="150">
        <v>20.12847965738758</v>
      </c>
      <c r="P165" s="151" t="s">
        <v>1455</v>
      </c>
      <c r="Q165" s="108"/>
      <c r="R165" s="109"/>
      <c r="S165" s="152" t="s">
        <v>1455</v>
      </c>
      <c r="T165" s="125">
        <v>24495</v>
      </c>
      <c r="U165" s="114">
        <v>1766</v>
      </c>
      <c r="V165" s="114">
        <v>3247</v>
      </c>
      <c r="W165" s="115">
        <v>900</v>
      </c>
      <c r="X165" s="116"/>
      <c r="Y165" s="117" t="s">
        <v>432</v>
      </c>
      <c r="Z165" s="142">
        <f t="shared" si="40"/>
        <v>1</v>
      </c>
      <c r="AA165" s="143">
        <f t="shared" si="41"/>
        <v>1</v>
      </c>
      <c r="AB165" s="143">
        <f t="shared" si="42"/>
        <v>0</v>
      </c>
      <c r="AC165" s="143">
        <f t="shared" si="43"/>
        <v>0</v>
      </c>
      <c r="AD165" s="153" t="str">
        <f t="shared" si="44"/>
        <v>SRSA</v>
      </c>
      <c r="AE165" s="142">
        <f t="shared" si="45"/>
        <v>1</v>
      </c>
      <c r="AF165" s="143">
        <f t="shared" si="46"/>
        <v>1</v>
      </c>
      <c r="AG165" s="143" t="str">
        <f t="shared" si="47"/>
        <v>Initial</v>
      </c>
      <c r="AH165" s="153" t="str">
        <f t="shared" si="48"/>
        <v>-</v>
      </c>
      <c r="AI165" s="142" t="str">
        <f t="shared" si="49"/>
        <v>SRSA</v>
      </c>
      <c r="AJ165" s="47" t="s">
        <v>253</v>
      </c>
    </row>
    <row r="166" spans="1:36" s="47" customFormat="1" ht="12.75" customHeight="1">
      <c r="A166" s="140" t="s">
        <v>205</v>
      </c>
      <c r="B166" s="141" t="s">
        <v>206</v>
      </c>
      <c r="C166" s="142" t="s">
        <v>207</v>
      </c>
      <c r="D166" s="143" t="s">
        <v>208</v>
      </c>
      <c r="E166" s="143" t="s">
        <v>209</v>
      </c>
      <c r="F166" s="144" t="s">
        <v>1452</v>
      </c>
      <c r="G166" s="145" t="s">
        <v>465</v>
      </c>
      <c r="H166" s="146" t="s">
        <v>241</v>
      </c>
      <c r="I166" s="147">
        <v>3083243833</v>
      </c>
      <c r="J166" s="148" t="s">
        <v>1454</v>
      </c>
      <c r="K166" s="149" t="s">
        <v>1455</v>
      </c>
      <c r="L166" s="100"/>
      <c r="M166" s="101">
        <v>360.46</v>
      </c>
      <c r="N166" s="102"/>
      <c r="O166" s="150">
        <v>17.257683215130022</v>
      </c>
      <c r="P166" s="151" t="s">
        <v>1673</v>
      </c>
      <c r="Q166" s="108"/>
      <c r="R166" s="109"/>
      <c r="S166" s="152" t="s">
        <v>1455</v>
      </c>
      <c r="T166" s="125">
        <v>30604</v>
      </c>
      <c r="U166" s="114">
        <v>1091</v>
      </c>
      <c r="V166" s="114">
        <v>2439</v>
      </c>
      <c r="W166" s="115">
        <v>653</v>
      </c>
      <c r="X166" s="116"/>
      <c r="Y166" s="117" t="s">
        <v>1810</v>
      </c>
      <c r="Z166" s="142">
        <f t="shared" si="40"/>
        <v>1</v>
      </c>
      <c r="AA166" s="143">
        <f t="shared" si="41"/>
        <v>1</v>
      </c>
      <c r="AB166" s="143">
        <f t="shared" si="42"/>
        <v>0</v>
      </c>
      <c r="AC166" s="143">
        <f t="shared" si="43"/>
        <v>0</v>
      </c>
      <c r="AD166" s="153" t="str">
        <f t="shared" si="44"/>
        <v>SRSA</v>
      </c>
      <c r="AE166" s="142">
        <f t="shared" si="45"/>
        <v>1</v>
      </c>
      <c r="AF166" s="143">
        <f t="shared" si="46"/>
        <v>0</v>
      </c>
      <c r="AG166" s="143">
        <f t="shared" si="47"/>
        <v>0</v>
      </c>
      <c r="AH166" s="153" t="str">
        <f t="shared" si="48"/>
        <v>-</v>
      </c>
      <c r="AI166" s="142">
        <f t="shared" si="49"/>
        <v>0</v>
      </c>
      <c r="AJ166" s="47" t="s">
        <v>205</v>
      </c>
    </row>
    <row r="167" spans="1:36" s="47" customFormat="1" ht="12.75" customHeight="1">
      <c r="A167" s="140" t="s">
        <v>1210</v>
      </c>
      <c r="B167" s="141" t="s">
        <v>1211</v>
      </c>
      <c r="C167" s="142" t="s">
        <v>1212</v>
      </c>
      <c r="D167" s="143" t="s">
        <v>1213</v>
      </c>
      <c r="E167" s="143" t="s">
        <v>1214</v>
      </c>
      <c r="F167" s="144" t="s">
        <v>1452</v>
      </c>
      <c r="G167" s="145" t="s">
        <v>1215</v>
      </c>
      <c r="H167" s="146" t="s">
        <v>1216</v>
      </c>
      <c r="I167" s="147">
        <v>3084320107</v>
      </c>
      <c r="J167" s="148" t="s">
        <v>1454</v>
      </c>
      <c r="K167" s="149" t="s">
        <v>1455</v>
      </c>
      <c r="L167" s="100"/>
      <c r="M167" s="101">
        <v>95.92</v>
      </c>
      <c r="N167" s="102" t="s">
        <v>432</v>
      </c>
      <c r="O167" s="150">
        <v>14.11042944785276</v>
      </c>
      <c r="P167" s="151" t="s">
        <v>1673</v>
      </c>
      <c r="Q167" s="108"/>
      <c r="R167" s="109"/>
      <c r="S167" s="152" t="s">
        <v>1455</v>
      </c>
      <c r="T167" s="125">
        <v>10056</v>
      </c>
      <c r="U167" s="114">
        <v>818</v>
      </c>
      <c r="V167" s="114">
        <v>879</v>
      </c>
      <c r="W167" s="115">
        <v>187</v>
      </c>
      <c r="X167" s="116"/>
      <c r="Y167" s="117" t="s">
        <v>432</v>
      </c>
      <c r="Z167" s="142">
        <f t="shared" si="40"/>
        <v>1</v>
      </c>
      <c r="AA167" s="143">
        <f t="shared" si="41"/>
        <v>1</v>
      </c>
      <c r="AB167" s="143">
        <f t="shared" si="42"/>
        <v>0</v>
      </c>
      <c r="AC167" s="143">
        <f t="shared" si="43"/>
        <v>0</v>
      </c>
      <c r="AD167" s="153" t="str">
        <f t="shared" si="44"/>
        <v>SRSA</v>
      </c>
      <c r="AE167" s="142">
        <f t="shared" si="45"/>
        <v>1</v>
      </c>
      <c r="AF167" s="143">
        <f t="shared" si="46"/>
        <v>0</v>
      </c>
      <c r="AG167" s="143">
        <f t="shared" si="47"/>
        <v>0</v>
      </c>
      <c r="AH167" s="153" t="str">
        <f t="shared" si="48"/>
        <v>-</v>
      </c>
      <c r="AI167" s="142">
        <f t="shared" si="49"/>
        <v>0</v>
      </c>
      <c r="AJ167" s="47" t="s">
        <v>1210</v>
      </c>
    </row>
    <row r="168" spans="1:36" s="47" customFormat="1" ht="12.75" customHeight="1">
      <c r="A168" s="140" t="s">
        <v>1217</v>
      </c>
      <c r="B168" s="141" t="s">
        <v>1218</v>
      </c>
      <c r="C168" s="142" t="s">
        <v>1219</v>
      </c>
      <c r="D168" s="143" t="s">
        <v>1220</v>
      </c>
      <c r="E168" s="143" t="s">
        <v>1221</v>
      </c>
      <c r="F168" s="144" t="s">
        <v>1452</v>
      </c>
      <c r="G168" s="145" t="s">
        <v>1222</v>
      </c>
      <c r="H168" s="146" t="s">
        <v>1223</v>
      </c>
      <c r="I168" s="147">
        <v>4028875007</v>
      </c>
      <c r="J168" s="148" t="s">
        <v>1454</v>
      </c>
      <c r="K168" s="149" t="s">
        <v>1455</v>
      </c>
      <c r="L168" s="100"/>
      <c r="M168" s="101">
        <v>166.75</v>
      </c>
      <c r="N168" s="102" t="s">
        <v>432</v>
      </c>
      <c r="O168" s="150">
        <v>8.205128205128204</v>
      </c>
      <c r="P168" s="151" t="s">
        <v>1673</v>
      </c>
      <c r="Q168" s="108"/>
      <c r="R168" s="109"/>
      <c r="S168" s="152" t="s">
        <v>1455</v>
      </c>
      <c r="T168" s="125">
        <v>10775</v>
      </c>
      <c r="U168" s="114">
        <v>464</v>
      </c>
      <c r="V168" s="114">
        <v>715</v>
      </c>
      <c r="W168" s="115">
        <v>279</v>
      </c>
      <c r="X168" s="116" t="s">
        <v>1810</v>
      </c>
      <c r="Y168" s="117" t="s">
        <v>1810</v>
      </c>
      <c r="Z168" s="142">
        <f t="shared" si="40"/>
        <v>1</v>
      </c>
      <c r="AA168" s="143">
        <f t="shared" si="41"/>
        <v>1</v>
      </c>
      <c r="AB168" s="143">
        <f t="shared" si="42"/>
        <v>0</v>
      </c>
      <c r="AC168" s="143">
        <f t="shared" si="43"/>
        <v>0</v>
      </c>
      <c r="AD168" s="153" t="str">
        <f t="shared" si="44"/>
        <v>SRSA</v>
      </c>
      <c r="AE168" s="142">
        <f t="shared" si="45"/>
        <v>1</v>
      </c>
      <c r="AF168" s="143">
        <f t="shared" si="46"/>
        <v>0</v>
      </c>
      <c r="AG168" s="143">
        <f t="shared" si="47"/>
        <v>0</v>
      </c>
      <c r="AH168" s="153" t="str">
        <f t="shared" si="48"/>
        <v>-</v>
      </c>
      <c r="AI168" s="142">
        <f t="shared" si="49"/>
        <v>0</v>
      </c>
      <c r="AJ168" s="47" t="s">
        <v>1217</v>
      </c>
    </row>
    <row r="169" spans="1:36" s="47" customFormat="1" ht="12.75" customHeight="1">
      <c r="A169" s="140" t="s">
        <v>1770</v>
      </c>
      <c r="B169" s="141" t="s">
        <v>1771</v>
      </c>
      <c r="C169" s="142" t="s">
        <v>1772</v>
      </c>
      <c r="D169" s="143" t="s">
        <v>1773</v>
      </c>
      <c r="E169" s="143" t="s">
        <v>1774</v>
      </c>
      <c r="F169" s="144" t="s">
        <v>1452</v>
      </c>
      <c r="G169" s="145" t="s">
        <v>1775</v>
      </c>
      <c r="H169" s="146" t="s">
        <v>1776</v>
      </c>
      <c r="I169" s="147">
        <v>4024638844</v>
      </c>
      <c r="J169" s="148" t="s">
        <v>1454</v>
      </c>
      <c r="K169" s="149" t="s">
        <v>1455</v>
      </c>
      <c r="L169" s="100"/>
      <c r="M169" s="101">
        <v>426.74</v>
      </c>
      <c r="N169" s="102"/>
      <c r="O169" s="150">
        <v>9.388646288209607</v>
      </c>
      <c r="P169" s="151" t="s">
        <v>1673</v>
      </c>
      <c r="Q169" s="108"/>
      <c r="R169" s="109"/>
      <c r="S169" s="152" t="s">
        <v>1455</v>
      </c>
      <c r="T169" s="125">
        <v>18128</v>
      </c>
      <c r="U169" s="114">
        <v>824</v>
      </c>
      <c r="V169" s="114">
        <v>1818</v>
      </c>
      <c r="W169" s="115">
        <v>519</v>
      </c>
      <c r="X169" s="116"/>
      <c r="Y169" s="117" t="s">
        <v>432</v>
      </c>
      <c r="Z169" s="142">
        <f t="shared" si="40"/>
        <v>1</v>
      </c>
      <c r="AA169" s="143">
        <f t="shared" si="41"/>
        <v>1</v>
      </c>
      <c r="AB169" s="143">
        <f t="shared" si="42"/>
        <v>0</v>
      </c>
      <c r="AC169" s="143">
        <f t="shared" si="43"/>
        <v>0</v>
      </c>
      <c r="AD169" s="153" t="str">
        <f t="shared" si="44"/>
        <v>SRSA</v>
      </c>
      <c r="AE169" s="142">
        <f t="shared" si="45"/>
        <v>1</v>
      </c>
      <c r="AF169" s="143">
        <f t="shared" si="46"/>
        <v>0</v>
      </c>
      <c r="AG169" s="143">
        <f t="shared" si="47"/>
        <v>0</v>
      </c>
      <c r="AH169" s="153" t="str">
        <f t="shared" si="48"/>
        <v>-</v>
      </c>
      <c r="AI169" s="142">
        <f t="shared" si="49"/>
        <v>0</v>
      </c>
      <c r="AJ169" s="47" t="s">
        <v>1770</v>
      </c>
    </row>
    <row r="170" spans="1:36" s="47" customFormat="1" ht="12.75" customHeight="1">
      <c r="A170" s="140" t="s">
        <v>1224</v>
      </c>
      <c r="B170" s="141" t="s">
        <v>1225</v>
      </c>
      <c r="C170" s="142" t="s">
        <v>1226</v>
      </c>
      <c r="D170" s="143" t="s">
        <v>1227</v>
      </c>
      <c r="E170" s="143" t="s">
        <v>1228</v>
      </c>
      <c r="F170" s="144" t="s">
        <v>1452</v>
      </c>
      <c r="G170" s="145" t="s">
        <v>1229</v>
      </c>
      <c r="H170" s="146" t="s">
        <v>246</v>
      </c>
      <c r="I170" s="147">
        <v>4028265558</v>
      </c>
      <c r="J170" s="148" t="s">
        <v>1454</v>
      </c>
      <c r="K170" s="149" t="s">
        <v>1455</v>
      </c>
      <c r="L170" s="100"/>
      <c r="M170" s="101">
        <v>169.78</v>
      </c>
      <c r="N170" s="102" t="s">
        <v>432</v>
      </c>
      <c r="O170" s="150">
        <v>9.923664122137405</v>
      </c>
      <c r="P170" s="151" t="s">
        <v>1673</v>
      </c>
      <c r="Q170" s="108"/>
      <c r="R170" s="109"/>
      <c r="S170" s="152" t="s">
        <v>1455</v>
      </c>
      <c r="T170" s="125">
        <v>8184</v>
      </c>
      <c r="U170" s="114">
        <v>407</v>
      </c>
      <c r="V170" s="114">
        <v>947</v>
      </c>
      <c r="W170" s="115">
        <v>280</v>
      </c>
      <c r="X170" s="116" t="s">
        <v>1810</v>
      </c>
      <c r="Y170" s="117" t="s">
        <v>1810</v>
      </c>
      <c r="Z170" s="142">
        <f t="shared" si="40"/>
        <v>1</v>
      </c>
      <c r="AA170" s="143">
        <f t="shared" si="41"/>
        <v>1</v>
      </c>
      <c r="AB170" s="143">
        <f t="shared" si="42"/>
        <v>0</v>
      </c>
      <c r="AC170" s="143">
        <f t="shared" si="43"/>
        <v>0</v>
      </c>
      <c r="AD170" s="153" t="str">
        <f t="shared" si="44"/>
        <v>SRSA</v>
      </c>
      <c r="AE170" s="142">
        <f t="shared" si="45"/>
        <v>1</v>
      </c>
      <c r="AF170" s="143">
        <f t="shared" si="46"/>
        <v>0</v>
      </c>
      <c r="AG170" s="143">
        <f t="shared" si="47"/>
        <v>0</v>
      </c>
      <c r="AH170" s="153" t="str">
        <f t="shared" si="48"/>
        <v>-</v>
      </c>
      <c r="AI170" s="142">
        <f t="shared" si="49"/>
        <v>0</v>
      </c>
      <c r="AJ170" s="47" t="s">
        <v>1224</v>
      </c>
    </row>
    <row r="171" spans="1:36" s="47" customFormat="1" ht="12.75" customHeight="1">
      <c r="A171" s="140" t="s">
        <v>1478</v>
      </c>
      <c r="B171" s="141" t="s">
        <v>1479</v>
      </c>
      <c r="C171" s="142" t="s">
        <v>1480</v>
      </c>
      <c r="D171" s="143" t="s">
        <v>1481</v>
      </c>
      <c r="E171" s="143" t="s">
        <v>1482</v>
      </c>
      <c r="F171" s="144" t="s">
        <v>1452</v>
      </c>
      <c r="G171" s="145" t="s">
        <v>1483</v>
      </c>
      <c r="H171" s="146" t="s">
        <v>814</v>
      </c>
      <c r="I171" s="147">
        <v>3085446557</v>
      </c>
      <c r="J171" s="148" t="s">
        <v>1454</v>
      </c>
      <c r="K171" s="149" t="s">
        <v>1455</v>
      </c>
      <c r="L171" s="100"/>
      <c r="M171" s="101">
        <v>214.64</v>
      </c>
      <c r="N171" s="102"/>
      <c r="O171" s="150">
        <v>8.045977011494253</v>
      </c>
      <c r="P171" s="151" t="s">
        <v>1673</v>
      </c>
      <c r="Q171" s="108"/>
      <c r="R171" s="109"/>
      <c r="S171" s="152" t="s">
        <v>1455</v>
      </c>
      <c r="T171" s="125">
        <v>5744</v>
      </c>
      <c r="U171" s="114">
        <v>222</v>
      </c>
      <c r="V171" s="114">
        <v>809</v>
      </c>
      <c r="W171" s="115">
        <v>260</v>
      </c>
      <c r="X171" s="116"/>
      <c r="Y171" s="117" t="s">
        <v>1810</v>
      </c>
      <c r="Z171" s="142">
        <f aca="true" t="shared" si="50" ref="Z171:Z200">IF(OR(K171="YES",TRIM(L171)="YES"),1,0)</f>
        <v>1</v>
      </c>
      <c r="AA171" s="143">
        <f aca="true" t="shared" si="51" ref="AA171:AA200">IF(OR(AND(ISNUMBER(M171),AND(M171&gt;0,M171&lt;600)),AND(ISNUMBER(M171),AND(M171&gt;0,N171="YES"))),1,0)</f>
        <v>1</v>
      </c>
      <c r="AB171" s="143">
        <f aca="true" t="shared" si="52" ref="AB171:AB200">IF(AND(OR(K171="YES",TRIM(L171)="YES"),(Z171=0)),"Trouble",0)</f>
        <v>0</v>
      </c>
      <c r="AC171" s="143">
        <f aca="true" t="shared" si="53" ref="AC171:AC200">IF(AND(OR(AND(ISNUMBER(M171),AND(M171&gt;0,M171&lt;600)),AND(ISNUMBER(M171),AND(M171&gt;0,N171="YES"))),(AA171=0)),"Trouble",0)</f>
        <v>0</v>
      </c>
      <c r="AD171" s="153" t="str">
        <f aca="true" t="shared" si="54" ref="AD171:AD200">IF(AND(Z171=1,AA171=1),"SRSA","-")</f>
        <v>SRSA</v>
      </c>
      <c r="AE171" s="142">
        <f aca="true" t="shared" si="55" ref="AE171:AE200">IF(S171="YES",1,0)</f>
        <v>1</v>
      </c>
      <c r="AF171" s="143">
        <f aca="true" t="shared" si="56" ref="AF171:AF200">IF(OR(AND(ISNUMBER(Q171),Q171&gt;=20),(AND(ISNUMBER(Q171)=FALSE,AND(ISNUMBER(O171),O171&gt;=20)))),1,0)</f>
        <v>0</v>
      </c>
      <c r="AG171" s="143">
        <f aca="true" t="shared" si="57" ref="AG171:AG202">IF(AND(AE171=1,AF171=1),"Initial",0)</f>
        <v>0</v>
      </c>
      <c r="AH171" s="153" t="str">
        <f aca="true" t="shared" si="58" ref="AH171:AH202">IF(AND(AND(AG171="Initial",AI171=0),AND(ISNUMBER(M171),M171&gt;0)),"RLIS","-")</f>
        <v>-</v>
      </c>
      <c r="AI171" s="142">
        <f aca="true" t="shared" si="59" ref="AI171:AI200">IF(AND(AD171="SRSA",AG171="Initial"),"SRSA",0)</f>
        <v>0</v>
      </c>
      <c r="AJ171" s="47" t="s">
        <v>1478</v>
      </c>
    </row>
    <row r="172" spans="1:36" s="47" customFormat="1" ht="12.75" customHeight="1">
      <c r="A172" s="140" t="s">
        <v>165</v>
      </c>
      <c r="B172" s="141" t="s">
        <v>0</v>
      </c>
      <c r="C172" s="142" t="s">
        <v>1</v>
      </c>
      <c r="D172" s="143" t="s">
        <v>2</v>
      </c>
      <c r="E172" s="143" t="s">
        <v>3</v>
      </c>
      <c r="F172" s="144" t="s">
        <v>1452</v>
      </c>
      <c r="G172" s="145" t="s">
        <v>4</v>
      </c>
      <c r="H172" s="146" t="s">
        <v>5</v>
      </c>
      <c r="I172" s="147">
        <v>4023761680</v>
      </c>
      <c r="J172" s="148" t="s">
        <v>1454</v>
      </c>
      <c r="K172" s="149" t="s">
        <v>1455</v>
      </c>
      <c r="L172" s="100"/>
      <c r="M172" s="101">
        <v>161.37</v>
      </c>
      <c r="N172" s="102" t="s">
        <v>432</v>
      </c>
      <c r="O172" s="150">
        <v>11.29032258064516</v>
      </c>
      <c r="P172" s="151" t="s">
        <v>1673</v>
      </c>
      <c r="Q172" s="108"/>
      <c r="R172" s="109"/>
      <c r="S172" s="152" t="s">
        <v>1455</v>
      </c>
      <c r="T172" s="125">
        <v>13268</v>
      </c>
      <c r="U172" s="114">
        <v>493</v>
      </c>
      <c r="V172" s="114">
        <v>805</v>
      </c>
      <c r="W172" s="115">
        <v>293</v>
      </c>
      <c r="X172" s="116"/>
      <c r="Y172" s="117" t="s">
        <v>432</v>
      </c>
      <c r="Z172" s="142">
        <f t="shared" si="50"/>
        <v>1</v>
      </c>
      <c r="AA172" s="143">
        <f t="shared" si="51"/>
        <v>1</v>
      </c>
      <c r="AB172" s="143">
        <f t="shared" si="52"/>
        <v>0</v>
      </c>
      <c r="AC172" s="143">
        <f t="shared" si="53"/>
        <v>0</v>
      </c>
      <c r="AD172" s="153" t="str">
        <f t="shared" si="54"/>
        <v>SRSA</v>
      </c>
      <c r="AE172" s="142">
        <f t="shared" si="55"/>
        <v>1</v>
      </c>
      <c r="AF172" s="143">
        <f t="shared" si="56"/>
        <v>0</v>
      </c>
      <c r="AG172" s="143">
        <f t="shared" si="57"/>
        <v>0</v>
      </c>
      <c r="AH172" s="153" t="str">
        <f t="shared" si="58"/>
        <v>-</v>
      </c>
      <c r="AI172" s="142">
        <f t="shared" si="59"/>
        <v>0</v>
      </c>
      <c r="AJ172" s="47" t="s">
        <v>165</v>
      </c>
    </row>
    <row r="173" spans="1:36" s="47" customFormat="1" ht="12.75" customHeight="1">
      <c r="A173" s="156" t="s">
        <v>1484</v>
      </c>
      <c r="B173" s="157" t="s">
        <v>1485</v>
      </c>
      <c r="C173" s="158" t="s">
        <v>1486</v>
      </c>
      <c r="D173" s="159" t="s">
        <v>1487</v>
      </c>
      <c r="E173" s="159" t="s">
        <v>1488</v>
      </c>
      <c r="F173" s="160" t="s">
        <v>1452</v>
      </c>
      <c r="G173" s="161" t="s">
        <v>1489</v>
      </c>
      <c r="H173" s="162" t="s">
        <v>1490</v>
      </c>
      <c r="I173" s="163">
        <v>4024433051</v>
      </c>
      <c r="J173" s="164" t="s">
        <v>1454</v>
      </c>
      <c r="K173" s="165" t="s">
        <v>1455</v>
      </c>
      <c r="L173" s="166"/>
      <c r="M173" s="167">
        <v>172.08</v>
      </c>
      <c r="N173" s="168"/>
      <c r="O173" s="169">
        <v>11.73469387755102</v>
      </c>
      <c r="P173" s="170" t="s">
        <v>1673</v>
      </c>
      <c r="Q173" s="171"/>
      <c r="R173" s="172"/>
      <c r="S173" s="173" t="s">
        <v>1455</v>
      </c>
      <c r="T173" s="174">
        <v>13617</v>
      </c>
      <c r="U173" s="175">
        <v>554</v>
      </c>
      <c r="V173" s="175">
        <v>840</v>
      </c>
      <c r="W173" s="176">
        <v>346</v>
      </c>
      <c r="X173" s="177"/>
      <c r="Y173" s="178" t="s">
        <v>432</v>
      </c>
      <c r="Z173" s="158">
        <f t="shared" si="50"/>
        <v>1</v>
      </c>
      <c r="AA173" s="159">
        <f t="shared" si="51"/>
        <v>1</v>
      </c>
      <c r="AB173" s="159">
        <f t="shared" si="52"/>
        <v>0</v>
      </c>
      <c r="AC173" s="159">
        <f t="shared" si="53"/>
        <v>0</v>
      </c>
      <c r="AD173" s="179" t="str">
        <f t="shared" si="54"/>
        <v>SRSA</v>
      </c>
      <c r="AE173" s="158">
        <f t="shared" si="55"/>
        <v>1</v>
      </c>
      <c r="AF173" s="159">
        <f t="shared" si="56"/>
        <v>0</v>
      </c>
      <c r="AG173" s="159">
        <f t="shared" si="57"/>
        <v>0</v>
      </c>
      <c r="AH173" s="179" t="str">
        <f t="shared" si="58"/>
        <v>-</v>
      </c>
      <c r="AI173" s="158">
        <f t="shared" si="59"/>
        <v>0</v>
      </c>
      <c r="AJ173" s="47" t="e">
        <v>#N/A</v>
      </c>
    </row>
    <row r="174" spans="1:36" s="47" customFormat="1" ht="12.75" customHeight="1">
      <c r="A174" s="156" t="s">
        <v>1812</v>
      </c>
      <c r="B174" s="180">
        <v>650011000</v>
      </c>
      <c r="C174" s="158" t="s">
        <v>1798</v>
      </c>
      <c r="D174" s="159" t="s">
        <v>1799</v>
      </c>
      <c r="E174" s="159" t="s">
        <v>1800</v>
      </c>
      <c r="F174" s="160" t="s">
        <v>1452</v>
      </c>
      <c r="G174" s="161">
        <v>68978</v>
      </c>
      <c r="H174" s="162"/>
      <c r="I174" s="163">
        <v>4028793258</v>
      </c>
      <c r="J174" s="164" t="s">
        <v>1454</v>
      </c>
      <c r="K174" s="165" t="s">
        <v>1455</v>
      </c>
      <c r="L174" s="166"/>
      <c r="M174" s="183">
        <v>395.57</v>
      </c>
      <c r="N174" s="184"/>
      <c r="O174" s="185"/>
      <c r="P174" s="170"/>
      <c r="Q174" s="171"/>
      <c r="R174" s="184"/>
      <c r="S174" s="173" t="s">
        <v>1455</v>
      </c>
      <c r="T174" s="190">
        <v>27731</v>
      </c>
      <c r="U174" s="186">
        <v>801</v>
      </c>
      <c r="V174" s="186">
        <v>2061</v>
      </c>
      <c r="W174" s="187">
        <v>563</v>
      </c>
      <c r="X174" s="188"/>
      <c r="Y174" s="189" t="s">
        <v>432</v>
      </c>
      <c r="Z174" s="158">
        <f t="shared" si="50"/>
        <v>1</v>
      </c>
      <c r="AA174" s="159">
        <f t="shared" si="51"/>
        <v>1</v>
      </c>
      <c r="AB174" s="159">
        <f t="shared" si="52"/>
        <v>0</v>
      </c>
      <c r="AC174" s="159">
        <f t="shared" si="53"/>
        <v>0</v>
      </c>
      <c r="AD174" s="179" t="str">
        <f t="shared" si="54"/>
        <v>SRSA</v>
      </c>
      <c r="AE174" s="158">
        <f t="shared" si="55"/>
        <v>1</v>
      </c>
      <c r="AF174" s="159">
        <f t="shared" si="56"/>
        <v>0</v>
      </c>
      <c r="AG174" s="159">
        <f t="shared" si="57"/>
        <v>0</v>
      </c>
      <c r="AH174" s="179" t="str">
        <f t="shared" si="58"/>
        <v>-</v>
      </c>
      <c r="AI174" s="158">
        <f t="shared" si="59"/>
        <v>0</v>
      </c>
      <c r="AJ174" s="47" t="e">
        <v>#N/A</v>
      </c>
    </row>
    <row r="175" spans="1:36" s="47" customFormat="1" ht="12.75" customHeight="1">
      <c r="A175" s="140" t="s">
        <v>1570</v>
      </c>
      <c r="B175" s="141" t="s">
        <v>1571</v>
      </c>
      <c r="C175" s="142" t="s">
        <v>1572</v>
      </c>
      <c r="D175" s="143" t="s">
        <v>1573</v>
      </c>
      <c r="E175" s="143" t="s">
        <v>1574</v>
      </c>
      <c r="F175" s="144" t="s">
        <v>1452</v>
      </c>
      <c r="G175" s="145" t="s">
        <v>1575</v>
      </c>
      <c r="H175" s="146" t="s">
        <v>1576</v>
      </c>
      <c r="I175" s="147">
        <v>3085776362</v>
      </c>
      <c r="J175" s="148" t="s">
        <v>1454</v>
      </c>
      <c r="K175" s="149" t="s">
        <v>1455</v>
      </c>
      <c r="L175" s="100"/>
      <c r="M175" s="101">
        <v>376.44</v>
      </c>
      <c r="N175" s="102"/>
      <c r="O175" s="150">
        <v>13.65079365079365</v>
      </c>
      <c r="P175" s="151" t="s">
        <v>1673</v>
      </c>
      <c r="Q175" s="108"/>
      <c r="R175" s="109"/>
      <c r="S175" s="152" t="s">
        <v>1455</v>
      </c>
      <c r="T175" s="125">
        <v>13749</v>
      </c>
      <c r="U175" s="114">
        <v>488</v>
      </c>
      <c r="V175" s="114">
        <v>1669</v>
      </c>
      <c r="W175" s="115">
        <v>456</v>
      </c>
      <c r="X175" s="116"/>
      <c r="Y175" s="117" t="s">
        <v>1810</v>
      </c>
      <c r="Z175" s="142">
        <f t="shared" si="50"/>
        <v>1</v>
      </c>
      <c r="AA175" s="143">
        <f t="shared" si="51"/>
        <v>1</v>
      </c>
      <c r="AB175" s="143">
        <f t="shared" si="52"/>
        <v>0</v>
      </c>
      <c r="AC175" s="143">
        <f t="shared" si="53"/>
        <v>0</v>
      </c>
      <c r="AD175" s="153" t="str">
        <f t="shared" si="54"/>
        <v>SRSA</v>
      </c>
      <c r="AE175" s="142">
        <f t="shared" si="55"/>
        <v>1</v>
      </c>
      <c r="AF175" s="143">
        <f t="shared" si="56"/>
        <v>0</v>
      </c>
      <c r="AG175" s="143">
        <f t="shared" si="57"/>
        <v>0</v>
      </c>
      <c r="AH175" s="153" t="str">
        <f t="shared" si="58"/>
        <v>-</v>
      </c>
      <c r="AI175" s="142">
        <f t="shared" si="59"/>
        <v>0</v>
      </c>
      <c r="AJ175" s="47" t="s">
        <v>1570</v>
      </c>
    </row>
    <row r="176" spans="1:36" s="47" customFormat="1" ht="12.75" customHeight="1">
      <c r="A176" s="140" t="s">
        <v>1491</v>
      </c>
      <c r="B176" s="141" t="s">
        <v>1492</v>
      </c>
      <c r="C176" s="142" t="s">
        <v>1493</v>
      </c>
      <c r="D176" s="143" t="s">
        <v>1494</v>
      </c>
      <c r="E176" s="143" t="s">
        <v>1495</v>
      </c>
      <c r="F176" s="144" t="s">
        <v>1452</v>
      </c>
      <c r="G176" s="145" t="s">
        <v>1496</v>
      </c>
      <c r="H176" s="146" t="s">
        <v>1497</v>
      </c>
      <c r="I176" s="147">
        <v>4022872012</v>
      </c>
      <c r="J176" s="148" t="s">
        <v>1454</v>
      </c>
      <c r="K176" s="149" t="s">
        <v>1455</v>
      </c>
      <c r="L176" s="100"/>
      <c r="M176" s="101">
        <v>379.6</v>
      </c>
      <c r="N176" s="102"/>
      <c r="O176" s="150">
        <v>13.471502590673575</v>
      </c>
      <c r="P176" s="151" t="s">
        <v>1673</v>
      </c>
      <c r="Q176" s="108"/>
      <c r="R176" s="109"/>
      <c r="S176" s="152" t="s">
        <v>1455</v>
      </c>
      <c r="T176" s="125">
        <v>15850</v>
      </c>
      <c r="U176" s="114">
        <v>912</v>
      </c>
      <c r="V176" s="114">
        <v>1909</v>
      </c>
      <c r="W176" s="115">
        <v>476</v>
      </c>
      <c r="X176" s="116"/>
      <c r="Y176" s="117" t="s">
        <v>432</v>
      </c>
      <c r="Z176" s="142">
        <f t="shared" si="50"/>
        <v>1</v>
      </c>
      <c r="AA176" s="143">
        <f t="shared" si="51"/>
        <v>1</v>
      </c>
      <c r="AB176" s="143">
        <f t="shared" si="52"/>
        <v>0</v>
      </c>
      <c r="AC176" s="143">
        <f t="shared" si="53"/>
        <v>0</v>
      </c>
      <c r="AD176" s="153" t="str">
        <f t="shared" si="54"/>
        <v>SRSA</v>
      </c>
      <c r="AE176" s="142">
        <f t="shared" si="55"/>
        <v>1</v>
      </c>
      <c r="AF176" s="143">
        <f t="shared" si="56"/>
        <v>0</v>
      </c>
      <c r="AG176" s="143">
        <f t="shared" si="57"/>
        <v>0</v>
      </c>
      <c r="AH176" s="153" t="str">
        <f t="shared" si="58"/>
        <v>-</v>
      </c>
      <c r="AI176" s="142">
        <f t="shared" si="59"/>
        <v>0</v>
      </c>
      <c r="AJ176" s="47" t="s">
        <v>1491</v>
      </c>
    </row>
    <row r="177" spans="1:36" s="47" customFormat="1" ht="12.75" customHeight="1">
      <c r="A177" s="140" t="s">
        <v>122</v>
      </c>
      <c r="B177" s="141" t="s">
        <v>123</v>
      </c>
      <c r="C177" s="142" t="s">
        <v>124</v>
      </c>
      <c r="D177" s="143" t="s">
        <v>125</v>
      </c>
      <c r="E177" s="143" t="s">
        <v>126</v>
      </c>
      <c r="F177" s="144" t="s">
        <v>1452</v>
      </c>
      <c r="G177" s="145" t="s">
        <v>127</v>
      </c>
      <c r="H177" s="146" t="s">
        <v>128</v>
      </c>
      <c r="I177" s="147">
        <v>4022934000</v>
      </c>
      <c r="J177" s="148" t="s">
        <v>129</v>
      </c>
      <c r="K177" s="149" t="s">
        <v>1455</v>
      </c>
      <c r="L177" s="100"/>
      <c r="M177" s="101">
        <v>552.36</v>
      </c>
      <c r="N177" s="102"/>
      <c r="O177" s="150">
        <v>10.829103214890017</v>
      </c>
      <c r="P177" s="151" t="s">
        <v>1673</v>
      </c>
      <c r="Q177" s="108"/>
      <c r="R177" s="109"/>
      <c r="S177" s="152" t="s">
        <v>1455</v>
      </c>
      <c r="T177" s="125">
        <v>35561</v>
      </c>
      <c r="U177" s="114">
        <v>752</v>
      </c>
      <c r="V177" s="114">
        <v>2610</v>
      </c>
      <c r="W177" s="115">
        <v>720</v>
      </c>
      <c r="X177" s="116" t="s">
        <v>1810</v>
      </c>
      <c r="Y177" s="117" t="s">
        <v>1810</v>
      </c>
      <c r="Z177" s="142">
        <f t="shared" si="50"/>
        <v>1</v>
      </c>
      <c r="AA177" s="143">
        <f t="shared" si="51"/>
        <v>1</v>
      </c>
      <c r="AB177" s="143">
        <f t="shared" si="52"/>
        <v>0</v>
      </c>
      <c r="AC177" s="143">
        <f t="shared" si="53"/>
        <v>0</v>
      </c>
      <c r="AD177" s="153" t="str">
        <f t="shared" si="54"/>
        <v>SRSA</v>
      </c>
      <c r="AE177" s="142">
        <f t="shared" si="55"/>
        <v>1</v>
      </c>
      <c r="AF177" s="143">
        <f t="shared" si="56"/>
        <v>0</v>
      </c>
      <c r="AG177" s="143">
        <f t="shared" si="57"/>
        <v>0</v>
      </c>
      <c r="AH177" s="153" t="str">
        <f t="shared" si="58"/>
        <v>-</v>
      </c>
      <c r="AI177" s="142">
        <f t="shared" si="59"/>
        <v>0</v>
      </c>
      <c r="AJ177" s="47" t="s">
        <v>122</v>
      </c>
    </row>
    <row r="178" spans="1:36" s="47" customFormat="1" ht="12.75" customHeight="1">
      <c r="A178" s="140" t="s">
        <v>378</v>
      </c>
      <c r="B178" s="141" t="s">
        <v>379</v>
      </c>
      <c r="C178" s="142" t="s">
        <v>380</v>
      </c>
      <c r="D178" s="143" t="s">
        <v>381</v>
      </c>
      <c r="E178" s="143" t="s">
        <v>382</v>
      </c>
      <c r="F178" s="144" t="s">
        <v>1452</v>
      </c>
      <c r="G178" s="145" t="s">
        <v>383</v>
      </c>
      <c r="H178" s="146" t="s">
        <v>273</v>
      </c>
      <c r="I178" s="147">
        <v>4028923454</v>
      </c>
      <c r="J178" s="148" t="s">
        <v>1454</v>
      </c>
      <c r="K178" s="149" t="s">
        <v>1455</v>
      </c>
      <c r="L178" s="100"/>
      <c r="M178" s="101">
        <v>367.46</v>
      </c>
      <c r="N178" s="102"/>
      <c r="O178" s="150">
        <v>9.977827050997783</v>
      </c>
      <c r="P178" s="151" t="s">
        <v>1673</v>
      </c>
      <c r="Q178" s="108"/>
      <c r="R178" s="109"/>
      <c r="S178" s="152" t="s">
        <v>1455</v>
      </c>
      <c r="T178" s="125">
        <v>20528</v>
      </c>
      <c r="U178" s="114">
        <v>601</v>
      </c>
      <c r="V178" s="114">
        <v>672</v>
      </c>
      <c r="W178" s="115">
        <v>449</v>
      </c>
      <c r="X178" s="116"/>
      <c r="Y178" s="117" t="s">
        <v>1810</v>
      </c>
      <c r="Z178" s="142">
        <f t="shared" si="50"/>
        <v>1</v>
      </c>
      <c r="AA178" s="143">
        <f t="shared" si="51"/>
        <v>1</v>
      </c>
      <c r="AB178" s="143">
        <f t="shared" si="52"/>
        <v>0</v>
      </c>
      <c r="AC178" s="143">
        <f t="shared" si="53"/>
        <v>0</v>
      </c>
      <c r="AD178" s="153" t="str">
        <f t="shared" si="54"/>
        <v>SRSA</v>
      </c>
      <c r="AE178" s="142">
        <f t="shared" si="55"/>
        <v>1</v>
      </c>
      <c r="AF178" s="143">
        <f t="shared" si="56"/>
        <v>0</v>
      </c>
      <c r="AG178" s="143">
        <f t="shared" si="57"/>
        <v>0</v>
      </c>
      <c r="AH178" s="153" t="str">
        <f t="shared" si="58"/>
        <v>-</v>
      </c>
      <c r="AI178" s="142">
        <f t="shared" si="59"/>
        <v>0</v>
      </c>
      <c r="AJ178" s="47" t="s">
        <v>378</v>
      </c>
    </row>
    <row r="179" spans="1:36" s="47" customFormat="1" ht="12.75" customHeight="1">
      <c r="A179" s="140" t="s">
        <v>1504</v>
      </c>
      <c r="B179" s="141" t="s">
        <v>1505</v>
      </c>
      <c r="C179" s="142" t="s">
        <v>1506</v>
      </c>
      <c r="D179" s="143" t="s">
        <v>1507</v>
      </c>
      <c r="E179" s="143" t="s">
        <v>767</v>
      </c>
      <c r="F179" s="144" t="s">
        <v>1452</v>
      </c>
      <c r="G179" s="145" t="s">
        <v>768</v>
      </c>
      <c r="H179" s="146" t="s">
        <v>26</v>
      </c>
      <c r="I179" s="147">
        <v>4024635090</v>
      </c>
      <c r="J179" s="148" t="s">
        <v>1454</v>
      </c>
      <c r="K179" s="149" t="s">
        <v>1455</v>
      </c>
      <c r="L179" s="100"/>
      <c r="M179" s="101">
        <v>107.06</v>
      </c>
      <c r="N179" s="102" t="s">
        <v>432</v>
      </c>
      <c r="O179" s="150">
        <v>13.043478260869565</v>
      </c>
      <c r="P179" s="151" t="s">
        <v>1673</v>
      </c>
      <c r="Q179" s="108"/>
      <c r="R179" s="109"/>
      <c r="S179" s="152" t="s">
        <v>1455</v>
      </c>
      <c r="T179" s="125">
        <v>8376</v>
      </c>
      <c r="U179" s="114">
        <v>240</v>
      </c>
      <c r="V179" s="114">
        <v>190</v>
      </c>
      <c r="W179" s="115">
        <v>127</v>
      </c>
      <c r="X179" s="116"/>
      <c r="Y179" s="117" t="s">
        <v>1810</v>
      </c>
      <c r="Z179" s="142">
        <f t="shared" si="50"/>
        <v>1</v>
      </c>
      <c r="AA179" s="143">
        <f t="shared" si="51"/>
        <v>1</v>
      </c>
      <c r="AB179" s="143">
        <f t="shared" si="52"/>
        <v>0</v>
      </c>
      <c r="AC179" s="143">
        <f t="shared" si="53"/>
        <v>0</v>
      </c>
      <c r="AD179" s="153" t="str">
        <f t="shared" si="54"/>
        <v>SRSA</v>
      </c>
      <c r="AE179" s="142">
        <f t="shared" si="55"/>
        <v>1</v>
      </c>
      <c r="AF179" s="143">
        <f t="shared" si="56"/>
        <v>0</v>
      </c>
      <c r="AG179" s="143">
        <f t="shared" si="57"/>
        <v>0</v>
      </c>
      <c r="AH179" s="153" t="str">
        <f t="shared" si="58"/>
        <v>-</v>
      </c>
      <c r="AI179" s="142">
        <f t="shared" si="59"/>
        <v>0</v>
      </c>
      <c r="AJ179" s="47" t="s">
        <v>1504</v>
      </c>
    </row>
    <row r="180" spans="1:36" s="47" customFormat="1" ht="12.75" customHeight="1">
      <c r="A180" s="140" t="s">
        <v>741</v>
      </c>
      <c r="B180" s="141" t="s">
        <v>742</v>
      </c>
      <c r="C180" s="142" t="s">
        <v>743</v>
      </c>
      <c r="D180" s="143" t="s">
        <v>744</v>
      </c>
      <c r="E180" s="143" t="s">
        <v>745</v>
      </c>
      <c r="F180" s="144" t="s">
        <v>1452</v>
      </c>
      <c r="G180" s="145" t="s">
        <v>746</v>
      </c>
      <c r="H180" s="146" t="s">
        <v>747</v>
      </c>
      <c r="I180" s="147">
        <v>4023495284</v>
      </c>
      <c r="J180" s="148" t="s">
        <v>1454</v>
      </c>
      <c r="K180" s="149" t="s">
        <v>1455</v>
      </c>
      <c r="L180" s="100"/>
      <c r="M180" s="101">
        <v>377.72</v>
      </c>
      <c r="N180" s="102"/>
      <c r="O180" s="150">
        <v>9.873949579831933</v>
      </c>
      <c r="P180" s="151" t="s">
        <v>1673</v>
      </c>
      <c r="Q180" s="108"/>
      <c r="R180" s="109"/>
      <c r="S180" s="152" t="s">
        <v>1455</v>
      </c>
      <c r="T180" s="125">
        <v>20399</v>
      </c>
      <c r="U180" s="114">
        <v>470</v>
      </c>
      <c r="V180" s="114">
        <v>1818</v>
      </c>
      <c r="W180" s="115">
        <v>457</v>
      </c>
      <c r="X180" s="116"/>
      <c r="Y180" s="117" t="s">
        <v>1810</v>
      </c>
      <c r="Z180" s="142">
        <f t="shared" si="50"/>
        <v>1</v>
      </c>
      <c r="AA180" s="143">
        <f t="shared" si="51"/>
        <v>1</v>
      </c>
      <c r="AB180" s="143">
        <f t="shared" si="52"/>
        <v>0</v>
      </c>
      <c r="AC180" s="143">
        <f t="shared" si="53"/>
        <v>0</v>
      </c>
      <c r="AD180" s="153" t="str">
        <f t="shared" si="54"/>
        <v>SRSA</v>
      </c>
      <c r="AE180" s="142">
        <f t="shared" si="55"/>
        <v>1</v>
      </c>
      <c r="AF180" s="143">
        <f t="shared" si="56"/>
        <v>0</v>
      </c>
      <c r="AG180" s="143">
        <f t="shared" si="57"/>
        <v>0</v>
      </c>
      <c r="AH180" s="153" t="str">
        <f t="shared" si="58"/>
        <v>-</v>
      </c>
      <c r="AI180" s="142">
        <f t="shared" si="59"/>
        <v>0</v>
      </c>
      <c r="AJ180" s="47" t="s">
        <v>741</v>
      </c>
    </row>
    <row r="181" spans="1:36" s="47" customFormat="1" ht="12.75" customHeight="1">
      <c r="A181" s="140" t="s">
        <v>364</v>
      </c>
      <c r="B181" s="141" t="s">
        <v>365</v>
      </c>
      <c r="C181" s="142" t="s">
        <v>366</v>
      </c>
      <c r="D181" s="143" t="s">
        <v>367</v>
      </c>
      <c r="E181" s="143" t="s">
        <v>368</v>
      </c>
      <c r="F181" s="144" t="s">
        <v>1452</v>
      </c>
      <c r="G181" s="145" t="s">
        <v>369</v>
      </c>
      <c r="H181" s="146" t="s">
        <v>370</v>
      </c>
      <c r="I181" s="147">
        <v>4024234538</v>
      </c>
      <c r="J181" s="148" t="s">
        <v>1454</v>
      </c>
      <c r="K181" s="149" t="s">
        <v>1455</v>
      </c>
      <c r="L181" s="100"/>
      <c r="M181" s="101">
        <v>487.59</v>
      </c>
      <c r="N181" s="102" t="s">
        <v>432</v>
      </c>
      <c r="O181" s="150">
        <v>10.800744878957168</v>
      </c>
      <c r="P181" s="151" t="s">
        <v>1673</v>
      </c>
      <c r="Q181" s="108"/>
      <c r="R181" s="109"/>
      <c r="S181" s="152" t="s">
        <v>1455</v>
      </c>
      <c r="T181" s="125">
        <v>25463</v>
      </c>
      <c r="U181" s="114">
        <v>595</v>
      </c>
      <c r="V181" s="114">
        <v>2120</v>
      </c>
      <c r="W181" s="115">
        <v>589</v>
      </c>
      <c r="X181" s="116"/>
      <c r="Y181" s="117" t="s">
        <v>432</v>
      </c>
      <c r="Z181" s="142">
        <f t="shared" si="50"/>
        <v>1</v>
      </c>
      <c r="AA181" s="143">
        <f t="shared" si="51"/>
        <v>1</v>
      </c>
      <c r="AB181" s="143">
        <f t="shared" si="52"/>
        <v>0</v>
      </c>
      <c r="AC181" s="143">
        <f t="shared" si="53"/>
        <v>0</v>
      </c>
      <c r="AD181" s="153" t="str">
        <f t="shared" si="54"/>
        <v>SRSA</v>
      </c>
      <c r="AE181" s="142">
        <f t="shared" si="55"/>
        <v>1</v>
      </c>
      <c r="AF181" s="143">
        <f t="shared" si="56"/>
        <v>0</v>
      </c>
      <c r="AG181" s="143">
        <f t="shared" si="57"/>
        <v>0</v>
      </c>
      <c r="AH181" s="153" t="str">
        <f t="shared" si="58"/>
        <v>-</v>
      </c>
      <c r="AI181" s="142">
        <f t="shared" si="59"/>
        <v>0</v>
      </c>
      <c r="AJ181" s="47" t="s">
        <v>364</v>
      </c>
    </row>
    <row r="182" spans="1:36" s="47" customFormat="1" ht="12.75" customHeight="1">
      <c r="A182" s="140" t="s">
        <v>780</v>
      </c>
      <c r="B182" s="141" t="s">
        <v>781</v>
      </c>
      <c r="C182" s="142" t="s">
        <v>782</v>
      </c>
      <c r="D182" s="143" t="s">
        <v>783</v>
      </c>
      <c r="E182" s="143" t="s">
        <v>784</v>
      </c>
      <c r="F182" s="144" t="s">
        <v>1452</v>
      </c>
      <c r="G182" s="145" t="s">
        <v>785</v>
      </c>
      <c r="H182" s="146" t="s">
        <v>786</v>
      </c>
      <c r="I182" s="147">
        <v>3086326394</v>
      </c>
      <c r="J182" s="148" t="s">
        <v>1454</v>
      </c>
      <c r="K182" s="149" t="s">
        <v>1455</v>
      </c>
      <c r="L182" s="100"/>
      <c r="M182" s="101">
        <v>282.12</v>
      </c>
      <c r="N182" s="102"/>
      <c r="O182" s="150">
        <v>35.609756097560975</v>
      </c>
      <c r="P182" s="151" t="s">
        <v>1455</v>
      </c>
      <c r="Q182" s="108"/>
      <c r="R182" s="109"/>
      <c r="S182" s="152" t="s">
        <v>1455</v>
      </c>
      <c r="T182" s="125">
        <v>59264</v>
      </c>
      <c r="U182" s="114">
        <v>3739</v>
      </c>
      <c r="V182" s="114">
        <v>4516</v>
      </c>
      <c r="W182" s="115">
        <v>833</v>
      </c>
      <c r="X182" s="116"/>
      <c r="Y182" s="117" t="s">
        <v>1810</v>
      </c>
      <c r="Z182" s="142">
        <f t="shared" si="50"/>
        <v>1</v>
      </c>
      <c r="AA182" s="143">
        <f t="shared" si="51"/>
        <v>1</v>
      </c>
      <c r="AB182" s="143">
        <f t="shared" si="52"/>
        <v>0</v>
      </c>
      <c r="AC182" s="143">
        <f t="shared" si="53"/>
        <v>0</v>
      </c>
      <c r="AD182" s="153" t="str">
        <f t="shared" si="54"/>
        <v>SRSA</v>
      </c>
      <c r="AE182" s="142">
        <f t="shared" si="55"/>
        <v>1</v>
      </c>
      <c r="AF182" s="143">
        <f t="shared" si="56"/>
        <v>1</v>
      </c>
      <c r="AG182" s="143" t="str">
        <f t="shared" si="57"/>
        <v>Initial</v>
      </c>
      <c r="AH182" s="153" t="str">
        <f t="shared" si="58"/>
        <v>-</v>
      </c>
      <c r="AI182" s="142" t="str">
        <f t="shared" si="59"/>
        <v>SRSA</v>
      </c>
      <c r="AJ182" s="47" t="s">
        <v>780</v>
      </c>
    </row>
    <row r="183" spans="1:36" s="47" customFormat="1" ht="12.75" customHeight="1">
      <c r="A183" s="140" t="s">
        <v>1508</v>
      </c>
      <c r="B183" s="141" t="s">
        <v>1509</v>
      </c>
      <c r="C183" s="142" t="s">
        <v>1510</v>
      </c>
      <c r="D183" s="143" t="s">
        <v>1511</v>
      </c>
      <c r="E183" s="143" t="s">
        <v>764</v>
      </c>
      <c r="F183" s="144" t="s">
        <v>1452</v>
      </c>
      <c r="G183" s="145" t="s">
        <v>765</v>
      </c>
      <c r="H183" s="146" t="s">
        <v>766</v>
      </c>
      <c r="I183" s="147">
        <v>4023711518</v>
      </c>
      <c r="J183" s="148" t="s">
        <v>1454</v>
      </c>
      <c r="K183" s="149" t="s">
        <v>1455</v>
      </c>
      <c r="L183" s="100"/>
      <c r="M183" s="101">
        <v>674.24</v>
      </c>
      <c r="N183" s="102" t="s">
        <v>432</v>
      </c>
      <c r="O183" s="150">
        <v>10.62992125984252</v>
      </c>
      <c r="P183" s="151" t="s">
        <v>1673</v>
      </c>
      <c r="Q183" s="108"/>
      <c r="R183" s="109"/>
      <c r="S183" s="152" t="s">
        <v>1455</v>
      </c>
      <c r="T183" s="125">
        <v>52667</v>
      </c>
      <c r="U183" s="114">
        <v>1473</v>
      </c>
      <c r="V183" s="114">
        <v>1879</v>
      </c>
      <c r="W183" s="115">
        <v>850</v>
      </c>
      <c r="X183" s="116"/>
      <c r="Y183" s="117" t="s">
        <v>1810</v>
      </c>
      <c r="Z183" s="142">
        <f t="shared" si="50"/>
        <v>1</v>
      </c>
      <c r="AA183" s="143">
        <f t="shared" si="51"/>
        <v>1</v>
      </c>
      <c r="AB183" s="143">
        <f t="shared" si="52"/>
        <v>0</v>
      </c>
      <c r="AC183" s="143">
        <f t="shared" si="53"/>
        <v>0</v>
      </c>
      <c r="AD183" s="153" t="str">
        <f t="shared" si="54"/>
        <v>SRSA</v>
      </c>
      <c r="AE183" s="142">
        <f t="shared" si="55"/>
        <v>1</v>
      </c>
      <c r="AF183" s="143">
        <f t="shared" si="56"/>
        <v>0</v>
      </c>
      <c r="AG183" s="143">
        <f t="shared" si="57"/>
        <v>0</v>
      </c>
      <c r="AH183" s="153" t="str">
        <f t="shared" si="58"/>
        <v>-</v>
      </c>
      <c r="AI183" s="142">
        <f t="shared" si="59"/>
        <v>0</v>
      </c>
      <c r="AJ183" s="47" t="s">
        <v>1508</v>
      </c>
    </row>
    <row r="184" spans="1:36" s="47" customFormat="1" ht="12.75" customHeight="1">
      <c r="A184" s="140" t="s">
        <v>1517</v>
      </c>
      <c r="B184" s="141" t="s">
        <v>1518</v>
      </c>
      <c r="C184" s="142" t="s">
        <v>1519</v>
      </c>
      <c r="D184" s="143" t="s">
        <v>1520</v>
      </c>
      <c r="E184" s="143" t="s">
        <v>1521</v>
      </c>
      <c r="F184" s="144" t="s">
        <v>1452</v>
      </c>
      <c r="G184" s="145" t="s">
        <v>1522</v>
      </c>
      <c r="H184" s="146" t="s">
        <v>1523</v>
      </c>
      <c r="I184" s="147">
        <v>4025862255</v>
      </c>
      <c r="J184" s="148" t="s">
        <v>1454</v>
      </c>
      <c r="K184" s="149" t="s">
        <v>1455</v>
      </c>
      <c r="L184" s="100"/>
      <c r="M184" s="101">
        <v>420.73</v>
      </c>
      <c r="N184" s="102"/>
      <c r="O184" s="150">
        <v>13.691931540342297</v>
      </c>
      <c r="P184" s="151" t="s">
        <v>1673</v>
      </c>
      <c r="Q184" s="108"/>
      <c r="R184" s="109"/>
      <c r="S184" s="152" t="s">
        <v>1455</v>
      </c>
      <c r="T184" s="125">
        <v>15967</v>
      </c>
      <c r="U184" s="114">
        <v>971</v>
      </c>
      <c r="V184" s="114">
        <v>2113</v>
      </c>
      <c r="W184" s="115">
        <v>724</v>
      </c>
      <c r="X184" s="116" t="s">
        <v>1810</v>
      </c>
      <c r="Y184" s="117" t="s">
        <v>432</v>
      </c>
      <c r="Z184" s="142">
        <f t="shared" si="50"/>
        <v>1</v>
      </c>
      <c r="AA184" s="143">
        <f t="shared" si="51"/>
        <v>1</v>
      </c>
      <c r="AB184" s="143">
        <f t="shared" si="52"/>
        <v>0</v>
      </c>
      <c r="AC184" s="143">
        <f t="shared" si="53"/>
        <v>0</v>
      </c>
      <c r="AD184" s="153" t="str">
        <f t="shared" si="54"/>
        <v>SRSA</v>
      </c>
      <c r="AE184" s="142">
        <f t="shared" si="55"/>
        <v>1</v>
      </c>
      <c r="AF184" s="143">
        <f t="shared" si="56"/>
        <v>0</v>
      </c>
      <c r="AG184" s="143">
        <f t="shared" si="57"/>
        <v>0</v>
      </c>
      <c r="AH184" s="153" t="str">
        <f t="shared" si="58"/>
        <v>-</v>
      </c>
      <c r="AI184" s="142">
        <f t="shared" si="59"/>
        <v>0</v>
      </c>
      <c r="AJ184" s="47" t="s">
        <v>1517</v>
      </c>
    </row>
    <row r="185" spans="1:36" s="47" customFormat="1" ht="12.75" customHeight="1">
      <c r="A185" s="140" t="s">
        <v>1524</v>
      </c>
      <c r="B185" s="141" t="s">
        <v>1525</v>
      </c>
      <c r="C185" s="142" t="s">
        <v>1526</v>
      </c>
      <c r="D185" s="143" t="s">
        <v>1527</v>
      </c>
      <c r="E185" s="143" t="s">
        <v>1528</v>
      </c>
      <c r="F185" s="144" t="s">
        <v>1452</v>
      </c>
      <c r="G185" s="145" t="s">
        <v>1529</v>
      </c>
      <c r="H185" s="146" t="s">
        <v>187</v>
      </c>
      <c r="I185" s="147">
        <v>4027862321</v>
      </c>
      <c r="J185" s="148" t="s">
        <v>1454</v>
      </c>
      <c r="K185" s="149" t="s">
        <v>1455</v>
      </c>
      <c r="L185" s="100"/>
      <c r="M185" s="101">
        <v>168.4</v>
      </c>
      <c r="N185" s="102"/>
      <c r="O185" s="150">
        <v>16.25</v>
      </c>
      <c r="P185" s="151" t="s">
        <v>1673</v>
      </c>
      <c r="Q185" s="108"/>
      <c r="R185" s="109"/>
      <c r="S185" s="152" t="s">
        <v>1455</v>
      </c>
      <c r="T185" s="125">
        <v>8485</v>
      </c>
      <c r="U185" s="114">
        <v>316</v>
      </c>
      <c r="V185" s="114">
        <v>933</v>
      </c>
      <c r="W185" s="115">
        <v>216</v>
      </c>
      <c r="X185" s="116"/>
      <c r="Y185" s="117" t="s">
        <v>1810</v>
      </c>
      <c r="Z185" s="142">
        <f t="shared" si="50"/>
        <v>1</v>
      </c>
      <c r="AA185" s="143">
        <f t="shared" si="51"/>
        <v>1</v>
      </c>
      <c r="AB185" s="143">
        <f t="shared" si="52"/>
        <v>0</v>
      </c>
      <c r="AC185" s="143">
        <f t="shared" si="53"/>
        <v>0</v>
      </c>
      <c r="AD185" s="153" t="str">
        <f t="shared" si="54"/>
        <v>SRSA</v>
      </c>
      <c r="AE185" s="142">
        <f t="shared" si="55"/>
        <v>1</v>
      </c>
      <c r="AF185" s="143">
        <f t="shared" si="56"/>
        <v>0</v>
      </c>
      <c r="AG185" s="143">
        <f t="shared" si="57"/>
        <v>0</v>
      </c>
      <c r="AH185" s="153" t="str">
        <f t="shared" si="58"/>
        <v>-</v>
      </c>
      <c r="AI185" s="142">
        <f t="shared" si="59"/>
        <v>0</v>
      </c>
      <c r="AJ185" s="47" t="s">
        <v>1524</v>
      </c>
    </row>
    <row r="186" spans="1:36" s="47" customFormat="1" ht="12.75" customHeight="1">
      <c r="A186" s="140" t="s">
        <v>1530</v>
      </c>
      <c r="B186" s="141" t="s">
        <v>1531</v>
      </c>
      <c r="C186" s="142" t="s">
        <v>1532</v>
      </c>
      <c r="D186" s="143" t="s">
        <v>1533</v>
      </c>
      <c r="E186" s="143" t="s">
        <v>1534</v>
      </c>
      <c r="F186" s="144" t="s">
        <v>1452</v>
      </c>
      <c r="G186" s="145" t="s">
        <v>1535</v>
      </c>
      <c r="H186" s="146" t="s">
        <v>1536</v>
      </c>
      <c r="I186" s="147">
        <v>4023753150</v>
      </c>
      <c r="J186" s="148" t="s">
        <v>1454</v>
      </c>
      <c r="K186" s="149" t="s">
        <v>1455</v>
      </c>
      <c r="L186" s="100"/>
      <c r="M186" s="101">
        <v>224.73</v>
      </c>
      <c r="N186" s="102"/>
      <c r="O186" s="150">
        <v>21.13022113022113</v>
      </c>
      <c r="P186" s="151" t="s">
        <v>1455</v>
      </c>
      <c r="Q186" s="108"/>
      <c r="R186" s="109"/>
      <c r="S186" s="152" t="s">
        <v>1455</v>
      </c>
      <c r="T186" s="125">
        <v>27689</v>
      </c>
      <c r="U186" s="114">
        <v>1610</v>
      </c>
      <c r="V186" s="114">
        <v>2330</v>
      </c>
      <c r="W186" s="115">
        <v>631</v>
      </c>
      <c r="X186" s="116"/>
      <c r="Y186" s="117" t="s">
        <v>432</v>
      </c>
      <c r="Z186" s="142">
        <f t="shared" si="50"/>
        <v>1</v>
      </c>
      <c r="AA186" s="143">
        <f t="shared" si="51"/>
        <v>1</v>
      </c>
      <c r="AB186" s="143">
        <f t="shared" si="52"/>
        <v>0</v>
      </c>
      <c r="AC186" s="143">
        <f t="shared" si="53"/>
        <v>0</v>
      </c>
      <c r="AD186" s="153" t="str">
        <f t="shared" si="54"/>
        <v>SRSA</v>
      </c>
      <c r="AE186" s="142">
        <f t="shared" si="55"/>
        <v>1</v>
      </c>
      <c r="AF186" s="143">
        <f t="shared" si="56"/>
        <v>1</v>
      </c>
      <c r="AG186" s="143" t="str">
        <f t="shared" si="57"/>
        <v>Initial</v>
      </c>
      <c r="AH186" s="153" t="str">
        <f t="shared" si="58"/>
        <v>-</v>
      </c>
      <c r="AI186" s="142" t="str">
        <f t="shared" si="59"/>
        <v>SRSA</v>
      </c>
      <c r="AJ186" s="47" t="s">
        <v>1530</v>
      </c>
    </row>
    <row r="187" spans="1:36" s="47" customFormat="1" ht="12.75" customHeight="1">
      <c r="A187" s="140" t="s">
        <v>1748</v>
      </c>
      <c r="B187" s="141" t="s">
        <v>1749</v>
      </c>
      <c r="C187" s="142" t="s">
        <v>1750</v>
      </c>
      <c r="D187" s="143" t="s">
        <v>1751</v>
      </c>
      <c r="E187" s="143" t="s">
        <v>1752</v>
      </c>
      <c r="F187" s="144" t="s">
        <v>1452</v>
      </c>
      <c r="G187" s="145" t="s">
        <v>1753</v>
      </c>
      <c r="H187" s="146" t="s">
        <v>1754</v>
      </c>
      <c r="I187" s="147">
        <v>3087896522</v>
      </c>
      <c r="J187" s="148" t="s">
        <v>1454</v>
      </c>
      <c r="K187" s="149" t="s">
        <v>1455</v>
      </c>
      <c r="L187" s="100"/>
      <c r="M187" s="101">
        <v>205.76</v>
      </c>
      <c r="N187" s="102" t="s">
        <v>432</v>
      </c>
      <c r="O187" s="150">
        <v>15.413533834586465</v>
      </c>
      <c r="P187" s="151" t="s">
        <v>1673</v>
      </c>
      <c r="Q187" s="108"/>
      <c r="R187" s="109"/>
      <c r="S187" s="152" t="s">
        <v>1455</v>
      </c>
      <c r="T187" s="125">
        <v>14686</v>
      </c>
      <c r="U187" s="114">
        <v>620</v>
      </c>
      <c r="V187" s="114">
        <v>1570</v>
      </c>
      <c r="W187" s="115">
        <v>369</v>
      </c>
      <c r="X187" s="116" t="s">
        <v>1810</v>
      </c>
      <c r="Y187" s="117" t="s">
        <v>432</v>
      </c>
      <c r="Z187" s="142">
        <f t="shared" si="50"/>
        <v>1</v>
      </c>
      <c r="AA187" s="143">
        <f t="shared" si="51"/>
        <v>1</v>
      </c>
      <c r="AB187" s="143">
        <f t="shared" si="52"/>
        <v>0</v>
      </c>
      <c r="AC187" s="143">
        <f t="shared" si="53"/>
        <v>0</v>
      </c>
      <c r="AD187" s="153" t="str">
        <f t="shared" si="54"/>
        <v>SRSA</v>
      </c>
      <c r="AE187" s="142">
        <f t="shared" si="55"/>
        <v>1</v>
      </c>
      <c r="AF187" s="143">
        <f t="shared" si="56"/>
        <v>0</v>
      </c>
      <c r="AG187" s="143">
        <f t="shared" si="57"/>
        <v>0</v>
      </c>
      <c r="AH187" s="153" t="str">
        <f t="shared" si="58"/>
        <v>-</v>
      </c>
      <c r="AI187" s="142">
        <f t="shared" si="59"/>
        <v>0</v>
      </c>
      <c r="AJ187" s="47" t="s">
        <v>1748</v>
      </c>
    </row>
    <row r="188" spans="1:36" s="47" customFormat="1" ht="12.75" customHeight="1">
      <c r="A188" s="140" t="s">
        <v>1537</v>
      </c>
      <c r="B188" s="141" t="s">
        <v>1538</v>
      </c>
      <c r="C188" s="142" t="s">
        <v>1539</v>
      </c>
      <c r="D188" s="143" t="s">
        <v>1540</v>
      </c>
      <c r="E188" s="143" t="s">
        <v>1541</v>
      </c>
      <c r="F188" s="144" t="s">
        <v>1452</v>
      </c>
      <c r="G188" s="145" t="s">
        <v>1542</v>
      </c>
      <c r="H188" s="146" t="s">
        <v>1694</v>
      </c>
      <c r="I188" s="147">
        <v>4022672445</v>
      </c>
      <c r="J188" s="148" t="s">
        <v>1454</v>
      </c>
      <c r="K188" s="149" t="s">
        <v>1455</v>
      </c>
      <c r="L188" s="100"/>
      <c r="M188" s="101">
        <v>199.64</v>
      </c>
      <c r="N188" s="102" t="s">
        <v>432</v>
      </c>
      <c r="O188" s="150">
        <v>18.07909604519774</v>
      </c>
      <c r="P188" s="151" t="s">
        <v>1673</v>
      </c>
      <c r="Q188" s="108"/>
      <c r="R188" s="109"/>
      <c r="S188" s="152" t="s">
        <v>1455</v>
      </c>
      <c r="T188" s="125">
        <v>13523</v>
      </c>
      <c r="U188" s="114">
        <v>489</v>
      </c>
      <c r="V188" s="114">
        <v>1166</v>
      </c>
      <c r="W188" s="115">
        <v>329</v>
      </c>
      <c r="X188" s="116"/>
      <c r="Y188" s="117" t="s">
        <v>1810</v>
      </c>
      <c r="Z188" s="142">
        <f t="shared" si="50"/>
        <v>1</v>
      </c>
      <c r="AA188" s="143">
        <f t="shared" si="51"/>
        <v>1</v>
      </c>
      <c r="AB188" s="143">
        <f t="shared" si="52"/>
        <v>0</v>
      </c>
      <c r="AC188" s="143">
        <f t="shared" si="53"/>
        <v>0</v>
      </c>
      <c r="AD188" s="153" t="str">
        <f t="shared" si="54"/>
        <v>SRSA</v>
      </c>
      <c r="AE188" s="142">
        <f t="shared" si="55"/>
        <v>1</v>
      </c>
      <c r="AF188" s="143">
        <f t="shared" si="56"/>
        <v>0</v>
      </c>
      <c r="AG188" s="143">
        <f t="shared" si="57"/>
        <v>0</v>
      </c>
      <c r="AH188" s="153" t="str">
        <f t="shared" si="58"/>
        <v>-</v>
      </c>
      <c r="AI188" s="142">
        <f t="shared" si="59"/>
        <v>0</v>
      </c>
      <c r="AJ188" s="47" t="s">
        <v>1537</v>
      </c>
    </row>
    <row r="189" spans="1:36" s="47" customFormat="1" ht="12.75" customHeight="1">
      <c r="A189" s="140" t="s">
        <v>1319</v>
      </c>
      <c r="B189" s="141" t="s">
        <v>1320</v>
      </c>
      <c r="C189" s="142" t="s">
        <v>1321</v>
      </c>
      <c r="D189" s="143" t="s">
        <v>1322</v>
      </c>
      <c r="E189" s="143" t="s">
        <v>1323</v>
      </c>
      <c r="F189" s="144" t="s">
        <v>1452</v>
      </c>
      <c r="G189" s="145" t="s">
        <v>1324</v>
      </c>
      <c r="H189" s="146" t="s">
        <v>672</v>
      </c>
      <c r="I189" s="147">
        <v>4029252890</v>
      </c>
      <c r="J189" s="148" t="s">
        <v>1556</v>
      </c>
      <c r="K189" s="149" t="s">
        <v>1455</v>
      </c>
      <c r="L189" s="100"/>
      <c r="M189" s="101">
        <v>367.09</v>
      </c>
      <c r="N189" s="102"/>
      <c r="O189" s="150">
        <v>8.695652173913043</v>
      </c>
      <c r="P189" s="151" t="s">
        <v>1673</v>
      </c>
      <c r="Q189" s="108"/>
      <c r="R189" s="109"/>
      <c r="S189" s="152" t="s">
        <v>1455</v>
      </c>
      <c r="T189" s="125">
        <v>15932</v>
      </c>
      <c r="U189" s="114">
        <v>546</v>
      </c>
      <c r="V189" s="114">
        <v>1624</v>
      </c>
      <c r="W189" s="115">
        <v>468</v>
      </c>
      <c r="X189" s="116"/>
      <c r="Y189" s="117" t="s">
        <v>432</v>
      </c>
      <c r="Z189" s="142">
        <f t="shared" si="50"/>
        <v>1</v>
      </c>
      <c r="AA189" s="143">
        <f t="shared" si="51"/>
        <v>1</v>
      </c>
      <c r="AB189" s="143">
        <f t="shared" si="52"/>
        <v>0</v>
      </c>
      <c r="AC189" s="143">
        <f t="shared" si="53"/>
        <v>0</v>
      </c>
      <c r="AD189" s="153" t="str">
        <f t="shared" si="54"/>
        <v>SRSA</v>
      </c>
      <c r="AE189" s="142">
        <f t="shared" si="55"/>
        <v>1</v>
      </c>
      <c r="AF189" s="143">
        <f t="shared" si="56"/>
        <v>0</v>
      </c>
      <c r="AG189" s="143">
        <f t="shared" si="57"/>
        <v>0</v>
      </c>
      <c r="AH189" s="153" t="str">
        <f t="shared" si="58"/>
        <v>-</v>
      </c>
      <c r="AI189" s="142">
        <f t="shared" si="59"/>
        <v>0</v>
      </c>
      <c r="AJ189" s="47" t="s">
        <v>1319</v>
      </c>
    </row>
    <row r="190" spans="1:36" s="47" customFormat="1" ht="12.75" customHeight="1">
      <c r="A190" s="156" t="s">
        <v>1813</v>
      </c>
      <c r="B190" s="180">
        <v>80050000</v>
      </c>
      <c r="C190" s="158" t="s">
        <v>1795</v>
      </c>
      <c r="D190" s="159" t="s">
        <v>1796</v>
      </c>
      <c r="E190" s="159" t="s">
        <v>1797</v>
      </c>
      <c r="F190" s="160" t="s">
        <v>1452</v>
      </c>
      <c r="G190" s="181">
        <v>68777</v>
      </c>
      <c r="H190" s="162"/>
      <c r="I190" s="182" t="s">
        <v>1801</v>
      </c>
      <c r="J190" s="164" t="s">
        <v>1454</v>
      </c>
      <c r="K190" s="165" t="s">
        <v>1455</v>
      </c>
      <c r="L190" s="166"/>
      <c r="M190" s="183">
        <v>257.9</v>
      </c>
      <c r="N190" s="184" t="s">
        <v>432</v>
      </c>
      <c r="O190" s="191" t="s">
        <v>1779</v>
      </c>
      <c r="P190" s="170" t="s">
        <v>1779</v>
      </c>
      <c r="Q190" s="171"/>
      <c r="R190" s="184"/>
      <c r="S190" s="173" t="s">
        <v>1455</v>
      </c>
      <c r="T190" s="174">
        <v>21829</v>
      </c>
      <c r="U190" s="186">
        <v>874</v>
      </c>
      <c r="V190" s="186">
        <v>1851</v>
      </c>
      <c r="W190" s="187">
        <v>455</v>
      </c>
      <c r="X190" s="188"/>
      <c r="Y190" s="189" t="s">
        <v>1810</v>
      </c>
      <c r="Z190" s="158">
        <f t="shared" si="50"/>
        <v>1</v>
      </c>
      <c r="AA190" s="159">
        <f t="shared" si="51"/>
        <v>1</v>
      </c>
      <c r="AB190" s="159">
        <f t="shared" si="52"/>
        <v>0</v>
      </c>
      <c r="AC190" s="159">
        <f t="shared" si="53"/>
        <v>0</v>
      </c>
      <c r="AD190" s="179" t="str">
        <f t="shared" si="54"/>
        <v>SRSA</v>
      </c>
      <c r="AE190" s="158">
        <f t="shared" si="55"/>
        <v>1</v>
      </c>
      <c r="AF190" s="159">
        <f t="shared" si="56"/>
        <v>0</v>
      </c>
      <c r="AG190" s="159">
        <f t="shared" si="57"/>
        <v>0</v>
      </c>
      <c r="AH190" s="179" t="str">
        <f t="shared" si="58"/>
        <v>-</v>
      </c>
      <c r="AI190" s="158">
        <f t="shared" si="59"/>
        <v>0</v>
      </c>
      <c r="AJ190" s="47" t="e">
        <v>#N/A</v>
      </c>
    </row>
    <row r="191" spans="1:36" s="47" customFormat="1" ht="12.75" customHeight="1">
      <c r="A191" s="140" t="s">
        <v>1803</v>
      </c>
      <c r="B191" s="154" t="s">
        <v>1804</v>
      </c>
      <c r="C191" s="142" t="s">
        <v>1805</v>
      </c>
      <c r="D191" s="143" t="s">
        <v>263</v>
      </c>
      <c r="E191" s="143" t="s">
        <v>543</v>
      </c>
      <c r="F191" s="144" t="s">
        <v>1452</v>
      </c>
      <c r="G191" s="145" t="s">
        <v>544</v>
      </c>
      <c r="H191" s="146" t="s">
        <v>266</v>
      </c>
      <c r="I191" s="147">
        <v>4029252890</v>
      </c>
      <c r="J191" s="148" t="s">
        <v>1454</v>
      </c>
      <c r="K191" s="149" t="s">
        <v>1455</v>
      </c>
      <c r="L191" s="105"/>
      <c r="M191" s="101">
        <v>321.2</v>
      </c>
      <c r="N191" s="102" t="s">
        <v>432</v>
      </c>
      <c r="O191" s="155" t="s">
        <v>1779</v>
      </c>
      <c r="P191" s="151" t="s">
        <v>1779</v>
      </c>
      <c r="Q191" s="108"/>
      <c r="R191" s="109"/>
      <c r="S191" s="152" t="s">
        <v>1455</v>
      </c>
      <c r="T191" s="125">
        <v>31376</v>
      </c>
      <c r="U191" s="114">
        <v>930</v>
      </c>
      <c r="V191" s="114">
        <v>585</v>
      </c>
      <c r="W191" s="115">
        <v>391</v>
      </c>
      <c r="X191" s="120"/>
      <c r="Y191" s="117" t="s">
        <v>432</v>
      </c>
      <c r="Z191" s="142">
        <f t="shared" si="50"/>
        <v>1</v>
      </c>
      <c r="AA191" s="143">
        <f t="shared" si="51"/>
        <v>1</v>
      </c>
      <c r="AB191" s="143">
        <f t="shared" si="52"/>
        <v>0</v>
      </c>
      <c r="AC191" s="143">
        <f t="shared" si="53"/>
        <v>0</v>
      </c>
      <c r="AD191" s="153" t="str">
        <f t="shared" si="54"/>
        <v>SRSA</v>
      </c>
      <c r="AE191" s="142">
        <f t="shared" si="55"/>
        <v>1</v>
      </c>
      <c r="AF191" s="143">
        <f t="shared" si="56"/>
        <v>0</v>
      </c>
      <c r="AG191" s="143">
        <f t="shared" si="57"/>
        <v>0</v>
      </c>
      <c r="AH191" s="153" t="str">
        <f t="shared" si="58"/>
        <v>-</v>
      </c>
      <c r="AI191" s="142">
        <f t="shared" si="59"/>
        <v>0</v>
      </c>
      <c r="AJ191" s="47" t="s">
        <v>1803</v>
      </c>
    </row>
    <row r="192" spans="1:36" s="47" customFormat="1" ht="12.75" customHeight="1">
      <c r="A192" s="140" t="s">
        <v>1331</v>
      </c>
      <c r="B192" s="141" t="s">
        <v>1332</v>
      </c>
      <c r="C192" s="142" t="s">
        <v>1333</v>
      </c>
      <c r="D192" s="143" t="s">
        <v>1334</v>
      </c>
      <c r="E192" s="143" t="s">
        <v>1335</v>
      </c>
      <c r="F192" s="144" t="s">
        <v>1452</v>
      </c>
      <c r="G192" s="145" t="s">
        <v>1336</v>
      </c>
      <c r="H192" s="146" t="s">
        <v>1715</v>
      </c>
      <c r="I192" s="147">
        <v>4024332761</v>
      </c>
      <c r="J192" s="148" t="s">
        <v>1454</v>
      </c>
      <c r="K192" s="149" t="s">
        <v>1455</v>
      </c>
      <c r="L192" s="100"/>
      <c r="M192" s="101">
        <v>133.58</v>
      </c>
      <c r="N192" s="102" t="s">
        <v>432</v>
      </c>
      <c r="O192" s="150">
        <v>12</v>
      </c>
      <c r="P192" s="151" t="s">
        <v>1673</v>
      </c>
      <c r="Q192" s="108"/>
      <c r="R192" s="109"/>
      <c r="S192" s="152" t="s">
        <v>1455</v>
      </c>
      <c r="T192" s="125">
        <v>7905</v>
      </c>
      <c r="U192" s="114">
        <v>526</v>
      </c>
      <c r="V192" s="114">
        <v>1136</v>
      </c>
      <c r="W192" s="115">
        <v>251</v>
      </c>
      <c r="X192" s="116"/>
      <c r="Y192" s="117" t="s">
        <v>432</v>
      </c>
      <c r="Z192" s="142">
        <f t="shared" si="50"/>
        <v>1</v>
      </c>
      <c r="AA192" s="143">
        <f t="shared" si="51"/>
        <v>1</v>
      </c>
      <c r="AB192" s="143">
        <f t="shared" si="52"/>
        <v>0</v>
      </c>
      <c r="AC192" s="143">
        <f t="shared" si="53"/>
        <v>0</v>
      </c>
      <c r="AD192" s="153" t="str">
        <f t="shared" si="54"/>
        <v>SRSA</v>
      </c>
      <c r="AE192" s="142">
        <f t="shared" si="55"/>
        <v>1</v>
      </c>
      <c r="AF192" s="143">
        <f t="shared" si="56"/>
        <v>0</v>
      </c>
      <c r="AG192" s="143">
        <f t="shared" si="57"/>
        <v>0</v>
      </c>
      <c r="AH192" s="153" t="str">
        <f t="shared" si="58"/>
        <v>-</v>
      </c>
      <c r="AI192" s="142">
        <f t="shared" si="59"/>
        <v>0</v>
      </c>
      <c r="AJ192" s="47" t="s">
        <v>1331</v>
      </c>
    </row>
    <row r="193" spans="1:36" s="47" customFormat="1" ht="12.75" customHeight="1">
      <c r="A193" s="156" t="s">
        <v>1337</v>
      </c>
      <c r="B193" s="157" t="s">
        <v>1338</v>
      </c>
      <c r="C193" s="158" t="s">
        <v>1339</v>
      </c>
      <c r="D193" s="159" t="s">
        <v>1340</v>
      </c>
      <c r="E193" s="159" t="s">
        <v>1341</v>
      </c>
      <c r="F193" s="160" t="s">
        <v>1452</v>
      </c>
      <c r="G193" s="161" t="s">
        <v>1342</v>
      </c>
      <c r="H193" s="162" t="s">
        <v>1343</v>
      </c>
      <c r="I193" s="163">
        <v>4023902100</v>
      </c>
      <c r="J193" s="164" t="s">
        <v>1454</v>
      </c>
      <c r="K193" s="165" t="s">
        <v>1455</v>
      </c>
      <c r="L193" s="166"/>
      <c r="M193" s="167">
        <v>500.83</v>
      </c>
      <c r="N193" s="168"/>
      <c r="O193" s="169">
        <v>7.7854671280276815</v>
      </c>
      <c r="P193" s="170" t="s">
        <v>1673</v>
      </c>
      <c r="Q193" s="171"/>
      <c r="R193" s="172"/>
      <c r="S193" s="173" t="s">
        <v>1455</v>
      </c>
      <c r="T193" s="174">
        <v>19903</v>
      </c>
      <c r="U193" s="175">
        <v>468</v>
      </c>
      <c r="V193" s="175">
        <v>1915</v>
      </c>
      <c r="W193" s="176">
        <v>606</v>
      </c>
      <c r="X193" s="177"/>
      <c r="Y193" s="178" t="s">
        <v>432</v>
      </c>
      <c r="Z193" s="158">
        <f t="shared" si="50"/>
        <v>1</v>
      </c>
      <c r="AA193" s="159">
        <f t="shared" si="51"/>
        <v>1</v>
      </c>
      <c r="AB193" s="159">
        <f t="shared" si="52"/>
        <v>0</v>
      </c>
      <c r="AC193" s="159">
        <f t="shared" si="53"/>
        <v>0</v>
      </c>
      <c r="AD193" s="179" t="str">
        <f t="shared" si="54"/>
        <v>SRSA</v>
      </c>
      <c r="AE193" s="158">
        <f t="shared" si="55"/>
        <v>1</v>
      </c>
      <c r="AF193" s="159">
        <f t="shared" si="56"/>
        <v>0</v>
      </c>
      <c r="AG193" s="159">
        <f t="shared" si="57"/>
        <v>0</v>
      </c>
      <c r="AH193" s="179" t="str">
        <f t="shared" si="58"/>
        <v>-</v>
      </c>
      <c r="AI193" s="158">
        <f t="shared" si="59"/>
        <v>0</v>
      </c>
      <c r="AJ193" s="47" t="e">
        <v>#N/A</v>
      </c>
    </row>
    <row r="194" spans="1:36" s="47" customFormat="1" ht="12.75" customHeight="1">
      <c r="A194" s="140" t="s">
        <v>390</v>
      </c>
      <c r="B194" s="141" t="s">
        <v>391</v>
      </c>
      <c r="C194" s="142" t="s">
        <v>392</v>
      </c>
      <c r="D194" s="143" t="s">
        <v>393</v>
      </c>
      <c r="E194" s="143" t="s">
        <v>394</v>
      </c>
      <c r="F194" s="144" t="s">
        <v>1452</v>
      </c>
      <c r="G194" s="145" t="s">
        <v>395</v>
      </c>
      <c r="H194" s="146" t="s">
        <v>356</v>
      </c>
      <c r="I194" s="147">
        <v>4024434822</v>
      </c>
      <c r="J194" s="148" t="s">
        <v>1454</v>
      </c>
      <c r="K194" s="149" t="s">
        <v>1455</v>
      </c>
      <c r="L194" s="100"/>
      <c r="M194" s="101">
        <v>253.17</v>
      </c>
      <c r="N194" s="102"/>
      <c r="O194" s="150">
        <v>8.362369337979095</v>
      </c>
      <c r="P194" s="151" t="s">
        <v>1673</v>
      </c>
      <c r="Q194" s="108"/>
      <c r="R194" s="109"/>
      <c r="S194" s="152" t="s">
        <v>1455</v>
      </c>
      <c r="T194" s="125">
        <v>12853</v>
      </c>
      <c r="U194" s="114">
        <v>304</v>
      </c>
      <c r="V194" s="114">
        <v>982</v>
      </c>
      <c r="W194" s="115">
        <v>308</v>
      </c>
      <c r="X194" s="116"/>
      <c r="Y194" s="117" t="s">
        <v>432</v>
      </c>
      <c r="Z194" s="142">
        <f t="shared" si="50"/>
        <v>1</v>
      </c>
      <c r="AA194" s="143">
        <f t="shared" si="51"/>
        <v>1</v>
      </c>
      <c r="AB194" s="143">
        <f t="shared" si="52"/>
        <v>0</v>
      </c>
      <c r="AC194" s="143">
        <f t="shared" si="53"/>
        <v>0</v>
      </c>
      <c r="AD194" s="153" t="str">
        <f t="shared" si="54"/>
        <v>SRSA</v>
      </c>
      <c r="AE194" s="142">
        <f t="shared" si="55"/>
        <v>1</v>
      </c>
      <c r="AF194" s="143">
        <f t="shared" si="56"/>
        <v>0</v>
      </c>
      <c r="AG194" s="143">
        <f t="shared" si="57"/>
        <v>0</v>
      </c>
      <c r="AH194" s="153" t="str">
        <f t="shared" si="58"/>
        <v>-</v>
      </c>
      <c r="AI194" s="142">
        <f t="shared" si="59"/>
        <v>0</v>
      </c>
      <c r="AJ194" s="47" t="s">
        <v>390</v>
      </c>
    </row>
    <row r="195" spans="1:36" s="47" customFormat="1" ht="12.75" customHeight="1">
      <c r="A195" s="140" t="s">
        <v>1344</v>
      </c>
      <c r="B195" s="141" t="s">
        <v>1345</v>
      </c>
      <c r="C195" s="142" t="s">
        <v>1346</v>
      </c>
      <c r="D195" s="143" t="s">
        <v>1347</v>
      </c>
      <c r="E195" s="143" t="s">
        <v>1348</v>
      </c>
      <c r="F195" s="144" t="s">
        <v>1452</v>
      </c>
      <c r="G195" s="145" t="s">
        <v>1349</v>
      </c>
      <c r="H195" s="146" t="s">
        <v>1350</v>
      </c>
      <c r="I195" s="147">
        <v>3082472539</v>
      </c>
      <c r="J195" s="148" t="s">
        <v>1454</v>
      </c>
      <c r="K195" s="149" t="s">
        <v>1455</v>
      </c>
      <c r="L195" s="100"/>
      <c r="M195" s="101">
        <v>387.03</v>
      </c>
      <c r="N195" s="102"/>
      <c r="O195" s="150">
        <v>31.4410480349345</v>
      </c>
      <c r="P195" s="151" t="s">
        <v>1455</v>
      </c>
      <c r="Q195" s="108"/>
      <c r="R195" s="109"/>
      <c r="S195" s="152" t="s">
        <v>1455</v>
      </c>
      <c r="T195" s="125">
        <v>45811</v>
      </c>
      <c r="U195" s="114">
        <v>3733</v>
      </c>
      <c r="V195" s="114">
        <v>4435</v>
      </c>
      <c r="W195" s="115">
        <v>965</v>
      </c>
      <c r="X195" s="116"/>
      <c r="Y195" s="117" t="s">
        <v>1810</v>
      </c>
      <c r="Z195" s="142">
        <f t="shared" si="50"/>
        <v>1</v>
      </c>
      <c r="AA195" s="143">
        <f t="shared" si="51"/>
        <v>1</v>
      </c>
      <c r="AB195" s="143">
        <f t="shared" si="52"/>
        <v>0</v>
      </c>
      <c r="AC195" s="143">
        <f t="shared" si="53"/>
        <v>0</v>
      </c>
      <c r="AD195" s="153" t="str">
        <f t="shared" si="54"/>
        <v>SRSA</v>
      </c>
      <c r="AE195" s="142">
        <f t="shared" si="55"/>
        <v>1</v>
      </c>
      <c r="AF195" s="143">
        <f t="shared" si="56"/>
        <v>1</v>
      </c>
      <c r="AG195" s="143" t="str">
        <f t="shared" si="57"/>
        <v>Initial</v>
      </c>
      <c r="AH195" s="153" t="str">
        <f t="shared" si="58"/>
        <v>-</v>
      </c>
      <c r="AI195" s="142" t="str">
        <f t="shared" si="59"/>
        <v>SRSA</v>
      </c>
      <c r="AJ195" s="47" t="s">
        <v>1344</v>
      </c>
    </row>
    <row r="196" spans="1:36" s="47" customFormat="1" ht="12.75" customHeight="1">
      <c r="A196" s="140" t="s">
        <v>1351</v>
      </c>
      <c r="B196" s="141" t="s">
        <v>1352</v>
      </c>
      <c r="C196" s="142" t="s">
        <v>1353</v>
      </c>
      <c r="D196" s="143" t="s">
        <v>1354</v>
      </c>
      <c r="E196" s="143" t="s">
        <v>1355</v>
      </c>
      <c r="F196" s="144" t="s">
        <v>1452</v>
      </c>
      <c r="G196" s="145" t="s">
        <v>1587</v>
      </c>
      <c r="H196" s="146" t="s">
        <v>1588</v>
      </c>
      <c r="I196" s="147">
        <v>3086543273</v>
      </c>
      <c r="J196" s="148" t="s">
        <v>1454</v>
      </c>
      <c r="K196" s="149" t="s">
        <v>1455</v>
      </c>
      <c r="L196" s="100"/>
      <c r="M196" s="101">
        <v>254.41</v>
      </c>
      <c r="N196" s="102"/>
      <c r="O196" s="150">
        <v>19.704433497536947</v>
      </c>
      <c r="P196" s="151" t="s">
        <v>1673</v>
      </c>
      <c r="Q196" s="108"/>
      <c r="R196" s="109"/>
      <c r="S196" s="152" t="s">
        <v>1455</v>
      </c>
      <c r="T196" s="125">
        <v>14178</v>
      </c>
      <c r="U196" s="114">
        <v>530</v>
      </c>
      <c r="V196" s="114">
        <v>1486</v>
      </c>
      <c r="W196" s="115">
        <v>307</v>
      </c>
      <c r="X196" s="116"/>
      <c r="Y196" s="117" t="s">
        <v>432</v>
      </c>
      <c r="Z196" s="142">
        <f t="shared" si="50"/>
        <v>1</v>
      </c>
      <c r="AA196" s="143">
        <f t="shared" si="51"/>
        <v>1</v>
      </c>
      <c r="AB196" s="143">
        <f t="shared" si="52"/>
        <v>0</v>
      </c>
      <c r="AC196" s="143">
        <f t="shared" si="53"/>
        <v>0</v>
      </c>
      <c r="AD196" s="153" t="str">
        <f t="shared" si="54"/>
        <v>SRSA</v>
      </c>
      <c r="AE196" s="142">
        <f t="shared" si="55"/>
        <v>1</v>
      </c>
      <c r="AF196" s="143">
        <f t="shared" si="56"/>
        <v>0</v>
      </c>
      <c r="AG196" s="143">
        <f t="shared" si="57"/>
        <v>0</v>
      </c>
      <c r="AH196" s="153" t="str">
        <f t="shared" si="58"/>
        <v>-</v>
      </c>
      <c r="AI196" s="142">
        <f t="shared" si="59"/>
        <v>0</v>
      </c>
      <c r="AJ196" s="47" t="s">
        <v>1351</v>
      </c>
    </row>
    <row r="197" spans="1:36" s="47" customFormat="1" ht="12.75" customHeight="1">
      <c r="A197" s="140" t="s">
        <v>1702</v>
      </c>
      <c r="B197" s="141" t="s">
        <v>1703</v>
      </c>
      <c r="C197" s="142" t="s">
        <v>1704</v>
      </c>
      <c r="D197" s="143" t="s">
        <v>1705</v>
      </c>
      <c r="E197" s="143" t="s">
        <v>1706</v>
      </c>
      <c r="F197" s="144" t="s">
        <v>1452</v>
      </c>
      <c r="G197" s="145" t="s">
        <v>1707</v>
      </c>
      <c r="H197" s="146" t="s">
        <v>1708</v>
      </c>
      <c r="I197" s="147">
        <v>3089282131</v>
      </c>
      <c r="J197" s="148" t="s">
        <v>1454</v>
      </c>
      <c r="K197" s="149" t="s">
        <v>1455</v>
      </c>
      <c r="L197" s="100"/>
      <c r="M197" s="101">
        <v>480.43</v>
      </c>
      <c r="N197" s="102"/>
      <c r="O197" s="150">
        <v>9.868421052631579</v>
      </c>
      <c r="P197" s="151" t="s">
        <v>1673</v>
      </c>
      <c r="Q197" s="108"/>
      <c r="R197" s="109"/>
      <c r="S197" s="152" t="s">
        <v>1455</v>
      </c>
      <c r="T197" s="125">
        <v>22498</v>
      </c>
      <c r="U197" s="114">
        <v>880</v>
      </c>
      <c r="V197" s="114">
        <v>1917</v>
      </c>
      <c r="W197" s="115">
        <v>580</v>
      </c>
      <c r="X197" s="116"/>
      <c r="Y197" s="117" t="s">
        <v>432</v>
      </c>
      <c r="Z197" s="142">
        <f t="shared" si="50"/>
        <v>1</v>
      </c>
      <c r="AA197" s="143">
        <f t="shared" si="51"/>
        <v>1</v>
      </c>
      <c r="AB197" s="143">
        <f t="shared" si="52"/>
        <v>0</v>
      </c>
      <c r="AC197" s="143">
        <f t="shared" si="53"/>
        <v>0</v>
      </c>
      <c r="AD197" s="153" t="str">
        <f t="shared" si="54"/>
        <v>SRSA</v>
      </c>
      <c r="AE197" s="142">
        <f t="shared" si="55"/>
        <v>1</v>
      </c>
      <c r="AF197" s="143">
        <f t="shared" si="56"/>
        <v>0</v>
      </c>
      <c r="AG197" s="143">
        <f t="shared" si="57"/>
        <v>0</v>
      </c>
      <c r="AH197" s="153" t="str">
        <f t="shared" si="58"/>
        <v>-</v>
      </c>
      <c r="AI197" s="142">
        <f t="shared" si="59"/>
        <v>0</v>
      </c>
      <c r="AJ197" s="47" t="s">
        <v>1702</v>
      </c>
    </row>
    <row r="198" spans="1:36" s="47" customFormat="1" ht="12.75" customHeight="1">
      <c r="A198" s="140" t="s">
        <v>1589</v>
      </c>
      <c r="B198" s="141" t="s">
        <v>1590</v>
      </c>
      <c r="C198" s="142" t="s">
        <v>1591</v>
      </c>
      <c r="D198" s="143" t="s">
        <v>1592</v>
      </c>
      <c r="E198" s="143" t="s">
        <v>787</v>
      </c>
      <c r="F198" s="144" t="s">
        <v>1452</v>
      </c>
      <c r="G198" s="145" t="s">
        <v>788</v>
      </c>
      <c r="H198" s="146" t="s">
        <v>1593</v>
      </c>
      <c r="I198" s="147">
        <v>4028212266</v>
      </c>
      <c r="J198" s="148" t="s">
        <v>1454</v>
      </c>
      <c r="K198" s="149" t="s">
        <v>1455</v>
      </c>
      <c r="L198" s="100"/>
      <c r="M198" s="101">
        <v>541.66</v>
      </c>
      <c r="N198" s="102"/>
      <c r="O198" s="150">
        <v>6.25</v>
      </c>
      <c r="P198" s="151" t="s">
        <v>1673</v>
      </c>
      <c r="Q198" s="108"/>
      <c r="R198" s="109"/>
      <c r="S198" s="152" t="s">
        <v>1455</v>
      </c>
      <c r="T198" s="125">
        <v>29682</v>
      </c>
      <c r="U198" s="114">
        <v>988</v>
      </c>
      <c r="V198" s="114">
        <v>1417</v>
      </c>
      <c r="W198" s="115">
        <v>667</v>
      </c>
      <c r="X198" s="116"/>
      <c r="Y198" s="117" t="s">
        <v>432</v>
      </c>
      <c r="Z198" s="142">
        <f t="shared" si="50"/>
        <v>1</v>
      </c>
      <c r="AA198" s="143">
        <f t="shared" si="51"/>
        <v>1</v>
      </c>
      <c r="AB198" s="143">
        <f t="shared" si="52"/>
        <v>0</v>
      </c>
      <c r="AC198" s="143">
        <f t="shared" si="53"/>
        <v>0</v>
      </c>
      <c r="AD198" s="153" t="str">
        <f t="shared" si="54"/>
        <v>SRSA</v>
      </c>
      <c r="AE198" s="142">
        <f t="shared" si="55"/>
        <v>1</v>
      </c>
      <c r="AF198" s="143">
        <f t="shared" si="56"/>
        <v>0</v>
      </c>
      <c r="AG198" s="143">
        <f t="shared" si="57"/>
        <v>0</v>
      </c>
      <c r="AH198" s="153" t="str">
        <f t="shared" si="58"/>
        <v>-</v>
      </c>
      <c r="AI198" s="142">
        <f t="shared" si="59"/>
        <v>0</v>
      </c>
      <c r="AJ198" s="47" t="s">
        <v>1589</v>
      </c>
    </row>
    <row r="199" spans="1:36" s="47" customFormat="1" ht="12.75" customHeight="1">
      <c r="A199" s="140" t="s">
        <v>1594</v>
      </c>
      <c r="B199" s="141" t="s">
        <v>1595</v>
      </c>
      <c r="C199" s="142" t="s">
        <v>1596</v>
      </c>
      <c r="D199" s="143" t="s">
        <v>1597</v>
      </c>
      <c r="E199" s="143" t="s">
        <v>1598</v>
      </c>
      <c r="F199" s="144" t="s">
        <v>1452</v>
      </c>
      <c r="G199" s="145" t="s">
        <v>1599</v>
      </c>
      <c r="H199" s="146" t="s">
        <v>990</v>
      </c>
      <c r="I199" s="147">
        <v>3084785265</v>
      </c>
      <c r="J199" s="148" t="s">
        <v>1454</v>
      </c>
      <c r="K199" s="149" t="s">
        <v>1455</v>
      </c>
      <c r="L199" s="100"/>
      <c r="M199" s="101">
        <v>133.97</v>
      </c>
      <c r="N199" s="102"/>
      <c r="O199" s="150">
        <v>9.793814432989691</v>
      </c>
      <c r="P199" s="151" t="s">
        <v>1673</v>
      </c>
      <c r="Q199" s="108"/>
      <c r="R199" s="109"/>
      <c r="S199" s="152" t="s">
        <v>1455</v>
      </c>
      <c r="T199" s="125">
        <v>11273</v>
      </c>
      <c r="U199" s="114">
        <v>408</v>
      </c>
      <c r="V199" s="114">
        <v>753</v>
      </c>
      <c r="W199" s="115">
        <v>156</v>
      </c>
      <c r="X199" s="116"/>
      <c r="Y199" s="117" t="s">
        <v>432</v>
      </c>
      <c r="Z199" s="142">
        <f t="shared" si="50"/>
        <v>1</v>
      </c>
      <c r="AA199" s="143">
        <f t="shared" si="51"/>
        <v>1</v>
      </c>
      <c r="AB199" s="143">
        <f t="shared" si="52"/>
        <v>0</v>
      </c>
      <c r="AC199" s="143">
        <f t="shared" si="53"/>
        <v>0</v>
      </c>
      <c r="AD199" s="153" t="str">
        <f t="shared" si="54"/>
        <v>SRSA</v>
      </c>
      <c r="AE199" s="142">
        <f t="shared" si="55"/>
        <v>1</v>
      </c>
      <c r="AF199" s="143">
        <f t="shared" si="56"/>
        <v>0</v>
      </c>
      <c r="AG199" s="143">
        <f t="shared" si="57"/>
        <v>0</v>
      </c>
      <c r="AH199" s="153" t="str">
        <f t="shared" si="58"/>
        <v>-</v>
      </c>
      <c r="AI199" s="142">
        <f t="shared" si="59"/>
        <v>0</v>
      </c>
      <c r="AJ199" s="47" t="s">
        <v>1594</v>
      </c>
    </row>
    <row r="200" spans="1:36" s="47" customFormat="1" ht="12.75" customHeight="1">
      <c r="A200" s="140" t="s">
        <v>1604</v>
      </c>
      <c r="B200" s="141" t="s">
        <v>1605</v>
      </c>
      <c r="C200" s="142" t="s">
        <v>1606</v>
      </c>
      <c r="D200" s="143" t="s">
        <v>1607</v>
      </c>
      <c r="E200" s="143" t="s">
        <v>1608</v>
      </c>
      <c r="F200" s="144" t="s">
        <v>1452</v>
      </c>
      <c r="G200" s="145" t="s">
        <v>1609</v>
      </c>
      <c r="H200" s="146" t="s">
        <v>1610</v>
      </c>
      <c r="I200" s="147">
        <v>4028782224</v>
      </c>
      <c r="J200" s="148" t="s">
        <v>1556</v>
      </c>
      <c r="K200" s="149" t="s">
        <v>1455</v>
      </c>
      <c r="L200" s="100"/>
      <c r="M200" s="101">
        <v>484.48</v>
      </c>
      <c r="N200" s="102"/>
      <c r="O200" s="150">
        <v>4.666666666666667</v>
      </c>
      <c r="P200" s="151" t="s">
        <v>1673</v>
      </c>
      <c r="Q200" s="108"/>
      <c r="R200" s="109"/>
      <c r="S200" s="152" t="s">
        <v>1455</v>
      </c>
      <c r="T200" s="125">
        <v>11246</v>
      </c>
      <c r="U200" s="114">
        <v>417</v>
      </c>
      <c r="V200" s="114">
        <v>1388</v>
      </c>
      <c r="W200" s="115">
        <v>591</v>
      </c>
      <c r="X200" s="116"/>
      <c r="Y200" s="117" t="s">
        <v>432</v>
      </c>
      <c r="Z200" s="142">
        <f t="shared" si="50"/>
        <v>1</v>
      </c>
      <c r="AA200" s="143">
        <f t="shared" si="51"/>
        <v>1</v>
      </c>
      <c r="AB200" s="143">
        <f t="shared" si="52"/>
        <v>0</v>
      </c>
      <c r="AC200" s="143">
        <f t="shared" si="53"/>
        <v>0</v>
      </c>
      <c r="AD200" s="153" t="str">
        <f t="shared" si="54"/>
        <v>SRSA</v>
      </c>
      <c r="AE200" s="142">
        <f t="shared" si="55"/>
        <v>1</v>
      </c>
      <c r="AF200" s="143">
        <f t="shared" si="56"/>
        <v>0</v>
      </c>
      <c r="AG200" s="143">
        <f t="shared" si="57"/>
        <v>0</v>
      </c>
      <c r="AH200" s="153" t="str">
        <f t="shared" si="58"/>
        <v>-</v>
      </c>
      <c r="AI200" s="142">
        <f t="shared" si="59"/>
        <v>0</v>
      </c>
      <c r="AJ200" s="47" t="s">
        <v>1604</v>
      </c>
    </row>
  </sheetData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&amp;L&amp;"Arial,Bold"&amp;12Fiscal Year 2008&amp;C&amp;P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7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140625" defaultRowHeight="12.75"/>
  <cols>
    <col min="1" max="1" width="7.7109375" style="0" customWidth="1"/>
    <col min="2" max="2" width="11.28125" style="0" customWidth="1"/>
    <col min="3" max="3" width="39.00390625" style="0" bestFit="1" customWidth="1"/>
    <col min="4" max="4" width="29.421875" style="0" bestFit="1" customWidth="1"/>
    <col min="5" max="5" width="19.00390625" style="0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2" width="6.57421875" style="0" bestFit="1" customWidth="1"/>
    <col min="14" max="16" width="6.57421875" style="0" bestFit="1" customWidth="1"/>
    <col min="17" max="17" width="6.57421875" style="0" hidden="1" customWidth="1"/>
    <col min="18" max="18" width="9.140625" style="0" hidden="1" customWidth="1"/>
    <col min="19" max="19" width="6.57421875" style="0" bestFit="1" customWidth="1"/>
    <col min="20" max="20" width="10.28125" style="0" bestFit="1" customWidth="1"/>
    <col min="21" max="22" width="8.57421875" style="0" bestFit="1" customWidth="1"/>
    <col min="23" max="23" width="7.57421875" style="0" bestFit="1" customWidth="1"/>
    <col min="24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16384" width="8.8515625" style="0" customWidth="1"/>
  </cols>
  <sheetData>
    <row r="1" spans="1:25" ht="12.75">
      <c r="A1" s="1" t="s">
        <v>1784</v>
      </c>
      <c r="B1" s="2"/>
      <c r="C1" s="3"/>
      <c r="D1" s="3"/>
      <c r="E1" s="3"/>
      <c r="F1" s="4"/>
      <c r="G1" s="3"/>
      <c r="H1" s="5"/>
      <c r="I1" s="6"/>
      <c r="J1" s="34"/>
      <c r="K1" s="35"/>
      <c r="L1" s="3"/>
      <c r="M1" s="7"/>
      <c r="N1" s="3"/>
      <c r="O1" s="3"/>
      <c r="Q1" s="5"/>
      <c r="R1" s="5"/>
      <c r="S1" s="8"/>
      <c r="T1" s="3"/>
      <c r="U1" s="9"/>
      <c r="V1" s="9"/>
      <c r="W1" s="9"/>
      <c r="X1" s="9"/>
      <c r="Y1" s="9"/>
    </row>
    <row r="2" spans="1:25" ht="18">
      <c r="A2" s="10" t="s">
        <v>1654</v>
      </c>
      <c r="B2" s="2"/>
      <c r="C2" s="3"/>
      <c r="D2" s="3"/>
      <c r="E2" s="3"/>
      <c r="F2" s="11"/>
      <c r="G2" s="3"/>
      <c r="H2" s="5"/>
      <c r="I2" s="6"/>
      <c r="J2" s="34"/>
      <c r="K2" s="35"/>
      <c r="L2" s="3"/>
      <c r="M2" s="7"/>
      <c r="N2" s="3"/>
      <c r="O2" s="3"/>
      <c r="P2" s="12"/>
      <c r="Q2" s="5"/>
      <c r="R2" s="5"/>
      <c r="S2" s="13"/>
      <c r="T2" s="3"/>
      <c r="U2" s="9"/>
      <c r="V2" s="9"/>
      <c r="W2" s="9"/>
      <c r="X2" s="9"/>
      <c r="Y2" s="9"/>
    </row>
    <row r="3" spans="1:35" s="47" customFormat="1" ht="159.75" customHeight="1" thickBot="1">
      <c r="A3" s="14" t="s">
        <v>1655</v>
      </c>
      <c r="B3" s="15" t="s">
        <v>1656</v>
      </c>
      <c r="C3" s="16" t="s">
        <v>1657</v>
      </c>
      <c r="D3" s="16" t="s">
        <v>1658</v>
      </c>
      <c r="E3" s="16" t="s">
        <v>1659</v>
      </c>
      <c r="F3" s="17" t="s">
        <v>1660</v>
      </c>
      <c r="G3" s="18" t="s">
        <v>1661</v>
      </c>
      <c r="H3" s="17" t="s">
        <v>1662</v>
      </c>
      <c r="I3" s="16" t="s">
        <v>1663</v>
      </c>
      <c r="J3" s="36" t="s">
        <v>1439</v>
      </c>
      <c r="K3" s="37" t="s">
        <v>1440</v>
      </c>
      <c r="L3" s="19" t="s">
        <v>1441</v>
      </c>
      <c r="M3" s="20" t="s">
        <v>1442</v>
      </c>
      <c r="N3" s="21" t="s">
        <v>1443</v>
      </c>
      <c r="O3" s="22" t="s">
        <v>1444</v>
      </c>
      <c r="P3" s="23" t="s">
        <v>1445</v>
      </c>
      <c r="Q3" s="24" t="s">
        <v>1446</v>
      </c>
      <c r="R3" s="25" t="s">
        <v>1447</v>
      </c>
      <c r="S3" s="26" t="s">
        <v>1448</v>
      </c>
      <c r="T3" s="38" t="s">
        <v>1785</v>
      </c>
      <c r="U3" s="39" t="s">
        <v>1786</v>
      </c>
      <c r="V3" s="39" t="s">
        <v>1787</v>
      </c>
      <c r="W3" s="40" t="s">
        <v>1788</v>
      </c>
      <c r="X3" s="27" t="s">
        <v>1789</v>
      </c>
      <c r="Y3" s="28" t="s">
        <v>1814</v>
      </c>
      <c r="Z3" s="41" t="s">
        <v>1815</v>
      </c>
      <c r="AA3" s="42" t="s">
        <v>1816</v>
      </c>
      <c r="AB3" s="42" t="s">
        <v>1664</v>
      </c>
      <c r="AC3" s="43" t="s">
        <v>1665</v>
      </c>
      <c r="AD3" s="44" t="s">
        <v>1666</v>
      </c>
      <c r="AE3" s="41" t="s">
        <v>1667</v>
      </c>
      <c r="AF3" s="42" t="s">
        <v>1668</v>
      </c>
      <c r="AG3" s="43" t="s">
        <v>1669</v>
      </c>
      <c r="AH3" s="45" t="s">
        <v>1670</v>
      </c>
      <c r="AI3" s="46" t="s">
        <v>1671</v>
      </c>
    </row>
    <row r="4" spans="1:35" s="8" customFormat="1" ht="13.5" thickBot="1">
      <c r="A4" s="48">
        <v>1</v>
      </c>
      <c r="B4" s="48">
        <v>2</v>
      </c>
      <c r="C4" s="30">
        <v>3</v>
      </c>
      <c r="D4" s="49">
        <v>4</v>
      </c>
      <c r="E4" s="49">
        <v>5</v>
      </c>
      <c r="F4" s="31"/>
      <c r="G4" s="64">
        <v>6</v>
      </c>
      <c r="H4" s="50"/>
      <c r="I4" s="51">
        <v>7</v>
      </c>
      <c r="J4" s="32">
        <v>8</v>
      </c>
      <c r="K4" s="49">
        <v>9</v>
      </c>
      <c r="L4" s="52">
        <v>10</v>
      </c>
      <c r="M4" s="53">
        <v>11</v>
      </c>
      <c r="N4" s="54">
        <v>12</v>
      </c>
      <c r="O4" s="55">
        <v>13</v>
      </c>
      <c r="P4" s="56">
        <v>14</v>
      </c>
      <c r="Q4" s="57" t="s">
        <v>1449</v>
      </c>
      <c r="R4" s="58" t="s">
        <v>1450</v>
      </c>
      <c r="S4" s="59">
        <v>15</v>
      </c>
      <c r="T4" s="60">
        <v>16</v>
      </c>
      <c r="U4" s="61">
        <v>17</v>
      </c>
      <c r="V4" s="61">
        <v>18</v>
      </c>
      <c r="W4" s="52">
        <v>19</v>
      </c>
      <c r="X4" s="62">
        <v>20</v>
      </c>
      <c r="Y4" s="63">
        <v>21</v>
      </c>
      <c r="Z4" s="30"/>
      <c r="AA4" s="30"/>
      <c r="AB4" s="30"/>
      <c r="AC4" s="33"/>
      <c r="AD4" s="29">
        <v>22</v>
      </c>
      <c r="AE4" s="30"/>
      <c r="AF4" s="30"/>
      <c r="AG4" s="33"/>
      <c r="AH4" s="29">
        <v>23</v>
      </c>
      <c r="AI4" s="30" t="s">
        <v>1672</v>
      </c>
    </row>
    <row r="5" spans="1:35" ht="12.75" customHeight="1">
      <c r="A5" s="65" t="s">
        <v>480</v>
      </c>
      <c r="B5" s="66" t="s">
        <v>481</v>
      </c>
      <c r="C5" s="67" t="s">
        <v>482</v>
      </c>
      <c r="D5" s="68" t="s">
        <v>483</v>
      </c>
      <c r="E5" s="68" t="s">
        <v>484</v>
      </c>
      <c r="F5" s="69" t="s">
        <v>1452</v>
      </c>
      <c r="G5" s="70" t="s">
        <v>485</v>
      </c>
      <c r="H5" s="71" t="s">
        <v>486</v>
      </c>
      <c r="I5" s="72">
        <v>3083243833</v>
      </c>
      <c r="J5" s="73" t="s">
        <v>1746</v>
      </c>
      <c r="K5" s="74" t="s">
        <v>1673</v>
      </c>
      <c r="L5" s="97"/>
      <c r="M5" s="98">
        <v>824.66</v>
      </c>
      <c r="N5" s="99"/>
      <c r="O5" s="75">
        <v>8.771929824561402</v>
      </c>
      <c r="P5" s="76" t="s">
        <v>1673</v>
      </c>
      <c r="Q5" s="106"/>
      <c r="R5" s="107"/>
      <c r="S5" s="77" t="s">
        <v>1673</v>
      </c>
      <c r="T5" s="124">
        <v>33655</v>
      </c>
      <c r="U5" s="110">
        <v>720</v>
      </c>
      <c r="V5" s="110">
        <v>2347</v>
      </c>
      <c r="W5" s="111">
        <v>994</v>
      </c>
      <c r="X5" s="112"/>
      <c r="Y5" s="113" t="s">
        <v>1810</v>
      </c>
      <c r="Z5" s="67">
        <f aca="true" t="shared" si="0" ref="Z5:Z68">IF(OR(K5="YES",TRIM(L5)="YES"),1,0)</f>
        <v>0</v>
      </c>
      <c r="AA5" s="68">
        <f aca="true" t="shared" si="1" ref="AA5:AA68">IF(OR(AND(ISNUMBER(M5),AND(M5&gt;0,M5&lt;600)),AND(ISNUMBER(M5),AND(M5&gt;0,N5="YES"))),1,0)</f>
        <v>0</v>
      </c>
      <c r="AB5" s="68">
        <f aca="true" t="shared" si="2" ref="AB5:AB68">IF(AND(OR(K5="YES",TRIM(L5)="YES"),(Z5=0)),"Trouble",0)</f>
        <v>0</v>
      </c>
      <c r="AC5" s="68">
        <f aca="true" t="shared" si="3" ref="AC5:AC68">IF(AND(OR(AND(ISNUMBER(M5),AND(M5&gt;0,M5&lt;600)),AND(ISNUMBER(M5),AND(M5&gt;0,N5="YES"))),(AA5=0)),"Trouble",0)</f>
        <v>0</v>
      </c>
      <c r="AD5" s="78" t="str">
        <f aca="true" t="shared" si="4" ref="AD5:AD68">IF(AND(Z5=1,AA5=1),"SRSA","-")</f>
        <v>-</v>
      </c>
      <c r="AE5" s="67">
        <f aca="true" t="shared" si="5" ref="AE5:AE68">IF(S5="YES",1,0)</f>
        <v>0</v>
      </c>
      <c r="AF5" s="68">
        <f aca="true" t="shared" si="6" ref="AF5:AF68">IF(OR(AND(ISNUMBER(Q5),Q5&gt;=20),(AND(ISNUMBER(Q5)=FALSE,AND(ISNUMBER(O5),O5&gt;=20)))),1,0)</f>
        <v>0</v>
      </c>
      <c r="AG5" s="68">
        <f aca="true" t="shared" si="7" ref="AG5:AG68">IF(AND(AE5=1,AF5=1),"Initial",0)</f>
        <v>0</v>
      </c>
      <c r="AH5" s="78" t="str">
        <f aca="true" t="shared" si="8" ref="AH5:AH68">IF(AND(AND(AG5="Initial",AI5=0),AND(ISNUMBER(M5),M5&gt;0)),"RLIS","-")</f>
        <v>-</v>
      </c>
      <c r="AI5" s="67">
        <f aca="true" t="shared" si="9" ref="AI5:AI68">IF(AND(AD5="SRSA",AG5="Initial"),"SRSA",0)</f>
        <v>0</v>
      </c>
    </row>
    <row r="6" spans="1:35" ht="12.75" customHeight="1">
      <c r="A6" s="79" t="s">
        <v>487</v>
      </c>
      <c r="B6" s="80" t="s">
        <v>488</v>
      </c>
      <c r="C6" s="81" t="s">
        <v>489</v>
      </c>
      <c r="D6" s="82" t="s">
        <v>490</v>
      </c>
      <c r="E6" s="82" t="s">
        <v>114</v>
      </c>
      <c r="F6" s="83" t="s">
        <v>1452</v>
      </c>
      <c r="G6" s="84" t="s">
        <v>115</v>
      </c>
      <c r="H6" s="85" t="s">
        <v>491</v>
      </c>
      <c r="I6" s="86">
        <v>4022850143</v>
      </c>
      <c r="J6" s="87" t="s">
        <v>1454</v>
      </c>
      <c r="K6" s="88" t="s">
        <v>1455</v>
      </c>
      <c r="L6" s="100"/>
      <c r="M6" s="101">
        <v>487.82</v>
      </c>
      <c r="N6" s="102" t="s">
        <v>432</v>
      </c>
      <c r="O6" s="89">
        <v>12.348178137651821</v>
      </c>
      <c r="P6" s="90" t="s">
        <v>1673</v>
      </c>
      <c r="Q6" s="108"/>
      <c r="R6" s="109"/>
      <c r="S6" s="91" t="s">
        <v>1455</v>
      </c>
      <c r="T6" s="125">
        <v>34302</v>
      </c>
      <c r="U6" s="114">
        <v>949</v>
      </c>
      <c r="V6" s="114">
        <v>2419</v>
      </c>
      <c r="W6" s="115">
        <v>584</v>
      </c>
      <c r="X6" s="116" t="s">
        <v>1810</v>
      </c>
      <c r="Y6" s="117" t="s">
        <v>432</v>
      </c>
      <c r="Z6" s="81">
        <f t="shared" si="0"/>
        <v>1</v>
      </c>
      <c r="AA6" s="82">
        <f t="shared" si="1"/>
        <v>1</v>
      </c>
      <c r="AB6" s="82">
        <f t="shared" si="2"/>
        <v>0</v>
      </c>
      <c r="AC6" s="82">
        <f t="shared" si="3"/>
        <v>0</v>
      </c>
      <c r="AD6" s="123" t="str">
        <f t="shared" si="4"/>
        <v>SRSA</v>
      </c>
      <c r="AE6" s="81">
        <f t="shared" si="5"/>
        <v>1</v>
      </c>
      <c r="AF6" s="82">
        <f t="shared" si="6"/>
        <v>0</v>
      </c>
      <c r="AG6" s="82">
        <f t="shared" si="7"/>
        <v>0</v>
      </c>
      <c r="AH6" s="123" t="str">
        <f t="shared" si="8"/>
        <v>-</v>
      </c>
      <c r="AI6" s="81">
        <f t="shared" si="9"/>
        <v>0</v>
      </c>
    </row>
    <row r="7" spans="1:35" ht="12.75" customHeight="1">
      <c r="A7" s="79" t="s">
        <v>497</v>
      </c>
      <c r="B7" s="80" t="s">
        <v>498</v>
      </c>
      <c r="C7" s="81" t="s">
        <v>499</v>
      </c>
      <c r="D7" s="82" t="s">
        <v>500</v>
      </c>
      <c r="E7" s="82" t="s">
        <v>501</v>
      </c>
      <c r="F7" s="83" t="s">
        <v>1452</v>
      </c>
      <c r="G7" s="84" t="s">
        <v>502</v>
      </c>
      <c r="H7" s="85" t="s">
        <v>356</v>
      </c>
      <c r="I7" s="86">
        <v>3083455679</v>
      </c>
      <c r="J7" s="87" t="s">
        <v>1556</v>
      </c>
      <c r="K7" s="88" t="s">
        <v>1455</v>
      </c>
      <c r="L7" s="100"/>
      <c r="M7" s="101">
        <v>208.67</v>
      </c>
      <c r="N7" s="102"/>
      <c r="O7" s="89">
        <v>1.639344262295082</v>
      </c>
      <c r="P7" s="90" t="s">
        <v>1673</v>
      </c>
      <c r="Q7" s="108"/>
      <c r="R7" s="109"/>
      <c r="S7" s="91" t="s">
        <v>1455</v>
      </c>
      <c r="T7" s="125">
        <v>5644</v>
      </c>
      <c r="U7" s="114">
        <v>394</v>
      </c>
      <c r="V7" s="114">
        <v>379</v>
      </c>
      <c r="W7" s="115">
        <v>381</v>
      </c>
      <c r="X7" s="116"/>
      <c r="Y7" s="117" t="s">
        <v>432</v>
      </c>
      <c r="Z7" s="81">
        <f t="shared" si="0"/>
        <v>1</v>
      </c>
      <c r="AA7" s="82">
        <f t="shared" si="1"/>
        <v>1</v>
      </c>
      <c r="AB7" s="82">
        <f t="shared" si="2"/>
        <v>0</v>
      </c>
      <c r="AC7" s="82">
        <f t="shared" si="3"/>
        <v>0</v>
      </c>
      <c r="AD7" s="123" t="str">
        <f t="shared" si="4"/>
        <v>SRSA</v>
      </c>
      <c r="AE7" s="81">
        <f t="shared" si="5"/>
        <v>1</v>
      </c>
      <c r="AF7" s="82">
        <f t="shared" si="6"/>
        <v>0</v>
      </c>
      <c r="AG7" s="82">
        <f t="shared" si="7"/>
        <v>0</v>
      </c>
      <c r="AH7" s="123" t="str">
        <f t="shared" si="8"/>
        <v>-</v>
      </c>
      <c r="AI7" s="81">
        <f t="shared" si="9"/>
        <v>0</v>
      </c>
    </row>
    <row r="8" spans="1:35" ht="12.75" customHeight="1">
      <c r="A8" s="79" t="s">
        <v>503</v>
      </c>
      <c r="B8" s="80" t="s">
        <v>504</v>
      </c>
      <c r="C8" s="81" t="s">
        <v>505</v>
      </c>
      <c r="D8" s="82" t="s">
        <v>506</v>
      </c>
      <c r="E8" s="82" t="s">
        <v>507</v>
      </c>
      <c r="F8" s="83" t="s">
        <v>1452</v>
      </c>
      <c r="G8" s="84" t="s">
        <v>508</v>
      </c>
      <c r="H8" s="85" t="s">
        <v>509</v>
      </c>
      <c r="I8" s="86">
        <v>3087625227</v>
      </c>
      <c r="J8" s="87" t="s">
        <v>1463</v>
      </c>
      <c r="K8" s="88" t="s">
        <v>1673</v>
      </c>
      <c r="L8" s="100"/>
      <c r="M8" s="101">
        <v>1499.16</v>
      </c>
      <c r="N8" s="102"/>
      <c r="O8" s="89">
        <v>12.99468399291199</v>
      </c>
      <c r="P8" s="90" t="s">
        <v>1673</v>
      </c>
      <c r="Q8" s="108"/>
      <c r="R8" s="109"/>
      <c r="S8" s="91" t="s">
        <v>1455</v>
      </c>
      <c r="T8" s="125">
        <v>105387</v>
      </c>
      <c r="U8" s="114">
        <v>3567</v>
      </c>
      <c r="V8" s="114">
        <v>8791</v>
      </c>
      <c r="W8" s="115">
        <v>2771</v>
      </c>
      <c r="X8" s="116"/>
      <c r="Y8" s="117" t="s">
        <v>432</v>
      </c>
      <c r="Z8" s="81">
        <f t="shared" si="0"/>
        <v>0</v>
      </c>
      <c r="AA8" s="82">
        <f t="shared" si="1"/>
        <v>0</v>
      </c>
      <c r="AB8" s="82">
        <f t="shared" si="2"/>
        <v>0</v>
      </c>
      <c r="AC8" s="82">
        <f t="shared" si="3"/>
        <v>0</v>
      </c>
      <c r="AD8" s="123" t="str">
        <f t="shared" si="4"/>
        <v>-</v>
      </c>
      <c r="AE8" s="81">
        <f t="shared" si="5"/>
        <v>1</v>
      </c>
      <c r="AF8" s="82">
        <f t="shared" si="6"/>
        <v>0</v>
      </c>
      <c r="AG8" s="82">
        <f t="shared" si="7"/>
        <v>0</v>
      </c>
      <c r="AH8" s="123" t="str">
        <f t="shared" si="8"/>
        <v>-</v>
      </c>
      <c r="AI8" s="81">
        <f t="shared" si="9"/>
        <v>0</v>
      </c>
    </row>
    <row r="9" spans="1:35" ht="12.75" customHeight="1">
      <c r="A9" s="79" t="s">
        <v>158</v>
      </c>
      <c r="B9" s="80" t="s">
        <v>159</v>
      </c>
      <c r="C9" s="81" t="s">
        <v>160</v>
      </c>
      <c r="D9" s="82" t="s">
        <v>161</v>
      </c>
      <c r="E9" s="82" t="s">
        <v>162</v>
      </c>
      <c r="F9" s="83" t="s">
        <v>1452</v>
      </c>
      <c r="G9" s="84" t="s">
        <v>163</v>
      </c>
      <c r="H9" s="85" t="s">
        <v>164</v>
      </c>
      <c r="I9" s="86">
        <v>4027562085</v>
      </c>
      <c r="J9" s="87" t="s">
        <v>1454</v>
      </c>
      <c r="K9" s="88" t="s">
        <v>1455</v>
      </c>
      <c r="L9" s="100"/>
      <c r="M9" s="101">
        <v>316.26</v>
      </c>
      <c r="N9" s="102" t="s">
        <v>432</v>
      </c>
      <c r="O9" s="89">
        <v>9.666666666666666</v>
      </c>
      <c r="P9" s="90" t="s">
        <v>1673</v>
      </c>
      <c r="Q9" s="108"/>
      <c r="R9" s="109"/>
      <c r="S9" s="91" t="s">
        <v>1455</v>
      </c>
      <c r="T9" s="125">
        <v>14368</v>
      </c>
      <c r="U9" s="114">
        <v>566</v>
      </c>
      <c r="V9" s="114">
        <v>1246</v>
      </c>
      <c r="W9" s="115">
        <v>536</v>
      </c>
      <c r="X9" s="116"/>
      <c r="Y9" s="117" t="s">
        <v>432</v>
      </c>
      <c r="Z9" s="81">
        <f t="shared" si="0"/>
        <v>1</v>
      </c>
      <c r="AA9" s="82">
        <f t="shared" si="1"/>
        <v>1</v>
      </c>
      <c r="AB9" s="82">
        <f t="shared" si="2"/>
        <v>0</v>
      </c>
      <c r="AC9" s="82">
        <f t="shared" si="3"/>
        <v>0</v>
      </c>
      <c r="AD9" s="123" t="str">
        <f t="shared" si="4"/>
        <v>SRSA</v>
      </c>
      <c r="AE9" s="81">
        <f t="shared" si="5"/>
        <v>1</v>
      </c>
      <c r="AF9" s="82">
        <f t="shared" si="6"/>
        <v>0</v>
      </c>
      <c r="AG9" s="82">
        <f t="shared" si="7"/>
        <v>0</v>
      </c>
      <c r="AH9" s="123" t="str">
        <f t="shared" si="8"/>
        <v>-</v>
      </c>
      <c r="AI9" s="81">
        <f t="shared" si="9"/>
        <v>0</v>
      </c>
    </row>
    <row r="10" spans="1:35" ht="12.75" customHeight="1">
      <c r="A10" s="79" t="s">
        <v>116</v>
      </c>
      <c r="B10" s="80" t="s">
        <v>117</v>
      </c>
      <c r="C10" s="81" t="s">
        <v>118</v>
      </c>
      <c r="D10" s="82" t="s">
        <v>119</v>
      </c>
      <c r="E10" s="82" t="s">
        <v>120</v>
      </c>
      <c r="F10" s="83" t="s">
        <v>1452</v>
      </c>
      <c r="G10" s="84" t="s">
        <v>121</v>
      </c>
      <c r="H10" s="85" t="s">
        <v>1687</v>
      </c>
      <c r="I10" s="86">
        <v>3083571150</v>
      </c>
      <c r="J10" s="87" t="s">
        <v>1454</v>
      </c>
      <c r="K10" s="88" t="s">
        <v>1455</v>
      </c>
      <c r="L10" s="100"/>
      <c r="M10" s="101">
        <v>257.47</v>
      </c>
      <c r="N10" s="102"/>
      <c r="O10" s="89">
        <v>3.8461538461538463</v>
      </c>
      <c r="P10" s="90" t="s">
        <v>1673</v>
      </c>
      <c r="Q10" s="108"/>
      <c r="R10" s="109"/>
      <c r="S10" s="91" t="s">
        <v>1455</v>
      </c>
      <c r="T10" s="125">
        <v>8158</v>
      </c>
      <c r="U10" s="114">
        <v>189</v>
      </c>
      <c r="V10" s="114">
        <v>473</v>
      </c>
      <c r="W10" s="115">
        <v>317</v>
      </c>
      <c r="X10" s="116"/>
      <c r="Y10" s="117" t="s">
        <v>1810</v>
      </c>
      <c r="Z10" s="81">
        <f t="shared" si="0"/>
        <v>1</v>
      </c>
      <c r="AA10" s="82">
        <f t="shared" si="1"/>
        <v>1</v>
      </c>
      <c r="AB10" s="82">
        <f t="shared" si="2"/>
        <v>0</v>
      </c>
      <c r="AC10" s="82">
        <f t="shared" si="3"/>
        <v>0</v>
      </c>
      <c r="AD10" s="123" t="str">
        <f t="shared" si="4"/>
        <v>SRSA</v>
      </c>
      <c r="AE10" s="81">
        <f t="shared" si="5"/>
        <v>1</v>
      </c>
      <c r="AF10" s="82">
        <f t="shared" si="6"/>
        <v>0</v>
      </c>
      <c r="AG10" s="82">
        <f t="shared" si="7"/>
        <v>0</v>
      </c>
      <c r="AH10" s="123" t="str">
        <f t="shared" si="8"/>
        <v>-</v>
      </c>
      <c r="AI10" s="81">
        <f t="shared" si="9"/>
        <v>0</v>
      </c>
    </row>
    <row r="11" spans="1:35" ht="12.75" customHeight="1">
      <c r="A11" s="79" t="s">
        <v>1709</v>
      </c>
      <c r="B11" s="80" t="s">
        <v>1710</v>
      </c>
      <c r="C11" s="81" t="s">
        <v>1711</v>
      </c>
      <c r="D11" s="82" t="s">
        <v>1712</v>
      </c>
      <c r="E11" s="82" t="s">
        <v>1713</v>
      </c>
      <c r="F11" s="83" t="s">
        <v>1452</v>
      </c>
      <c r="G11" s="84" t="s">
        <v>1714</v>
      </c>
      <c r="H11" s="85" t="s">
        <v>1715</v>
      </c>
      <c r="I11" s="86">
        <v>3084323824</v>
      </c>
      <c r="J11" s="87" t="s">
        <v>1454</v>
      </c>
      <c r="K11" s="88" t="s">
        <v>1455</v>
      </c>
      <c r="L11" s="100"/>
      <c r="M11" s="101">
        <v>240.97</v>
      </c>
      <c r="N11" s="102" t="s">
        <v>432</v>
      </c>
      <c r="O11" s="89">
        <v>13.114754098360656</v>
      </c>
      <c r="P11" s="90" t="s">
        <v>1673</v>
      </c>
      <c r="Q11" s="108"/>
      <c r="R11" s="109"/>
      <c r="S11" s="91" t="s">
        <v>1455</v>
      </c>
      <c r="T11" s="125">
        <v>18457</v>
      </c>
      <c r="U11" s="114">
        <v>499</v>
      </c>
      <c r="V11" s="114">
        <v>1263</v>
      </c>
      <c r="W11" s="115">
        <v>292</v>
      </c>
      <c r="X11" s="116"/>
      <c r="Y11" s="117" t="s">
        <v>1810</v>
      </c>
      <c r="Z11" s="81">
        <f t="shared" si="0"/>
        <v>1</v>
      </c>
      <c r="AA11" s="82">
        <f t="shared" si="1"/>
        <v>1</v>
      </c>
      <c r="AB11" s="82">
        <f t="shared" si="2"/>
        <v>0</v>
      </c>
      <c r="AC11" s="82">
        <f t="shared" si="3"/>
        <v>0</v>
      </c>
      <c r="AD11" s="123" t="str">
        <f t="shared" si="4"/>
        <v>SRSA</v>
      </c>
      <c r="AE11" s="81">
        <f t="shared" si="5"/>
        <v>1</v>
      </c>
      <c r="AF11" s="82">
        <f t="shared" si="6"/>
        <v>0</v>
      </c>
      <c r="AG11" s="82">
        <f t="shared" si="7"/>
        <v>0</v>
      </c>
      <c r="AH11" s="123" t="str">
        <f t="shared" si="8"/>
        <v>-</v>
      </c>
      <c r="AI11" s="81">
        <f t="shared" si="9"/>
        <v>0</v>
      </c>
    </row>
    <row r="12" spans="1:35" ht="12.75" customHeight="1">
      <c r="A12" s="79" t="s">
        <v>510</v>
      </c>
      <c r="B12" s="80" t="s">
        <v>511</v>
      </c>
      <c r="C12" s="81" t="s">
        <v>512</v>
      </c>
      <c r="D12" s="82" t="s">
        <v>513</v>
      </c>
      <c r="E12" s="82" t="s">
        <v>514</v>
      </c>
      <c r="F12" s="83" t="s">
        <v>1452</v>
      </c>
      <c r="G12" s="84" t="s">
        <v>515</v>
      </c>
      <c r="H12" s="85" t="s">
        <v>516</v>
      </c>
      <c r="I12" s="86">
        <v>3087623776</v>
      </c>
      <c r="J12" s="87" t="s">
        <v>1454</v>
      </c>
      <c r="K12" s="88" t="s">
        <v>1455</v>
      </c>
      <c r="L12" s="100"/>
      <c r="M12" s="101">
        <v>199</v>
      </c>
      <c r="N12" s="102" t="s">
        <v>432</v>
      </c>
      <c r="O12" s="89">
        <v>12.138728323699421</v>
      </c>
      <c r="P12" s="90" t="s">
        <v>1673</v>
      </c>
      <c r="Q12" s="108"/>
      <c r="R12" s="109"/>
      <c r="S12" s="91" t="s">
        <v>1455</v>
      </c>
      <c r="T12" s="125">
        <v>13752</v>
      </c>
      <c r="U12" s="114">
        <v>759</v>
      </c>
      <c r="V12" s="114">
        <v>954</v>
      </c>
      <c r="W12" s="115">
        <v>384</v>
      </c>
      <c r="X12" s="116"/>
      <c r="Y12" s="117" t="s">
        <v>432</v>
      </c>
      <c r="Z12" s="81">
        <f t="shared" si="0"/>
        <v>1</v>
      </c>
      <c r="AA12" s="82">
        <f t="shared" si="1"/>
        <v>1</v>
      </c>
      <c r="AB12" s="82">
        <f t="shared" si="2"/>
        <v>0</v>
      </c>
      <c r="AC12" s="82">
        <f t="shared" si="3"/>
        <v>0</v>
      </c>
      <c r="AD12" s="123" t="str">
        <f t="shared" si="4"/>
        <v>SRSA</v>
      </c>
      <c r="AE12" s="81">
        <f t="shared" si="5"/>
        <v>1</v>
      </c>
      <c r="AF12" s="82">
        <f t="shared" si="6"/>
        <v>0</v>
      </c>
      <c r="AG12" s="82">
        <f t="shared" si="7"/>
        <v>0</v>
      </c>
      <c r="AH12" s="123" t="str">
        <f t="shared" si="8"/>
        <v>-</v>
      </c>
      <c r="AI12" s="81">
        <f t="shared" si="9"/>
        <v>0</v>
      </c>
    </row>
    <row r="13" spans="1:35" ht="12.75" customHeight="1">
      <c r="A13" s="79" t="s">
        <v>517</v>
      </c>
      <c r="B13" s="80" t="s">
        <v>518</v>
      </c>
      <c r="C13" s="81" t="s">
        <v>519</v>
      </c>
      <c r="D13" s="82" t="s">
        <v>520</v>
      </c>
      <c r="E13" s="82" t="s">
        <v>521</v>
      </c>
      <c r="F13" s="83" t="s">
        <v>1452</v>
      </c>
      <c r="G13" s="84" t="s">
        <v>522</v>
      </c>
      <c r="H13" s="85" t="s">
        <v>523</v>
      </c>
      <c r="I13" s="86">
        <v>3083243833</v>
      </c>
      <c r="J13" s="87" t="s">
        <v>1454</v>
      </c>
      <c r="K13" s="88" t="s">
        <v>1455</v>
      </c>
      <c r="L13" s="100"/>
      <c r="M13" s="101">
        <v>301.79</v>
      </c>
      <c r="N13" s="102" t="s">
        <v>432</v>
      </c>
      <c r="O13" s="89">
        <v>9.433962264150944</v>
      </c>
      <c r="P13" s="90" t="s">
        <v>1673</v>
      </c>
      <c r="Q13" s="108"/>
      <c r="R13" s="109"/>
      <c r="S13" s="91" t="s">
        <v>1455</v>
      </c>
      <c r="T13" s="125">
        <v>15785</v>
      </c>
      <c r="U13" s="114">
        <v>594</v>
      </c>
      <c r="V13" s="114">
        <v>1290</v>
      </c>
      <c r="W13" s="115">
        <v>555</v>
      </c>
      <c r="X13" s="116"/>
      <c r="Y13" s="117" t="s">
        <v>432</v>
      </c>
      <c r="Z13" s="81">
        <f t="shared" si="0"/>
        <v>1</v>
      </c>
      <c r="AA13" s="82">
        <f t="shared" si="1"/>
        <v>1</v>
      </c>
      <c r="AB13" s="82">
        <f t="shared" si="2"/>
        <v>0</v>
      </c>
      <c r="AC13" s="82">
        <f t="shared" si="3"/>
        <v>0</v>
      </c>
      <c r="AD13" s="123" t="str">
        <f t="shared" si="4"/>
        <v>SRSA</v>
      </c>
      <c r="AE13" s="81">
        <f t="shared" si="5"/>
        <v>1</v>
      </c>
      <c r="AF13" s="82">
        <f t="shared" si="6"/>
        <v>0</v>
      </c>
      <c r="AG13" s="82">
        <f t="shared" si="7"/>
        <v>0</v>
      </c>
      <c r="AH13" s="123" t="str">
        <f t="shared" si="8"/>
        <v>-</v>
      </c>
      <c r="AI13" s="81">
        <f t="shared" si="9"/>
        <v>0</v>
      </c>
    </row>
    <row r="14" spans="1:35" ht="12.75" customHeight="1">
      <c r="A14" s="79" t="s">
        <v>524</v>
      </c>
      <c r="B14" s="80" t="s">
        <v>525</v>
      </c>
      <c r="C14" s="81" t="s">
        <v>526</v>
      </c>
      <c r="D14" s="82" t="s">
        <v>527</v>
      </c>
      <c r="E14" s="82" t="s">
        <v>528</v>
      </c>
      <c r="F14" s="83" t="s">
        <v>1452</v>
      </c>
      <c r="G14" s="84" t="s">
        <v>529</v>
      </c>
      <c r="H14" s="85" t="s">
        <v>26</v>
      </c>
      <c r="I14" s="86">
        <v>4023761680</v>
      </c>
      <c r="J14" s="87" t="s">
        <v>1454</v>
      </c>
      <c r="K14" s="88" t="s">
        <v>1455</v>
      </c>
      <c r="L14" s="100"/>
      <c r="M14" s="101">
        <v>108.73</v>
      </c>
      <c r="N14" s="102" t="s">
        <v>432</v>
      </c>
      <c r="O14" s="89">
        <v>10.81081081081081</v>
      </c>
      <c r="P14" s="90" t="s">
        <v>1673</v>
      </c>
      <c r="Q14" s="108"/>
      <c r="R14" s="109"/>
      <c r="S14" s="91" t="s">
        <v>1455</v>
      </c>
      <c r="T14" s="125">
        <v>5709</v>
      </c>
      <c r="U14" s="114">
        <v>260</v>
      </c>
      <c r="V14" s="114">
        <v>514</v>
      </c>
      <c r="W14" s="115">
        <v>172</v>
      </c>
      <c r="X14" s="116"/>
      <c r="Y14" s="117" t="s">
        <v>1810</v>
      </c>
      <c r="Z14" s="81">
        <f t="shared" si="0"/>
        <v>1</v>
      </c>
      <c r="AA14" s="82">
        <f t="shared" si="1"/>
        <v>1</v>
      </c>
      <c r="AB14" s="82">
        <f t="shared" si="2"/>
        <v>0</v>
      </c>
      <c r="AC14" s="82">
        <f t="shared" si="3"/>
        <v>0</v>
      </c>
      <c r="AD14" s="123" t="str">
        <f t="shared" si="4"/>
        <v>SRSA</v>
      </c>
      <c r="AE14" s="81">
        <f t="shared" si="5"/>
        <v>1</v>
      </c>
      <c r="AF14" s="82">
        <f t="shared" si="6"/>
        <v>0</v>
      </c>
      <c r="AG14" s="82">
        <f t="shared" si="7"/>
        <v>0</v>
      </c>
      <c r="AH14" s="123" t="str">
        <f t="shared" si="8"/>
        <v>-</v>
      </c>
      <c r="AI14" s="81">
        <f t="shared" si="9"/>
        <v>0</v>
      </c>
    </row>
    <row r="15" spans="1:35" ht="12.75" customHeight="1">
      <c r="A15" s="79" t="s">
        <v>530</v>
      </c>
      <c r="B15" s="80" t="s">
        <v>531</v>
      </c>
      <c r="C15" s="81" t="s">
        <v>532</v>
      </c>
      <c r="D15" s="82" t="s">
        <v>533</v>
      </c>
      <c r="E15" s="82" t="s">
        <v>534</v>
      </c>
      <c r="F15" s="83" t="s">
        <v>1452</v>
      </c>
      <c r="G15" s="84" t="s">
        <v>535</v>
      </c>
      <c r="H15" s="85" t="s">
        <v>1708</v>
      </c>
      <c r="I15" s="86">
        <v>3084672339</v>
      </c>
      <c r="J15" s="87" t="s">
        <v>1556</v>
      </c>
      <c r="K15" s="88" t="s">
        <v>1455</v>
      </c>
      <c r="L15" s="100"/>
      <c r="M15" s="101">
        <v>573.29</v>
      </c>
      <c r="N15" s="102"/>
      <c r="O15" s="89">
        <v>5.357142857142857</v>
      </c>
      <c r="P15" s="90" t="s">
        <v>1673</v>
      </c>
      <c r="Q15" s="108"/>
      <c r="R15" s="109"/>
      <c r="S15" s="91" t="s">
        <v>1455</v>
      </c>
      <c r="T15" s="125">
        <v>24505</v>
      </c>
      <c r="U15" s="114">
        <v>428</v>
      </c>
      <c r="V15" s="114">
        <v>1900</v>
      </c>
      <c r="W15" s="115">
        <v>723</v>
      </c>
      <c r="X15" s="116"/>
      <c r="Y15" s="117" t="s">
        <v>432</v>
      </c>
      <c r="Z15" s="81">
        <f t="shared" si="0"/>
        <v>1</v>
      </c>
      <c r="AA15" s="82">
        <f t="shared" si="1"/>
        <v>1</v>
      </c>
      <c r="AB15" s="82">
        <f t="shared" si="2"/>
        <v>0</v>
      </c>
      <c r="AC15" s="82">
        <f t="shared" si="3"/>
        <v>0</v>
      </c>
      <c r="AD15" s="123" t="str">
        <f t="shared" si="4"/>
        <v>SRSA</v>
      </c>
      <c r="AE15" s="81">
        <f t="shared" si="5"/>
        <v>1</v>
      </c>
      <c r="AF15" s="82">
        <f t="shared" si="6"/>
        <v>0</v>
      </c>
      <c r="AG15" s="82">
        <f t="shared" si="7"/>
        <v>0</v>
      </c>
      <c r="AH15" s="123" t="str">
        <f t="shared" si="8"/>
        <v>-</v>
      </c>
      <c r="AI15" s="81">
        <f t="shared" si="9"/>
        <v>0</v>
      </c>
    </row>
    <row r="16" spans="1:35" ht="12.75" customHeight="1">
      <c r="A16" s="79" t="s">
        <v>137</v>
      </c>
      <c r="B16" s="80" t="s">
        <v>138</v>
      </c>
      <c r="C16" s="81" t="s">
        <v>139</v>
      </c>
      <c r="D16" s="82" t="s">
        <v>140</v>
      </c>
      <c r="E16" s="82" t="s">
        <v>141</v>
      </c>
      <c r="F16" s="83" t="s">
        <v>1452</v>
      </c>
      <c r="G16" s="84" t="s">
        <v>142</v>
      </c>
      <c r="H16" s="85" t="s">
        <v>143</v>
      </c>
      <c r="I16" s="86">
        <v>4022383044</v>
      </c>
      <c r="J16" s="87" t="s">
        <v>1454</v>
      </c>
      <c r="K16" s="88" t="s">
        <v>1455</v>
      </c>
      <c r="L16" s="100"/>
      <c r="M16" s="101">
        <v>144.02</v>
      </c>
      <c r="N16" s="102" t="s">
        <v>432</v>
      </c>
      <c r="O16" s="89">
        <v>17.12707182320442</v>
      </c>
      <c r="P16" s="90" t="s">
        <v>1673</v>
      </c>
      <c r="Q16" s="108"/>
      <c r="R16" s="109"/>
      <c r="S16" s="91" t="s">
        <v>1455</v>
      </c>
      <c r="T16" s="125">
        <v>11914</v>
      </c>
      <c r="U16" s="114">
        <v>339</v>
      </c>
      <c r="V16" s="114">
        <v>1101</v>
      </c>
      <c r="W16" s="115">
        <v>177</v>
      </c>
      <c r="X16" s="116"/>
      <c r="Y16" s="117" t="s">
        <v>1810</v>
      </c>
      <c r="Z16" s="81">
        <f t="shared" si="0"/>
        <v>1</v>
      </c>
      <c r="AA16" s="82">
        <f t="shared" si="1"/>
        <v>1</v>
      </c>
      <c r="AB16" s="82">
        <f t="shared" si="2"/>
        <v>0</v>
      </c>
      <c r="AC16" s="82">
        <f t="shared" si="3"/>
        <v>0</v>
      </c>
      <c r="AD16" s="123" t="str">
        <f t="shared" si="4"/>
        <v>SRSA</v>
      </c>
      <c r="AE16" s="81">
        <f t="shared" si="5"/>
        <v>1</v>
      </c>
      <c r="AF16" s="82">
        <f t="shared" si="6"/>
        <v>0</v>
      </c>
      <c r="AG16" s="82">
        <f t="shared" si="7"/>
        <v>0</v>
      </c>
      <c r="AH16" s="123" t="str">
        <f t="shared" si="8"/>
        <v>-</v>
      </c>
      <c r="AI16" s="81">
        <f t="shared" si="9"/>
        <v>0</v>
      </c>
    </row>
    <row r="17" spans="1:35" ht="12.75" customHeight="1">
      <c r="A17" s="79" t="s">
        <v>536</v>
      </c>
      <c r="B17" s="80" t="s">
        <v>537</v>
      </c>
      <c r="C17" s="81" t="s">
        <v>538</v>
      </c>
      <c r="D17" s="82" t="s">
        <v>539</v>
      </c>
      <c r="E17" s="82" t="s">
        <v>540</v>
      </c>
      <c r="F17" s="83" t="s">
        <v>1452</v>
      </c>
      <c r="G17" s="84" t="s">
        <v>541</v>
      </c>
      <c r="H17" s="85" t="s">
        <v>542</v>
      </c>
      <c r="I17" s="86">
        <v>3083464367</v>
      </c>
      <c r="J17" s="87" t="s">
        <v>1454</v>
      </c>
      <c r="K17" s="88" t="s">
        <v>1455</v>
      </c>
      <c r="L17" s="100"/>
      <c r="M17" s="101">
        <v>75.86</v>
      </c>
      <c r="N17" s="102" t="s">
        <v>432</v>
      </c>
      <c r="O17" s="89">
        <v>12.903225806451612</v>
      </c>
      <c r="P17" s="90" t="s">
        <v>1673</v>
      </c>
      <c r="Q17" s="108"/>
      <c r="R17" s="109"/>
      <c r="S17" s="91" t="s">
        <v>1455</v>
      </c>
      <c r="T17" s="125">
        <v>3289</v>
      </c>
      <c r="U17" s="114">
        <v>0</v>
      </c>
      <c r="V17" s="114">
        <v>137</v>
      </c>
      <c r="W17" s="115">
        <v>92</v>
      </c>
      <c r="X17" s="116"/>
      <c r="Y17" s="117" t="s">
        <v>1810</v>
      </c>
      <c r="Z17" s="81">
        <f t="shared" si="0"/>
        <v>1</v>
      </c>
      <c r="AA17" s="82">
        <f t="shared" si="1"/>
        <v>1</v>
      </c>
      <c r="AB17" s="82">
        <f t="shared" si="2"/>
        <v>0</v>
      </c>
      <c r="AC17" s="82">
        <f t="shared" si="3"/>
        <v>0</v>
      </c>
      <c r="AD17" s="123" t="str">
        <f t="shared" si="4"/>
        <v>SRSA</v>
      </c>
      <c r="AE17" s="81">
        <f t="shared" si="5"/>
        <v>1</v>
      </c>
      <c r="AF17" s="82">
        <f t="shared" si="6"/>
        <v>0</v>
      </c>
      <c r="AG17" s="82">
        <f t="shared" si="7"/>
        <v>0</v>
      </c>
      <c r="AH17" s="123" t="str">
        <f t="shared" si="8"/>
        <v>-</v>
      </c>
      <c r="AI17" s="81">
        <f t="shared" si="9"/>
        <v>0</v>
      </c>
    </row>
    <row r="18" spans="1:35" ht="12.75" customHeight="1">
      <c r="A18" s="79" t="s">
        <v>1584</v>
      </c>
      <c r="B18" s="80" t="s">
        <v>1585</v>
      </c>
      <c r="C18" s="81" t="s">
        <v>1586</v>
      </c>
      <c r="D18" s="82" t="s">
        <v>1758</v>
      </c>
      <c r="E18" s="82" t="s">
        <v>1759</v>
      </c>
      <c r="F18" s="83" t="s">
        <v>1452</v>
      </c>
      <c r="G18" s="84" t="s">
        <v>1760</v>
      </c>
      <c r="H18" s="85" t="s">
        <v>1761</v>
      </c>
      <c r="I18" s="86">
        <v>4022744830</v>
      </c>
      <c r="J18" s="87" t="s">
        <v>1556</v>
      </c>
      <c r="K18" s="88" t="s">
        <v>1455</v>
      </c>
      <c r="L18" s="100"/>
      <c r="M18" s="101">
        <v>802.82</v>
      </c>
      <c r="N18" s="102"/>
      <c r="O18" s="89">
        <v>7.191316146540028</v>
      </c>
      <c r="P18" s="90" t="s">
        <v>1673</v>
      </c>
      <c r="Q18" s="108"/>
      <c r="R18" s="109"/>
      <c r="S18" s="91" t="s">
        <v>1455</v>
      </c>
      <c r="T18" s="125">
        <v>29625</v>
      </c>
      <c r="U18" s="114">
        <v>791</v>
      </c>
      <c r="V18" s="114">
        <v>2767</v>
      </c>
      <c r="W18" s="115">
        <v>1008</v>
      </c>
      <c r="X18" s="116"/>
      <c r="Y18" s="117" t="s">
        <v>432</v>
      </c>
      <c r="Z18" s="81">
        <f t="shared" si="0"/>
        <v>1</v>
      </c>
      <c r="AA18" s="82">
        <f t="shared" si="1"/>
        <v>0</v>
      </c>
      <c r="AB18" s="82">
        <f t="shared" si="2"/>
        <v>0</v>
      </c>
      <c r="AC18" s="82">
        <f t="shared" si="3"/>
        <v>0</v>
      </c>
      <c r="AD18" s="123" t="str">
        <f t="shared" si="4"/>
        <v>-</v>
      </c>
      <c r="AE18" s="81">
        <f t="shared" si="5"/>
        <v>1</v>
      </c>
      <c r="AF18" s="82">
        <f t="shared" si="6"/>
        <v>0</v>
      </c>
      <c r="AG18" s="82">
        <f t="shared" si="7"/>
        <v>0</v>
      </c>
      <c r="AH18" s="123" t="str">
        <f t="shared" si="8"/>
        <v>-</v>
      </c>
      <c r="AI18" s="81">
        <f t="shared" si="9"/>
        <v>0</v>
      </c>
    </row>
    <row r="19" spans="1:35" ht="12.75" customHeight="1">
      <c r="A19" s="79" t="s">
        <v>545</v>
      </c>
      <c r="B19" s="80" t="s">
        <v>546</v>
      </c>
      <c r="C19" s="81" t="s">
        <v>547</v>
      </c>
      <c r="D19" s="82" t="s">
        <v>299</v>
      </c>
      <c r="E19" s="82" t="s">
        <v>300</v>
      </c>
      <c r="F19" s="83" t="s">
        <v>1452</v>
      </c>
      <c r="G19" s="84" t="s">
        <v>301</v>
      </c>
      <c r="H19" s="85" t="s">
        <v>302</v>
      </c>
      <c r="I19" s="86">
        <v>3083243833</v>
      </c>
      <c r="J19" s="87" t="s">
        <v>1463</v>
      </c>
      <c r="K19" s="88" t="s">
        <v>1673</v>
      </c>
      <c r="L19" s="100"/>
      <c r="M19" s="101">
        <v>809.12</v>
      </c>
      <c r="N19" s="102"/>
      <c r="O19" s="89">
        <v>11.483870967741936</v>
      </c>
      <c r="P19" s="90" t="s">
        <v>1673</v>
      </c>
      <c r="Q19" s="108"/>
      <c r="R19" s="109"/>
      <c r="S19" s="91" t="s">
        <v>1455</v>
      </c>
      <c r="T19" s="125">
        <v>36014</v>
      </c>
      <c r="U19" s="114">
        <v>1246</v>
      </c>
      <c r="V19" s="114">
        <v>3427</v>
      </c>
      <c r="W19" s="115">
        <v>1000</v>
      </c>
      <c r="X19" s="116"/>
      <c r="Y19" s="117" t="s">
        <v>1810</v>
      </c>
      <c r="Z19" s="81">
        <f t="shared" si="0"/>
        <v>0</v>
      </c>
      <c r="AA19" s="82">
        <f t="shared" si="1"/>
        <v>0</v>
      </c>
      <c r="AB19" s="82">
        <f t="shared" si="2"/>
        <v>0</v>
      </c>
      <c r="AC19" s="82">
        <f t="shared" si="3"/>
        <v>0</v>
      </c>
      <c r="AD19" s="123" t="str">
        <f t="shared" si="4"/>
        <v>-</v>
      </c>
      <c r="AE19" s="81">
        <f t="shared" si="5"/>
        <v>1</v>
      </c>
      <c r="AF19" s="82">
        <f t="shared" si="6"/>
        <v>0</v>
      </c>
      <c r="AG19" s="82">
        <f t="shared" si="7"/>
        <v>0</v>
      </c>
      <c r="AH19" s="123" t="str">
        <f t="shared" si="8"/>
        <v>-</v>
      </c>
      <c r="AI19" s="81">
        <f t="shared" si="9"/>
        <v>0</v>
      </c>
    </row>
    <row r="20" spans="1:35" ht="12.75" customHeight="1">
      <c r="A20" s="79" t="s">
        <v>303</v>
      </c>
      <c r="B20" s="80" t="s">
        <v>304</v>
      </c>
      <c r="C20" s="81" t="s">
        <v>305</v>
      </c>
      <c r="D20" s="82" t="s">
        <v>306</v>
      </c>
      <c r="E20" s="82" t="s">
        <v>307</v>
      </c>
      <c r="F20" s="83" t="s">
        <v>1452</v>
      </c>
      <c r="G20" s="84" t="s">
        <v>308</v>
      </c>
      <c r="H20" s="85" t="s">
        <v>309</v>
      </c>
      <c r="I20" s="86">
        <v>4023725752</v>
      </c>
      <c r="J20" s="87" t="s">
        <v>1723</v>
      </c>
      <c r="K20" s="88" t="s">
        <v>1673</v>
      </c>
      <c r="L20" s="100"/>
      <c r="M20" s="101">
        <v>1213.58</v>
      </c>
      <c r="N20" s="102"/>
      <c r="O20" s="89">
        <v>7.442596991290578</v>
      </c>
      <c r="P20" s="90" t="s">
        <v>1673</v>
      </c>
      <c r="Q20" s="108"/>
      <c r="R20" s="109"/>
      <c r="S20" s="91" t="s">
        <v>1455</v>
      </c>
      <c r="T20" s="125">
        <v>41502</v>
      </c>
      <c r="U20" s="114">
        <v>1308</v>
      </c>
      <c r="V20" s="114">
        <v>4519</v>
      </c>
      <c r="W20" s="115">
        <v>1450</v>
      </c>
      <c r="X20" s="116"/>
      <c r="Y20" s="117" t="s">
        <v>432</v>
      </c>
      <c r="Z20" s="81">
        <f t="shared" si="0"/>
        <v>0</v>
      </c>
      <c r="AA20" s="82">
        <f t="shared" si="1"/>
        <v>0</v>
      </c>
      <c r="AB20" s="82">
        <f t="shared" si="2"/>
        <v>0</v>
      </c>
      <c r="AC20" s="82">
        <f t="shared" si="3"/>
        <v>0</v>
      </c>
      <c r="AD20" s="123" t="str">
        <f t="shared" si="4"/>
        <v>-</v>
      </c>
      <c r="AE20" s="81">
        <f t="shared" si="5"/>
        <v>1</v>
      </c>
      <c r="AF20" s="82">
        <f t="shared" si="6"/>
        <v>0</v>
      </c>
      <c r="AG20" s="82">
        <f t="shared" si="7"/>
        <v>0</v>
      </c>
      <c r="AH20" s="123" t="str">
        <f t="shared" si="8"/>
        <v>-</v>
      </c>
      <c r="AI20" s="81">
        <f t="shared" si="9"/>
        <v>0</v>
      </c>
    </row>
    <row r="21" spans="1:35" ht="12.75" customHeight="1">
      <c r="A21" s="79" t="s">
        <v>310</v>
      </c>
      <c r="B21" s="80" t="s">
        <v>311</v>
      </c>
      <c r="C21" s="81" t="s">
        <v>312</v>
      </c>
      <c r="D21" s="82" t="s">
        <v>313</v>
      </c>
      <c r="E21" s="82" t="s">
        <v>314</v>
      </c>
      <c r="F21" s="83" t="s">
        <v>1452</v>
      </c>
      <c r="G21" s="84" t="s">
        <v>315</v>
      </c>
      <c r="H21" s="85" t="s">
        <v>316</v>
      </c>
      <c r="I21" s="86">
        <v>4023761680</v>
      </c>
      <c r="J21" s="87" t="s">
        <v>1454</v>
      </c>
      <c r="K21" s="88" t="s">
        <v>1455</v>
      </c>
      <c r="L21" s="100"/>
      <c r="M21" s="101">
        <v>296.84</v>
      </c>
      <c r="N21" s="102"/>
      <c r="O21" s="89">
        <v>10.1010101010101</v>
      </c>
      <c r="P21" s="90" t="s">
        <v>1673</v>
      </c>
      <c r="Q21" s="108"/>
      <c r="R21" s="109"/>
      <c r="S21" s="91" t="s">
        <v>1455</v>
      </c>
      <c r="T21" s="125">
        <v>9088</v>
      </c>
      <c r="U21" s="114">
        <v>271</v>
      </c>
      <c r="V21" s="114">
        <v>1143</v>
      </c>
      <c r="W21" s="115">
        <v>357</v>
      </c>
      <c r="X21" s="116"/>
      <c r="Y21" s="117" t="s">
        <v>432</v>
      </c>
      <c r="Z21" s="81">
        <f t="shared" si="0"/>
        <v>1</v>
      </c>
      <c r="AA21" s="82">
        <f t="shared" si="1"/>
        <v>1</v>
      </c>
      <c r="AB21" s="82">
        <f t="shared" si="2"/>
        <v>0</v>
      </c>
      <c r="AC21" s="82">
        <f t="shared" si="3"/>
        <v>0</v>
      </c>
      <c r="AD21" s="123" t="str">
        <f t="shared" si="4"/>
        <v>SRSA</v>
      </c>
      <c r="AE21" s="81">
        <f t="shared" si="5"/>
        <v>1</v>
      </c>
      <c r="AF21" s="82">
        <f t="shared" si="6"/>
        <v>0</v>
      </c>
      <c r="AG21" s="82">
        <f t="shared" si="7"/>
        <v>0</v>
      </c>
      <c r="AH21" s="123" t="str">
        <f t="shared" si="8"/>
        <v>-</v>
      </c>
      <c r="AI21" s="81">
        <f t="shared" si="9"/>
        <v>0</v>
      </c>
    </row>
    <row r="22" spans="1:35" ht="12.75" customHeight="1">
      <c r="A22" s="79" t="s">
        <v>317</v>
      </c>
      <c r="B22" s="80" t="s">
        <v>318</v>
      </c>
      <c r="C22" s="81" t="s">
        <v>319</v>
      </c>
      <c r="D22" s="82" t="s">
        <v>320</v>
      </c>
      <c r="E22" s="82" t="s">
        <v>321</v>
      </c>
      <c r="F22" s="83" t="s">
        <v>1452</v>
      </c>
      <c r="G22" s="84" t="s">
        <v>322</v>
      </c>
      <c r="H22" s="85" t="s">
        <v>323</v>
      </c>
      <c r="I22" s="86">
        <v>4023362757</v>
      </c>
      <c r="J22" s="87" t="s">
        <v>1454</v>
      </c>
      <c r="K22" s="88" t="s">
        <v>1455</v>
      </c>
      <c r="L22" s="100"/>
      <c r="M22" s="101">
        <v>271.88</v>
      </c>
      <c r="N22" s="102"/>
      <c r="O22" s="89">
        <v>14.814814814814813</v>
      </c>
      <c r="P22" s="90" t="s">
        <v>1673</v>
      </c>
      <c r="Q22" s="108"/>
      <c r="R22" s="109"/>
      <c r="S22" s="91" t="s">
        <v>1455</v>
      </c>
      <c r="T22" s="125">
        <v>12404</v>
      </c>
      <c r="U22" s="114">
        <v>521</v>
      </c>
      <c r="V22" s="114">
        <v>1413</v>
      </c>
      <c r="W22" s="115">
        <v>381</v>
      </c>
      <c r="X22" s="116"/>
      <c r="Y22" s="117" t="s">
        <v>432</v>
      </c>
      <c r="Z22" s="81">
        <f t="shared" si="0"/>
        <v>1</v>
      </c>
      <c r="AA22" s="82">
        <f t="shared" si="1"/>
        <v>1</v>
      </c>
      <c r="AB22" s="82">
        <f t="shared" si="2"/>
        <v>0</v>
      </c>
      <c r="AC22" s="82">
        <f t="shared" si="3"/>
        <v>0</v>
      </c>
      <c r="AD22" s="123" t="str">
        <f t="shared" si="4"/>
        <v>SRSA</v>
      </c>
      <c r="AE22" s="81">
        <f t="shared" si="5"/>
        <v>1</v>
      </c>
      <c r="AF22" s="82">
        <f t="shared" si="6"/>
        <v>0</v>
      </c>
      <c r="AG22" s="82">
        <f t="shared" si="7"/>
        <v>0</v>
      </c>
      <c r="AH22" s="123" t="str">
        <f t="shared" si="8"/>
        <v>-</v>
      </c>
      <c r="AI22" s="81">
        <f t="shared" si="9"/>
        <v>0</v>
      </c>
    </row>
    <row r="23" spans="1:35" ht="12.75" customHeight="1">
      <c r="A23" s="79" t="s">
        <v>100</v>
      </c>
      <c r="B23" s="80" t="s">
        <v>101</v>
      </c>
      <c r="C23" s="81" t="s">
        <v>102</v>
      </c>
      <c r="D23" s="82" t="s">
        <v>103</v>
      </c>
      <c r="E23" s="82" t="s">
        <v>104</v>
      </c>
      <c r="F23" s="83" t="s">
        <v>1452</v>
      </c>
      <c r="G23" s="84" t="s">
        <v>105</v>
      </c>
      <c r="H23" s="85" t="s">
        <v>106</v>
      </c>
      <c r="I23" s="86">
        <v>3085861700</v>
      </c>
      <c r="J23" s="87" t="s">
        <v>1454</v>
      </c>
      <c r="K23" s="88" t="s">
        <v>1455</v>
      </c>
      <c r="L23" s="100"/>
      <c r="M23" s="101">
        <v>170.04</v>
      </c>
      <c r="N23" s="102" t="s">
        <v>432</v>
      </c>
      <c r="O23" s="89">
        <v>12</v>
      </c>
      <c r="P23" s="90" t="s">
        <v>1673</v>
      </c>
      <c r="Q23" s="108"/>
      <c r="R23" s="109"/>
      <c r="S23" s="91" t="s">
        <v>1455</v>
      </c>
      <c r="T23" s="125">
        <v>10757</v>
      </c>
      <c r="U23" s="114">
        <v>348</v>
      </c>
      <c r="V23" s="114">
        <v>875</v>
      </c>
      <c r="W23" s="115">
        <v>282</v>
      </c>
      <c r="X23" s="116"/>
      <c r="Y23" s="117" t="s">
        <v>432</v>
      </c>
      <c r="Z23" s="81">
        <f t="shared" si="0"/>
        <v>1</v>
      </c>
      <c r="AA23" s="82">
        <f t="shared" si="1"/>
        <v>1</v>
      </c>
      <c r="AB23" s="82">
        <f t="shared" si="2"/>
        <v>0</v>
      </c>
      <c r="AC23" s="82">
        <f t="shared" si="3"/>
        <v>0</v>
      </c>
      <c r="AD23" s="123" t="str">
        <f t="shared" si="4"/>
        <v>SRSA</v>
      </c>
      <c r="AE23" s="81">
        <f t="shared" si="5"/>
        <v>1</v>
      </c>
      <c r="AF23" s="82">
        <f t="shared" si="6"/>
        <v>0</v>
      </c>
      <c r="AG23" s="82">
        <f t="shared" si="7"/>
        <v>0</v>
      </c>
      <c r="AH23" s="123" t="str">
        <f t="shared" si="8"/>
        <v>-</v>
      </c>
      <c r="AI23" s="81">
        <f t="shared" si="9"/>
        <v>0</v>
      </c>
    </row>
    <row r="24" spans="1:35" ht="12.75" customHeight="1">
      <c r="A24" s="79" t="s">
        <v>324</v>
      </c>
      <c r="B24" s="80" t="s">
        <v>325</v>
      </c>
      <c r="C24" s="81" t="s">
        <v>326</v>
      </c>
      <c r="D24" s="82" t="s">
        <v>327</v>
      </c>
      <c r="E24" s="82" t="s">
        <v>328</v>
      </c>
      <c r="F24" s="83" t="s">
        <v>1452</v>
      </c>
      <c r="G24" s="84" t="s">
        <v>329</v>
      </c>
      <c r="H24" s="85" t="s">
        <v>1738</v>
      </c>
      <c r="I24" s="86">
        <v>3083243833</v>
      </c>
      <c r="J24" s="87" t="s">
        <v>1454</v>
      </c>
      <c r="K24" s="88" t="s">
        <v>1455</v>
      </c>
      <c r="L24" s="100"/>
      <c r="M24" s="101">
        <v>445.21</v>
      </c>
      <c r="N24" s="102"/>
      <c r="O24" s="89">
        <v>9.580838323353294</v>
      </c>
      <c r="P24" s="90" t="s">
        <v>1673</v>
      </c>
      <c r="Q24" s="108"/>
      <c r="R24" s="109"/>
      <c r="S24" s="91" t="s">
        <v>1455</v>
      </c>
      <c r="T24" s="125">
        <v>28906</v>
      </c>
      <c r="U24" s="114">
        <v>462</v>
      </c>
      <c r="V24" s="114">
        <v>1896</v>
      </c>
      <c r="W24" s="115">
        <v>552</v>
      </c>
      <c r="X24" s="116"/>
      <c r="Y24" s="117" t="s">
        <v>1810</v>
      </c>
      <c r="Z24" s="81">
        <f t="shared" si="0"/>
        <v>1</v>
      </c>
      <c r="AA24" s="82">
        <f t="shared" si="1"/>
        <v>1</v>
      </c>
      <c r="AB24" s="82">
        <f t="shared" si="2"/>
        <v>0</v>
      </c>
      <c r="AC24" s="82">
        <f t="shared" si="3"/>
        <v>0</v>
      </c>
      <c r="AD24" s="123" t="str">
        <f t="shared" si="4"/>
        <v>SRSA</v>
      </c>
      <c r="AE24" s="81">
        <f t="shared" si="5"/>
        <v>1</v>
      </c>
      <c r="AF24" s="82">
        <f t="shared" si="6"/>
        <v>0</v>
      </c>
      <c r="AG24" s="82">
        <f t="shared" si="7"/>
        <v>0</v>
      </c>
      <c r="AH24" s="123" t="str">
        <f t="shared" si="8"/>
        <v>-</v>
      </c>
      <c r="AI24" s="81">
        <f t="shared" si="9"/>
        <v>0</v>
      </c>
    </row>
    <row r="25" spans="1:35" ht="12.75" customHeight="1">
      <c r="A25" s="79" t="s">
        <v>27</v>
      </c>
      <c r="B25" s="80" t="s">
        <v>28</v>
      </c>
      <c r="C25" s="81" t="s">
        <v>29</v>
      </c>
      <c r="D25" s="82" t="s">
        <v>30</v>
      </c>
      <c r="E25" s="82" t="s">
        <v>31</v>
      </c>
      <c r="F25" s="83" t="s">
        <v>1452</v>
      </c>
      <c r="G25" s="84" t="s">
        <v>32</v>
      </c>
      <c r="H25" s="85" t="s">
        <v>33</v>
      </c>
      <c r="I25" s="86">
        <v>3083814444</v>
      </c>
      <c r="J25" s="87" t="s">
        <v>1454</v>
      </c>
      <c r="K25" s="88" t="s">
        <v>1455</v>
      </c>
      <c r="L25" s="100"/>
      <c r="M25" s="101">
        <v>407.01</v>
      </c>
      <c r="N25" s="102" t="s">
        <v>432</v>
      </c>
      <c r="O25" s="89">
        <v>17.617866004962778</v>
      </c>
      <c r="P25" s="90" t="s">
        <v>1673</v>
      </c>
      <c r="Q25" s="108"/>
      <c r="R25" s="109"/>
      <c r="S25" s="91" t="s">
        <v>1455</v>
      </c>
      <c r="T25" s="125">
        <v>34147</v>
      </c>
      <c r="U25" s="114">
        <v>1495</v>
      </c>
      <c r="V25" s="114">
        <v>2419</v>
      </c>
      <c r="W25" s="115">
        <v>753</v>
      </c>
      <c r="X25" s="116"/>
      <c r="Y25" s="117" t="s">
        <v>432</v>
      </c>
      <c r="Z25" s="81">
        <f t="shared" si="0"/>
        <v>1</v>
      </c>
      <c r="AA25" s="82">
        <f t="shared" si="1"/>
        <v>1</v>
      </c>
      <c r="AB25" s="82">
        <f t="shared" si="2"/>
        <v>0</v>
      </c>
      <c r="AC25" s="82">
        <f t="shared" si="3"/>
        <v>0</v>
      </c>
      <c r="AD25" s="123" t="str">
        <f t="shared" si="4"/>
        <v>SRSA</v>
      </c>
      <c r="AE25" s="81">
        <f t="shared" si="5"/>
        <v>1</v>
      </c>
      <c r="AF25" s="82">
        <f t="shared" si="6"/>
        <v>0</v>
      </c>
      <c r="AG25" s="82">
        <f t="shared" si="7"/>
        <v>0</v>
      </c>
      <c r="AH25" s="123" t="str">
        <f t="shared" si="8"/>
        <v>-</v>
      </c>
      <c r="AI25" s="81">
        <f t="shared" si="9"/>
        <v>0</v>
      </c>
    </row>
    <row r="26" spans="1:35" ht="12.75" customHeight="1">
      <c r="A26" s="79" t="s">
        <v>330</v>
      </c>
      <c r="B26" s="80" t="s">
        <v>331</v>
      </c>
      <c r="C26" s="81" t="s">
        <v>332</v>
      </c>
      <c r="D26" s="82" t="s">
        <v>333</v>
      </c>
      <c r="E26" s="82" t="s">
        <v>334</v>
      </c>
      <c r="F26" s="83" t="s">
        <v>1452</v>
      </c>
      <c r="G26" s="84" t="s">
        <v>335</v>
      </c>
      <c r="H26" s="85" t="s">
        <v>336</v>
      </c>
      <c r="I26" s="86">
        <v>3083856352</v>
      </c>
      <c r="J26" s="87" t="s">
        <v>1463</v>
      </c>
      <c r="K26" s="88" t="s">
        <v>1673</v>
      </c>
      <c r="L26" s="100"/>
      <c r="M26" s="101">
        <v>2045.03</v>
      </c>
      <c r="N26" s="102"/>
      <c r="O26" s="89">
        <v>10.307017543859649</v>
      </c>
      <c r="P26" s="90" t="s">
        <v>1673</v>
      </c>
      <c r="Q26" s="108"/>
      <c r="R26" s="109"/>
      <c r="S26" s="91" t="s">
        <v>1455</v>
      </c>
      <c r="T26" s="125">
        <v>108563</v>
      </c>
      <c r="U26" s="114">
        <v>3751</v>
      </c>
      <c r="V26" s="114">
        <v>9852</v>
      </c>
      <c r="W26" s="115">
        <v>2573</v>
      </c>
      <c r="X26" s="116"/>
      <c r="Y26" s="117" t="s">
        <v>432</v>
      </c>
      <c r="Z26" s="81">
        <f t="shared" si="0"/>
        <v>0</v>
      </c>
      <c r="AA26" s="82">
        <f t="shared" si="1"/>
        <v>0</v>
      </c>
      <c r="AB26" s="82">
        <f t="shared" si="2"/>
        <v>0</v>
      </c>
      <c r="AC26" s="82">
        <f t="shared" si="3"/>
        <v>0</v>
      </c>
      <c r="AD26" s="123" t="str">
        <f t="shared" si="4"/>
        <v>-</v>
      </c>
      <c r="AE26" s="81">
        <f t="shared" si="5"/>
        <v>1</v>
      </c>
      <c r="AF26" s="82">
        <f t="shared" si="6"/>
        <v>0</v>
      </c>
      <c r="AG26" s="82">
        <f t="shared" si="7"/>
        <v>0</v>
      </c>
      <c r="AH26" s="123" t="str">
        <f t="shared" si="8"/>
        <v>-</v>
      </c>
      <c r="AI26" s="81">
        <f t="shared" si="9"/>
        <v>0</v>
      </c>
    </row>
    <row r="27" spans="1:35" ht="12.75" customHeight="1">
      <c r="A27" s="79" t="s">
        <v>338</v>
      </c>
      <c r="B27" s="80" t="s">
        <v>339</v>
      </c>
      <c r="C27" s="81" t="s">
        <v>340</v>
      </c>
      <c r="D27" s="82" t="s">
        <v>341</v>
      </c>
      <c r="E27" s="82" t="s">
        <v>589</v>
      </c>
      <c r="F27" s="83" t="s">
        <v>1452</v>
      </c>
      <c r="G27" s="84" t="s">
        <v>590</v>
      </c>
      <c r="H27" s="85" t="s">
        <v>591</v>
      </c>
      <c r="I27" s="86">
        <v>4024872460</v>
      </c>
      <c r="J27" s="87" t="s">
        <v>195</v>
      </c>
      <c r="K27" s="88" t="s">
        <v>1673</v>
      </c>
      <c r="L27" s="100"/>
      <c r="M27" s="101">
        <v>8637.29</v>
      </c>
      <c r="N27" s="102"/>
      <c r="O27" s="89">
        <v>6.593753286360291</v>
      </c>
      <c r="P27" s="90" t="s">
        <v>1673</v>
      </c>
      <c r="Q27" s="108"/>
      <c r="R27" s="109"/>
      <c r="S27" s="91" t="s">
        <v>1673</v>
      </c>
      <c r="T27" s="125">
        <v>247874</v>
      </c>
      <c r="U27" s="114">
        <v>9248</v>
      </c>
      <c r="V27" s="114">
        <v>29593</v>
      </c>
      <c r="W27" s="115">
        <v>10778</v>
      </c>
      <c r="X27" s="116"/>
      <c r="Y27" s="117" t="s">
        <v>1810</v>
      </c>
      <c r="Z27" s="81">
        <f t="shared" si="0"/>
        <v>0</v>
      </c>
      <c r="AA27" s="82">
        <f t="shared" si="1"/>
        <v>0</v>
      </c>
      <c r="AB27" s="82">
        <f t="shared" si="2"/>
        <v>0</v>
      </c>
      <c r="AC27" s="82">
        <f t="shared" si="3"/>
        <v>0</v>
      </c>
      <c r="AD27" s="123" t="str">
        <f t="shared" si="4"/>
        <v>-</v>
      </c>
      <c r="AE27" s="81">
        <f t="shared" si="5"/>
        <v>0</v>
      </c>
      <c r="AF27" s="82">
        <f t="shared" si="6"/>
        <v>0</v>
      </c>
      <c r="AG27" s="82">
        <f t="shared" si="7"/>
        <v>0</v>
      </c>
      <c r="AH27" s="123" t="str">
        <f t="shared" si="8"/>
        <v>-</v>
      </c>
      <c r="AI27" s="81">
        <f t="shared" si="9"/>
        <v>0</v>
      </c>
    </row>
    <row r="28" spans="1:35" ht="12.75" customHeight="1">
      <c r="A28" s="79" t="s">
        <v>592</v>
      </c>
      <c r="B28" s="80" t="s">
        <v>593</v>
      </c>
      <c r="C28" s="81" t="s">
        <v>594</v>
      </c>
      <c r="D28" s="82" t="s">
        <v>595</v>
      </c>
      <c r="E28" s="82" t="s">
        <v>596</v>
      </c>
      <c r="F28" s="83" t="s">
        <v>1452</v>
      </c>
      <c r="G28" s="84" t="s">
        <v>597</v>
      </c>
      <c r="H28" s="85" t="s">
        <v>598</v>
      </c>
      <c r="I28" s="86">
        <v>4026932207</v>
      </c>
      <c r="J28" s="87" t="s">
        <v>1556</v>
      </c>
      <c r="K28" s="88" t="s">
        <v>1455</v>
      </c>
      <c r="L28" s="100"/>
      <c r="M28" s="101">
        <v>788.18</v>
      </c>
      <c r="N28" s="102"/>
      <c r="O28" s="89">
        <v>1.4109347442680775</v>
      </c>
      <c r="P28" s="90" t="s">
        <v>1673</v>
      </c>
      <c r="Q28" s="108"/>
      <c r="R28" s="109"/>
      <c r="S28" s="91" t="s">
        <v>1455</v>
      </c>
      <c r="T28" s="125">
        <v>7609</v>
      </c>
      <c r="U28" s="114">
        <v>164</v>
      </c>
      <c r="V28" s="114">
        <v>1458</v>
      </c>
      <c r="W28" s="115">
        <v>975</v>
      </c>
      <c r="X28" s="116"/>
      <c r="Y28" s="117" t="s">
        <v>1810</v>
      </c>
      <c r="Z28" s="81">
        <f t="shared" si="0"/>
        <v>1</v>
      </c>
      <c r="AA28" s="82">
        <f t="shared" si="1"/>
        <v>0</v>
      </c>
      <c r="AB28" s="82">
        <f t="shared" si="2"/>
        <v>0</v>
      </c>
      <c r="AC28" s="82">
        <f t="shared" si="3"/>
        <v>0</v>
      </c>
      <c r="AD28" s="123" t="str">
        <f t="shared" si="4"/>
        <v>-</v>
      </c>
      <c r="AE28" s="81">
        <f t="shared" si="5"/>
        <v>1</v>
      </c>
      <c r="AF28" s="82">
        <f t="shared" si="6"/>
        <v>0</v>
      </c>
      <c r="AG28" s="82">
        <f t="shared" si="7"/>
        <v>0</v>
      </c>
      <c r="AH28" s="123" t="str">
        <f t="shared" si="8"/>
        <v>-</v>
      </c>
      <c r="AI28" s="81">
        <f t="shared" si="9"/>
        <v>0</v>
      </c>
    </row>
    <row r="29" spans="1:35" ht="12.75" customHeight="1">
      <c r="A29" s="79" t="s">
        <v>599</v>
      </c>
      <c r="B29" s="80" t="s">
        <v>600</v>
      </c>
      <c r="C29" s="81" t="s">
        <v>601</v>
      </c>
      <c r="D29" s="82" t="s">
        <v>602</v>
      </c>
      <c r="E29" s="82" t="s">
        <v>603</v>
      </c>
      <c r="F29" s="83" t="s">
        <v>1452</v>
      </c>
      <c r="G29" s="84" t="s">
        <v>604</v>
      </c>
      <c r="H29" s="85" t="s">
        <v>605</v>
      </c>
      <c r="I29" s="86">
        <v>4028452282</v>
      </c>
      <c r="J29" s="87" t="s">
        <v>1454</v>
      </c>
      <c r="K29" s="88" t="s">
        <v>1455</v>
      </c>
      <c r="L29" s="100"/>
      <c r="M29" s="101">
        <v>229.69</v>
      </c>
      <c r="N29" s="102"/>
      <c r="O29" s="89">
        <v>4.363636363636364</v>
      </c>
      <c r="P29" s="90" t="s">
        <v>1673</v>
      </c>
      <c r="Q29" s="108"/>
      <c r="R29" s="109"/>
      <c r="S29" s="91" t="s">
        <v>1455</v>
      </c>
      <c r="T29" s="125">
        <v>7697</v>
      </c>
      <c r="U29" s="114">
        <v>202</v>
      </c>
      <c r="V29" s="114">
        <v>733</v>
      </c>
      <c r="W29" s="115">
        <v>279</v>
      </c>
      <c r="X29" s="116"/>
      <c r="Y29" s="117" t="s">
        <v>432</v>
      </c>
      <c r="Z29" s="81">
        <f t="shared" si="0"/>
        <v>1</v>
      </c>
      <c r="AA29" s="82">
        <f t="shared" si="1"/>
        <v>1</v>
      </c>
      <c r="AB29" s="82">
        <f t="shared" si="2"/>
        <v>0</v>
      </c>
      <c r="AC29" s="82">
        <f t="shared" si="3"/>
        <v>0</v>
      </c>
      <c r="AD29" s="123" t="str">
        <f t="shared" si="4"/>
        <v>SRSA</v>
      </c>
      <c r="AE29" s="81">
        <f t="shared" si="5"/>
        <v>1</v>
      </c>
      <c r="AF29" s="82">
        <f t="shared" si="6"/>
        <v>0</v>
      </c>
      <c r="AG29" s="82">
        <f t="shared" si="7"/>
        <v>0</v>
      </c>
      <c r="AH29" s="123" t="str">
        <f t="shared" si="8"/>
        <v>-</v>
      </c>
      <c r="AI29" s="81">
        <f t="shared" si="9"/>
        <v>0</v>
      </c>
    </row>
    <row r="30" spans="1:35" ht="12.75" customHeight="1">
      <c r="A30" s="79" t="s">
        <v>606</v>
      </c>
      <c r="B30" s="80" t="s">
        <v>607</v>
      </c>
      <c r="C30" s="81" t="s">
        <v>608</v>
      </c>
      <c r="D30" s="82" t="s">
        <v>609</v>
      </c>
      <c r="E30" s="82" t="s">
        <v>610</v>
      </c>
      <c r="F30" s="83" t="s">
        <v>1452</v>
      </c>
      <c r="G30" s="84" t="s">
        <v>611</v>
      </c>
      <c r="H30" s="85" t="s">
        <v>612</v>
      </c>
      <c r="I30" s="86">
        <v>4029462781</v>
      </c>
      <c r="J30" s="87" t="s">
        <v>172</v>
      </c>
      <c r="K30" s="88" t="s">
        <v>1673</v>
      </c>
      <c r="L30" s="100"/>
      <c r="M30" s="101">
        <v>2228.95</v>
      </c>
      <c r="N30" s="102"/>
      <c r="O30" s="89">
        <v>5.602636534839925</v>
      </c>
      <c r="P30" s="90" t="s">
        <v>1673</v>
      </c>
      <c r="Q30" s="108"/>
      <c r="R30" s="109"/>
      <c r="S30" s="91" t="s">
        <v>1673</v>
      </c>
      <c r="T30" s="125">
        <v>44091</v>
      </c>
      <c r="U30" s="114">
        <v>1480</v>
      </c>
      <c r="V30" s="114">
        <v>6836</v>
      </c>
      <c r="W30" s="115">
        <v>2747</v>
      </c>
      <c r="X30" s="116"/>
      <c r="Y30" s="117" t="s">
        <v>1810</v>
      </c>
      <c r="Z30" s="81">
        <f t="shared" si="0"/>
        <v>0</v>
      </c>
      <c r="AA30" s="82">
        <f t="shared" si="1"/>
        <v>0</v>
      </c>
      <c r="AB30" s="82">
        <f t="shared" si="2"/>
        <v>0</v>
      </c>
      <c r="AC30" s="82">
        <f t="shared" si="3"/>
        <v>0</v>
      </c>
      <c r="AD30" s="123" t="str">
        <f t="shared" si="4"/>
        <v>-</v>
      </c>
      <c r="AE30" s="81">
        <f t="shared" si="5"/>
        <v>0</v>
      </c>
      <c r="AF30" s="82">
        <f t="shared" si="6"/>
        <v>0</v>
      </c>
      <c r="AG30" s="82">
        <f t="shared" si="7"/>
        <v>0</v>
      </c>
      <c r="AH30" s="123" t="str">
        <f t="shared" si="8"/>
        <v>-</v>
      </c>
      <c r="AI30" s="81">
        <f t="shared" si="9"/>
        <v>0</v>
      </c>
    </row>
    <row r="31" spans="1:35" ht="12.75" customHeight="1">
      <c r="A31" s="79" t="s">
        <v>613</v>
      </c>
      <c r="B31" s="80" t="s">
        <v>614</v>
      </c>
      <c r="C31" s="81" t="s">
        <v>615</v>
      </c>
      <c r="D31" s="82" t="s">
        <v>616</v>
      </c>
      <c r="E31" s="82" t="s">
        <v>617</v>
      </c>
      <c r="F31" s="83" t="s">
        <v>1452</v>
      </c>
      <c r="G31" s="84" t="s">
        <v>618</v>
      </c>
      <c r="H31" s="85" t="s">
        <v>619</v>
      </c>
      <c r="I31" s="86">
        <v>4023592583</v>
      </c>
      <c r="J31" s="87" t="s">
        <v>1454</v>
      </c>
      <c r="K31" s="88" t="s">
        <v>1455</v>
      </c>
      <c r="L31" s="100"/>
      <c r="M31" s="101">
        <v>235.64</v>
      </c>
      <c r="N31" s="102" t="s">
        <v>432</v>
      </c>
      <c r="O31" s="89">
        <v>7.368421052631578</v>
      </c>
      <c r="P31" s="90" t="s">
        <v>1673</v>
      </c>
      <c r="Q31" s="108"/>
      <c r="R31" s="109"/>
      <c r="S31" s="91" t="s">
        <v>1455</v>
      </c>
      <c r="T31" s="125">
        <v>22304</v>
      </c>
      <c r="U31" s="114">
        <v>574</v>
      </c>
      <c r="V31" s="114">
        <v>1340</v>
      </c>
      <c r="W31" s="115">
        <v>399</v>
      </c>
      <c r="X31" s="116"/>
      <c r="Y31" s="117" t="s">
        <v>432</v>
      </c>
      <c r="Z31" s="81">
        <f t="shared" si="0"/>
        <v>1</v>
      </c>
      <c r="AA31" s="82">
        <f t="shared" si="1"/>
        <v>1</v>
      </c>
      <c r="AB31" s="82">
        <f t="shared" si="2"/>
        <v>0</v>
      </c>
      <c r="AC31" s="82">
        <f t="shared" si="3"/>
        <v>0</v>
      </c>
      <c r="AD31" s="123" t="str">
        <f t="shared" si="4"/>
        <v>SRSA</v>
      </c>
      <c r="AE31" s="81">
        <f t="shared" si="5"/>
        <v>1</v>
      </c>
      <c r="AF31" s="82">
        <f t="shared" si="6"/>
        <v>0</v>
      </c>
      <c r="AG31" s="82">
        <f t="shared" si="7"/>
        <v>0</v>
      </c>
      <c r="AH31" s="123" t="str">
        <f t="shared" si="8"/>
        <v>-</v>
      </c>
      <c r="AI31" s="81">
        <f t="shared" si="9"/>
        <v>0</v>
      </c>
    </row>
    <row r="32" spans="1:35" ht="12.75" customHeight="1">
      <c r="A32" s="79" t="s">
        <v>620</v>
      </c>
      <c r="B32" s="80" t="s">
        <v>621</v>
      </c>
      <c r="C32" s="81" t="s">
        <v>622</v>
      </c>
      <c r="D32" s="82" t="s">
        <v>623</v>
      </c>
      <c r="E32" s="82" t="s">
        <v>624</v>
      </c>
      <c r="F32" s="83" t="s">
        <v>1452</v>
      </c>
      <c r="G32" s="84" t="s">
        <v>625</v>
      </c>
      <c r="H32" s="85" t="s">
        <v>1576</v>
      </c>
      <c r="I32" s="86">
        <v>4024444767</v>
      </c>
      <c r="J32" s="87" t="s">
        <v>1454</v>
      </c>
      <c r="K32" s="88" t="s">
        <v>1455</v>
      </c>
      <c r="L32" s="100"/>
      <c r="M32" s="101">
        <v>375.33</v>
      </c>
      <c r="N32" s="102" t="s">
        <v>432</v>
      </c>
      <c r="O32" s="89">
        <v>12.222222222222221</v>
      </c>
      <c r="P32" s="90" t="s">
        <v>1673</v>
      </c>
      <c r="Q32" s="108"/>
      <c r="R32" s="109"/>
      <c r="S32" s="91" t="s">
        <v>1455</v>
      </c>
      <c r="T32" s="125">
        <v>14278</v>
      </c>
      <c r="U32" s="114">
        <v>507</v>
      </c>
      <c r="V32" s="114">
        <v>1492</v>
      </c>
      <c r="W32" s="115">
        <v>450</v>
      </c>
      <c r="X32" s="116"/>
      <c r="Y32" s="117" t="s">
        <v>1810</v>
      </c>
      <c r="Z32" s="81">
        <f t="shared" si="0"/>
        <v>1</v>
      </c>
      <c r="AA32" s="82">
        <f t="shared" si="1"/>
        <v>1</v>
      </c>
      <c r="AB32" s="82">
        <f t="shared" si="2"/>
        <v>0</v>
      </c>
      <c r="AC32" s="82">
        <f t="shared" si="3"/>
        <v>0</v>
      </c>
      <c r="AD32" s="123" t="str">
        <f t="shared" si="4"/>
        <v>SRSA</v>
      </c>
      <c r="AE32" s="81">
        <f t="shared" si="5"/>
        <v>1</v>
      </c>
      <c r="AF32" s="82">
        <f t="shared" si="6"/>
        <v>0</v>
      </c>
      <c r="AG32" s="82">
        <f t="shared" si="7"/>
        <v>0</v>
      </c>
      <c r="AH32" s="123" t="str">
        <f t="shared" si="8"/>
        <v>-</v>
      </c>
      <c r="AI32" s="81">
        <f t="shared" si="9"/>
        <v>0</v>
      </c>
    </row>
    <row r="33" spans="1:35" ht="12.75" customHeight="1">
      <c r="A33" s="79" t="s">
        <v>492</v>
      </c>
      <c r="B33" s="80" t="s">
        <v>493</v>
      </c>
      <c r="C33" s="81" t="s">
        <v>494</v>
      </c>
      <c r="D33" s="82" t="s">
        <v>495</v>
      </c>
      <c r="E33" s="82" t="s">
        <v>1451</v>
      </c>
      <c r="F33" s="83" t="s">
        <v>1452</v>
      </c>
      <c r="G33" s="84" t="s">
        <v>1453</v>
      </c>
      <c r="H33" s="85" t="s">
        <v>496</v>
      </c>
      <c r="I33" s="86">
        <v>3087623402</v>
      </c>
      <c r="J33" s="87" t="s">
        <v>1454</v>
      </c>
      <c r="K33" s="88" t="s">
        <v>1455</v>
      </c>
      <c r="L33" s="100"/>
      <c r="M33" s="101">
        <v>557.72</v>
      </c>
      <c r="N33" s="102" t="s">
        <v>432</v>
      </c>
      <c r="O33" s="89">
        <v>7.854137447405329</v>
      </c>
      <c r="P33" s="90" t="s">
        <v>1673</v>
      </c>
      <c r="Q33" s="108"/>
      <c r="R33" s="109"/>
      <c r="S33" s="91" t="s">
        <v>1455</v>
      </c>
      <c r="T33" s="125">
        <v>33314</v>
      </c>
      <c r="U33" s="114">
        <v>848</v>
      </c>
      <c r="V33" s="114">
        <v>2437</v>
      </c>
      <c r="W33" s="115">
        <v>720</v>
      </c>
      <c r="X33" s="116"/>
      <c r="Y33" s="117" t="s">
        <v>432</v>
      </c>
      <c r="Z33" s="81">
        <f t="shared" si="0"/>
        <v>1</v>
      </c>
      <c r="AA33" s="82">
        <f t="shared" si="1"/>
        <v>1</v>
      </c>
      <c r="AB33" s="82">
        <f t="shared" si="2"/>
        <v>0</v>
      </c>
      <c r="AC33" s="82">
        <f t="shared" si="3"/>
        <v>0</v>
      </c>
      <c r="AD33" s="123" t="str">
        <f t="shared" si="4"/>
        <v>SRSA</v>
      </c>
      <c r="AE33" s="81">
        <f t="shared" si="5"/>
        <v>1</v>
      </c>
      <c r="AF33" s="82">
        <f t="shared" si="6"/>
        <v>0</v>
      </c>
      <c r="AG33" s="82">
        <f t="shared" si="7"/>
        <v>0</v>
      </c>
      <c r="AH33" s="123" t="str">
        <f t="shared" si="8"/>
        <v>-</v>
      </c>
      <c r="AI33" s="81">
        <f t="shared" si="9"/>
        <v>0</v>
      </c>
    </row>
    <row r="34" spans="1:35" ht="12.75" customHeight="1">
      <c r="A34" s="79" t="s">
        <v>626</v>
      </c>
      <c r="B34" s="80" t="s">
        <v>627</v>
      </c>
      <c r="C34" s="81" t="s">
        <v>628</v>
      </c>
      <c r="D34" s="82" t="s">
        <v>629</v>
      </c>
      <c r="E34" s="82" t="s">
        <v>630</v>
      </c>
      <c r="F34" s="83" t="s">
        <v>1452</v>
      </c>
      <c r="G34" s="84" t="s">
        <v>631</v>
      </c>
      <c r="H34" s="85" t="s">
        <v>1715</v>
      </c>
      <c r="I34" s="86">
        <v>4024542297</v>
      </c>
      <c r="J34" s="87" t="s">
        <v>1454</v>
      </c>
      <c r="K34" s="88" t="s">
        <v>1455</v>
      </c>
      <c r="L34" s="100"/>
      <c r="M34" s="101">
        <v>194.99</v>
      </c>
      <c r="N34" s="102"/>
      <c r="O34" s="89">
        <v>20</v>
      </c>
      <c r="P34" s="90" t="s">
        <v>1455</v>
      </c>
      <c r="Q34" s="108"/>
      <c r="R34" s="109"/>
      <c r="S34" s="91" t="s">
        <v>1455</v>
      </c>
      <c r="T34" s="125">
        <v>7126</v>
      </c>
      <c r="U34" s="114">
        <v>369</v>
      </c>
      <c r="V34" s="114">
        <v>942</v>
      </c>
      <c r="W34" s="115">
        <v>235</v>
      </c>
      <c r="X34" s="116"/>
      <c r="Y34" s="117" t="s">
        <v>1810</v>
      </c>
      <c r="Z34" s="81">
        <f t="shared" si="0"/>
        <v>1</v>
      </c>
      <c r="AA34" s="82">
        <f t="shared" si="1"/>
        <v>1</v>
      </c>
      <c r="AB34" s="82">
        <f t="shared" si="2"/>
        <v>0</v>
      </c>
      <c r="AC34" s="82">
        <f t="shared" si="3"/>
        <v>0</v>
      </c>
      <c r="AD34" s="123" t="str">
        <f t="shared" si="4"/>
        <v>SRSA</v>
      </c>
      <c r="AE34" s="81">
        <f t="shared" si="5"/>
        <v>1</v>
      </c>
      <c r="AF34" s="82">
        <f t="shared" si="6"/>
        <v>1</v>
      </c>
      <c r="AG34" s="82" t="str">
        <f t="shared" si="7"/>
        <v>Initial</v>
      </c>
      <c r="AH34" s="123" t="str">
        <f t="shared" si="8"/>
        <v>-</v>
      </c>
      <c r="AI34" s="81" t="str">
        <f t="shared" si="9"/>
        <v>SRSA</v>
      </c>
    </row>
    <row r="35" spans="1:35" ht="12.75" customHeight="1">
      <c r="A35" s="79" t="s">
        <v>247</v>
      </c>
      <c r="B35" s="80" t="s">
        <v>248</v>
      </c>
      <c r="C35" s="81" t="s">
        <v>249</v>
      </c>
      <c r="D35" s="82" t="s">
        <v>250</v>
      </c>
      <c r="E35" s="82" t="s">
        <v>251</v>
      </c>
      <c r="F35" s="83" t="s">
        <v>1452</v>
      </c>
      <c r="G35" s="84" t="s">
        <v>252</v>
      </c>
      <c r="H35" s="85" t="s">
        <v>1583</v>
      </c>
      <c r="I35" s="86">
        <v>3083464150</v>
      </c>
      <c r="J35" s="87" t="s">
        <v>1454</v>
      </c>
      <c r="K35" s="88" t="s">
        <v>1455</v>
      </c>
      <c r="L35" s="100"/>
      <c r="M35" s="101">
        <v>592.92</v>
      </c>
      <c r="N35" s="102" t="s">
        <v>432</v>
      </c>
      <c r="O35" s="89">
        <v>14.047619047619047</v>
      </c>
      <c r="P35" s="90" t="s">
        <v>1673</v>
      </c>
      <c r="Q35" s="108"/>
      <c r="R35" s="109"/>
      <c r="S35" s="91" t="s">
        <v>1455</v>
      </c>
      <c r="T35" s="125">
        <v>29201</v>
      </c>
      <c r="U35" s="114">
        <v>1444</v>
      </c>
      <c r="V35" s="114">
        <v>2363</v>
      </c>
      <c r="W35" s="115">
        <v>988</v>
      </c>
      <c r="X35" s="116" t="s">
        <v>1810</v>
      </c>
      <c r="Y35" s="117" t="s">
        <v>1810</v>
      </c>
      <c r="Z35" s="81">
        <f t="shared" si="0"/>
        <v>1</v>
      </c>
      <c r="AA35" s="82">
        <f t="shared" si="1"/>
        <v>1</v>
      </c>
      <c r="AB35" s="82">
        <f t="shared" si="2"/>
        <v>0</v>
      </c>
      <c r="AC35" s="82">
        <f t="shared" si="3"/>
        <v>0</v>
      </c>
      <c r="AD35" s="123" t="str">
        <f t="shared" si="4"/>
        <v>SRSA</v>
      </c>
      <c r="AE35" s="81">
        <f t="shared" si="5"/>
        <v>1</v>
      </c>
      <c r="AF35" s="82">
        <f t="shared" si="6"/>
        <v>0</v>
      </c>
      <c r="AG35" s="82">
        <f t="shared" si="7"/>
        <v>0</v>
      </c>
      <c r="AH35" s="123" t="str">
        <f t="shared" si="8"/>
        <v>-</v>
      </c>
      <c r="AI35" s="81">
        <f t="shared" si="9"/>
        <v>0</v>
      </c>
    </row>
    <row r="36" spans="1:35" ht="12.75" customHeight="1">
      <c r="A36" s="79" t="s">
        <v>1716</v>
      </c>
      <c r="B36" s="80" t="s">
        <v>1717</v>
      </c>
      <c r="C36" s="81" t="s">
        <v>1718</v>
      </c>
      <c r="D36" s="82" t="s">
        <v>1719</v>
      </c>
      <c r="E36" s="82" t="s">
        <v>1720</v>
      </c>
      <c r="F36" s="83" t="s">
        <v>1452</v>
      </c>
      <c r="G36" s="84" t="s">
        <v>1721</v>
      </c>
      <c r="H36" s="85" t="s">
        <v>1722</v>
      </c>
      <c r="I36" s="86">
        <v>3088263131</v>
      </c>
      <c r="J36" s="87" t="s">
        <v>1463</v>
      </c>
      <c r="K36" s="88" t="s">
        <v>1673</v>
      </c>
      <c r="L36" s="100"/>
      <c r="M36" s="101">
        <v>761.81</v>
      </c>
      <c r="N36" s="102" t="s">
        <v>432</v>
      </c>
      <c r="O36" s="89">
        <v>13.257575757575758</v>
      </c>
      <c r="P36" s="90" t="s">
        <v>1673</v>
      </c>
      <c r="Q36" s="108"/>
      <c r="R36" s="109"/>
      <c r="S36" s="91" t="s">
        <v>1455</v>
      </c>
      <c r="T36" s="125">
        <v>44476</v>
      </c>
      <c r="U36" s="114">
        <v>1576</v>
      </c>
      <c r="V36" s="114">
        <v>4128</v>
      </c>
      <c r="W36" s="115">
        <v>982</v>
      </c>
      <c r="X36" s="116"/>
      <c r="Y36" s="117" t="s">
        <v>1810</v>
      </c>
      <c r="Z36" s="81">
        <f t="shared" si="0"/>
        <v>0</v>
      </c>
      <c r="AA36" s="82">
        <f t="shared" si="1"/>
        <v>1</v>
      </c>
      <c r="AB36" s="82">
        <f t="shared" si="2"/>
        <v>0</v>
      </c>
      <c r="AC36" s="82">
        <f t="shared" si="3"/>
        <v>0</v>
      </c>
      <c r="AD36" s="123" t="str">
        <f t="shared" si="4"/>
        <v>-</v>
      </c>
      <c r="AE36" s="81">
        <f t="shared" si="5"/>
        <v>1</v>
      </c>
      <c r="AF36" s="82">
        <f t="shared" si="6"/>
        <v>0</v>
      </c>
      <c r="AG36" s="82">
        <f t="shared" si="7"/>
        <v>0</v>
      </c>
      <c r="AH36" s="123" t="str">
        <f t="shared" si="8"/>
        <v>-</v>
      </c>
      <c r="AI36" s="81">
        <f t="shared" si="9"/>
        <v>0</v>
      </c>
    </row>
    <row r="37" spans="1:35" ht="12.75" customHeight="1">
      <c r="A37" s="79" t="s">
        <v>350</v>
      </c>
      <c r="B37" s="80" t="s">
        <v>351</v>
      </c>
      <c r="C37" s="81" t="s">
        <v>352</v>
      </c>
      <c r="D37" s="82" t="s">
        <v>353</v>
      </c>
      <c r="E37" s="82" t="s">
        <v>354</v>
      </c>
      <c r="F37" s="83" t="s">
        <v>1452</v>
      </c>
      <c r="G37" s="84" t="s">
        <v>355</v>
      </c>
      <c r="H37" s="85" t="s">
        <v>356</v>
      </c>
      <c r="I37" s="86">
        <v>4024825233</v>
      </c>
      <c r="J37" s="87" t="s">
        <v>1454</v>
      </c>
      <c r="K37" s="88" t="s">
        <v>1455</v>
      </c>
      <c r="L37" s="100"/>
      <c r="M37" s="101">
        <v>167.84</v>
      </c>
      <c r="N37" s="102"/>
      <c r="O37" s="89">
        <v>9.615384615384617</v>
      </c>
      <c r="P37" s="90" t="s">
        <v>1673</v>
      </c>
      <c r="Q37" s="108"/>
      <c r="R37" s="109"/>
      <c r="S37" s="91" t="s">
        <v>1455</v>
      </c>
      <c r="T37" s="125">
        <v>12723</v>
      </c>
      <c r="U37" s="114">
        <v>256</v>
      </c>
      <c r="V37" s="114">
        <v>810</v>
      </c>
      <c r="W37" s="115">
        <v>193</v>
      </c>
      <c r="X37" s="116"/>
      <c r="Y37" s="117" t="s">
        <v>1810</v>
      </c>
      <c r="Z37" s="81">
        <f t="shared" si="0"/>
        <v>1</v>
      </c>
      <c r="AA37" s="82">
        <f t="shared" si="1"/>
        <v>1</v>
      </c>
      <c r="AB37" s="82">
        <f t="shared" si="2"/>
        <v>0</v>
      </c>
      <c r="AC37" s="82">
        <f t="shared" si="3"/>
        <v>0</v>
      </c>
      <c r="AD37" s="123" t="str">
        <f t="shared" si="4"/>
        <v>SRSA</v>
      </c>
      <c r="AE37" s="81">
        <f t="shared" si="5"/>
        <v>1</v>
      </c>
      <c r="AF37" s="82">
        <f t="shared" si="6"/>
        <v>0</v>
      </c>
      <c r="AG37" s="82">
        <f t="shared" si="7"/>
        <v>0</v>
      </c>
      <c r="AH37" s="123" t="str">
        <f t="shared" si="8"/>
        <v>-</v>
      </c>
      <c r="AI37" s="81">
        <f t="shared" si="9"/>
        <v>0</v>
      </c>
    </row>
    <row r="38" spans="1:35" ht="12.75" customHeight="1">
      <c r="A38" s="79" t="s">
        <v>635</v>
      </c>
      <c r="B38" s="80" t="s">
        <v>636</v>
      </c>
      <c r="C38" s="81" t="s">
        <v>637</v>
      </c>
      <c r="D38" s="82" t="s">
        <v>638</v>
      </c>
      <c r="E38" s="82" t="s">
        <v>632</v>
      </c>
      <c r="F38" s="83" t="s">
        <v>1452</v>
      </c>
      <c r="G38" s="84" t="s">
        <v>633</v>
      </c>
      <c r="H38" s="85" t="s">
        <v>639</v>
      </c>
      <c r="I38" s="86">
        <v>4025452081</v>
      </c>
      <c r="J38" s="87" t="s">
        <v>1454</v>
      </c>
      <c r="K38" s="88" t="s">
        <v>1455</v>
      </c>
      <c r="L38" s="100"/>
      <c r="M38" s="101">
        <v>316.1</v>
      </c>
      <c r="N38" s="102" t="s">
        <v>432</v>
      </c>
      <c r="O38" s="89">
        <v>8.396946564885496</v>
      </c>
      <c r="P38" s="90" t="s">
        <v>1673</v>
      </c>
      <c r="Q38" s="108"/>
      <c r="R38" s="109"/>
      <c r="S38" s="91" t="s">
        <v>1455</v>
      </c>
      <c r="T38" s="125">
        <v>19332</v>
      </c>
      <c r="U38" s="114">
        <v>671</v>
      </c>
      <c r="V38" s="114">
        <v>1055</v>
      </c>
      <c r="W38" s="115">
        <v>381</v>
      </c>
      <c r="X38" s="116"/>
      <c r="Y38" s="117" t="s">
        <v>432</v>
      </c>
      <c r="Z38" s="81">
        <f t="shared" si="0"/>
        <v>1</v>
      </c>
      <c r="AA38" s="82">
        <f t="shared" si="1"/>
        <v>1</v>
      </c>
      <c r="AB38" s="82">
        <f t="shared" si="2"/>
        <v>0</v>
      </c>
      <c r="AC38" s="82">
        <f t="shared" si="3"/>
        <v>0</v>
      </c>
      <c r="AD38" s="123" t="str">
        <f t="shared" si="4"/>
        <v>SRSA</v>
      </c>
      <c r="AE38" s="81">
        <f t="shared" si="5"/>
        <v>1</v>
      </c>
      <c r="AF38" s="82">
        <f t="shared" si="6"/>
        <v>0</v>
      </c>
      <c r="AG38" s="82">
        <f t="shared" si="7"/>
        <v>0</v>
      </c>
      <c r="AH38" s="123" t="str">
        <f t="shared" si="8"/>
        <v>-</v>
      </c>
      <c r="AI38" s="81">
        <f t="shared" si="9"/>
        <v>0</v>
      </c>
    </row>
    <row r="39" spans="1:35" ht="12.75" customHeight="1">
      <c r="A39" s="79" t="s">
        <v>1724</v>
      </c>
      <c r="B39" s="80" t="s">
        <v>1725</v>
      </c>
      <c r="C39" s="81" t="s">
        <v>1726</v>
      </c>
      <c r="D39" s="82" t="s">
        <v>1727</v>
      </c>
      <c r="E39" s="82" t="s">
        <v>1728</v>
      </c>
      <c r="F39" s="83" t="s">
        <v>1452</v>
      </c>
      <c r="G39" s="84" t="s">
        <v>1729</v>
      </c>
      <c r="H39" s="85" t="s">
        <v>1701</v>
      </c>
      <c r="I39" s="86">
        <v>3082620284</v>
      </c>
      <c r="J39" s="87" t="s">
        <v>1454</v>
      </c>
      <c r="K39" s="88" t="s">
        <v>1455</v>
      </c>
      <c r="L39" s="100"/>
      <c r="M39" s="101">
        <v>213.07</v>
      </c>
      <c r="N39" s="102" t="s">
        <v>432</v>
      </c>
      <c r="O39" s="89">
        <v>13.274336283185843</v>
      </c>
      <c r="P39" s="90" t="s">
        <v>1673</v>
      </c>
      <c r="Q39" s="108"/>
      <c r="R39" s="109"/>
      <c r="S39" s="91" t="s">
        <v>1455</v>
      </c>
      <c r="T39" s="125">
        <v>8601</v>
      </c>
      <c r="U39" s="114">
        <v>341</v>
      </c>
      <c r="V39" s="114">
        <v>1146</v>
      </c>
      <c r="W39" s="115">
        <v>262</v>
      </c>
      <c r="X39" s="116"/>
      <c r="Y39" s="117" t="s">
        <v>1810</v>
      </c>
      <c r="Z39" s="81">
        <f t="shared" si="0"/>
        <v>1</v>
      </c>
      <c r="AA39" s="82">
        <f t="shared" si="1"/>
        <v>1</v>
      </c>
      <c r="AB39" s="82">
        <f t="shared" si="2"/>
        <v>0</v>
      </c>
      <c r="AC39" s="82">
        <f t="shared" si="3"/>
        <v>0</v>
      </c>
      <c r="AD39" s="123" t="str">
        <f t="shared" si="4"/>
        <v>SRSA</v>
      </c>
      <c r="AE39" s="81">
        <f t="shared" si="5"/>
        <v>1</v>
      </c>
      <c r="AF39" s="82">
        <f t="shared" si="6"/>
        <v>0</v>
      </c>
      <c r="AG39" s="82">
        <f t="shared" si="7"/>
        <v>0</v>
      </c>
      <c r="AH39" s="123" t="str">
        <f t="shared" si="8"/>
        <v>-</v>
      </c>
      <c r="AI39" s="81">
        <f t="shared" si="9"/>
        <v>0</v>
      </c>
    </row>
    <row r="40" spans="1:35" ht="12.75" customHeight="1">
      <c r="A40" s="79" t="s">
        <v>1732</v>
      </c>
      <c r="B40" s="80" t="s">
        <v>1733</v>
      </c>
      <c r="C40" s="81" t="s">
        <v>1734</v>
      </c>
      <c r="D40" s="82" t="s">
        <v>1735</v>
      </c>
      <c r="E40" s="82" t="s">
        <v>1736</v>
      </c>
      <c r="F40" s="83" t="s">
        <v>1452</v>
      </c>
      <c r="G40" s="84" t="s">
        <v>1737</v>
      </c>
      <c r="H40" s="85" t="s">
        <v>1738</v>
      </c>
      <c r="I40" s="86">
        <v>3089351121</v>
      </c>
      <c r="J40" s="87" t="s">
        <v>1454</v>
      </c>
      <c r="K40" s="88" t="s">
        <v>1455</v>
      </c>
      <c r="L40" s="100"/>
      <c r="M40" s="101">
        <v>296.81</v>
      </c>
      <c r="N40" s="102" t="s">
        <v>432</v>
      </c>
      <c r="O40" s="89">
        <v>9.523809523809524</v>
      </c>
      <c r="P40" s="90" t="s">
        <v>1673</v>
      </c>
      <c r="Q40" s="108"/>
      <c r="R40" s="109"/>
      <c r="S40" s="91" t="s">
        <v>1455</v>
      </c>
      <c r="T40" s="125">
        <v>10838</v>
      </c>
      <c r="U40" s="114">
        <v>486</v>
      </c>
      <c r="V40" s="114">
        <v>1202</v>
      </c>
      <c r="W40" s="115">
        <v>386</v>
      </c>
      <c r="X40" s="116"/>
      <c r="Y40" s="117" t="s">
        <v>432</v>
      </c>
      <c r="Z40" s="81">
        <f t="shared" si="0"/>
        <v>1</v>
      </c>
      <c r="AA40" s="82">
        <f t="shared" si="1"/>
        <v>1</v>
      </c>
      <c r="AB40" s="82">
        <f t="shared" si="2"/>
        <v>0</v>
      </c>
      <c r="AC40" s="82">
        <f t="shared" si="3"/>
        <v>0</v>
      </c>
      <c r="AD40" s="123" t="str">
        <f t="shared" si="4"/>
        <v>SRSA</v>
      </c>
      <c r="AE40" s="81">
        <f t="shared" si="5"/>
        <v>1</v>
      </c>
      <c r="AF40" s="82">
        <f t="shared" si="6"/>
        <v>0</v>
      </c>
      <c r="AG40" s="82">
        <f t="shared" si="7"/>
        <v>0</v>
      </c>
      <c r="AH40" s="123" t="str">
        <f t="shared" si="8"/>
        <v>-</v>
      </c>
      <c r="AI40" s="81">
        <f t="shared" si="9"/>
        <v>0</v>
      </c>
    </row>
    <row r="41" spans="1:35" ht="12.75" customHeight="1">
      <c r="A41" s="79" t="s">
        <v>640</v>
      </c>
      <c r="B41" s="80" t="s">
        <v>641</v>
      </c>
      <c r="C41" s="81" t="s">
        <v>642</v>
      </c>
      <c r="D41" s="82" t="s">
        <v>643</v>
      </c>
      <c r="E41" s="82" t="s">
        <v>644</v>
      </c>
      <c r="F41" s="83" t="s">
        <v>1452</v>
      </c>
      <c r="G41" s="84" t="s">
        <v>645</v>
      </c>
      <c r="H41" s="85" t="s">
        <v>646</v>
      </c>
      <c r="I41" s="86">
        <v>3087622529</v>
      </c>
      <c r="J41" s="87" t="s">
        <v>1556</v>
      </c>
      <c r="K41" s="88" t="s">
        <v>1455</v>
      </c>
      <c r="L41" s="100"/>
      <c r="M41" s="101">
        <v>239.39</v>
      </c>
      <c r="N41" s="102"/>
      <c r="O41" s="89">
        <v>9.859154929577464</v>
      </c>
      <c r="P41" s="90" t="s">
        <v>1673</v>
      </c>
      <c r="Q41" s="108"/>
      <c r="R41" s="109"/>
      <c r="S41" s="91" t="s">
        <v>1455</v>
      </c>
      <c r="T41" s="125">
        <v>7917</v>
      </c>
      <c r="U41" s="114">
        <v>394</v>
      </c>
      <c r="V41" s="114">
        <v>1098</v>
      </c>
      <c r="W41" s="115">
        <v>299</v>
      </c>
      <c r="X41" s="116"/>
      <c r="Y41" s="117" t="s">
        <v>432</v>
      </c>
      <c r="Z41" s="81">
        <f t="shared" si="0"/>
        <v>1</v>
      </c>
      <c r="AA41" s="82">
        <f t="shared" si="1"/>
        <v>1</v>
      </c>
      <c r="AB41" s="82">
        <f t="shared" si="2"/>
        <v>0</v>
      </c>
      <c r="AC41" s="82">
        <f t="shared" si="3"/>
        <v>0</v>
      </c>
      <c r="AD41" s="123" t="str">
        <f t="shared" si="4"/>
        <v>SRSA</v>
      </c>
      <c r="AE41" s="81">
        <f t="shared" si="5"/>
        <v>1</v>
      </c>
      <c r="AF41" s="82">
        <f t="shared" si="6"/>
        <v>0</v>
      </c>
      <c r="AG41" s="82">
        <f t="shared" si="7"/>
        <v>0</v>
      </c>
      <c r="AH41" s="123" t="str">
        <f t="shared" si="8"/>
        <v>-</v>
      </c>
      <c r="AI41" s="81">
        <f t="shared" si="9"/>
        <v>0</v>
      </c>
    </row>
    <row r="42" spans="1:35" ht="12.75" customHeight="1">
      <c r="A42" s="79" t="s">
        <v>107</v>
      </c>
      <c r="B42" s="80" t="s">
        <v>108</v>
      </c>
      <c r="C42" s="81" t="s">
        <v>109</v>
      </c>
      <c r="D42" s="82" t="s">
        <v>110</v>
      </c>
      <c r="E42" s="82" t="s">
        <v>111</v>
      </c>
      <c r="F42" s="83" t="s">
        <v>1452</v>
      </c>
      <c r="G42" s="84" t="s">
        <v>112</v>
      </c>
      <c r="H42" s="85" t="s">
        <v>113</v>
      </c>
      <c r="I42" s="86">
        <v>4022231500</v>
      </c>
      <c r="J42" s="87" t="s">
        <v>1454</v>
      </c>
      <c r="K42" s="88" t="s">
        <v>1455</v>
      </c>
      <c r="L42" s="100"/>
      <c r="M42" s="101">
        <v>150.54</v>
      </c>
      <c r="N42" s="102" t="s">
        <v>432</v>
      </c>
      <c r="O42" s="89">
        <v>14.723926380368098</v>
      </c>
      <c r="P42" s="90" t="s">
        <v>1673</v>
      </c>
      <c r="Q42" s="108"/>
      <c r="R42" s="109"/>
      <c r="S42" s="91" t="s">
        <v>1455</v>
      </c>
      <c r="T42" s="125">
        <v>10777</v>
      </c>
      <c r="U42" s="114">
        <v>308</v>
      </c>
      <c r="V42" s="114">
        <v>842</v>
      </c>
      <c r="W42" s="115">
        <v>182</v>
      </c>
      <c r="X42" s="116"/>
      <c r="Y42" s="117" t="s">
        <v>1810</v>
      </c>
      <c r="Z42" s="81">
        <f t="shared" si="0"/>
        <v>1</v>
      </c>
      <c r="AA42" s="82">
        <f t="shared" si="1"/>
        <v>1</v>
      </c>
      <c r="AB42" s="82">
        <f t="shared" si="2"/>
        <v>0</v>
      </c>
      <c r="AC42" s="82">
        <f t="shared" si="3"/>
        <v>0</v>
      </c>
      <c r="AD42" s="123" t="str">
        <f t="shared" si="4"/>
        <v>SRSA</v>
      </c>
      <c r="AE42" s="81">
        <f t="shared" si="5"/>
        <v>1</v>
      </c>
      <c r="AF42" s="82">
        <f t="shared" si="6"/>
        <v>0</v>
      </c>
      <c r="AG42" s="82">
        <f t="shared" si="7"/>
        <v>0</v>
      </c>
      <c r="AH42" s="123" t="str">
        <f t="shared" si="8"/>
        <v>-</v>
      </c>
      <c r="AI42" s="81">
        <f t="shared" si="9"/>
        <v>0</v>
      </c>
    </row>
    <row r="43" spans="1:35" ht="12.75" customHeight="1">
      <c r="A43" s="79" t="s">
        <v>235</v>
      </c>
      <c r="B43" s="80" t="s">
        <v>236</v>
      </c>
      <c r="C43" s="81" t="s">
        <v>237</v>
      </c>
      <c r="D43" s="82" t="s">
        <v>238</v>
      </c>
      <c r="E43" s="82" t="s">
        <v>239</v>
      </c>
      <c r="F43" s="83" t="s">
        <v>1452</v>
      </c>
      <c r="G43" s="84" t="s">
        <v>240</v>
      </c>
      <c r="H43" s="85" t="s">
        <v>241</v>
      </c>
      <c r="I43" s="86">
        <v>4023642225</v>
      </c>
      <c r="J43" s="87" t="s">
        <v>1556</v>
      </c>
      <c r="K43" s="88" t="s">
        <v>1455</v>
      </c>
      <c r="L43" s="100"/>
      <c r="M43" s="101">
        <v>504</v>
      </c>
      <c r="N43" s="102"/>
      <c r="O43" s="89">
        <v>11.265646731571627</v>
      </c>
      <c r="P43" s="90" t="s">
        <v>1673</v>
      </c>
      <c r="Q43" s="108"/>
      <c r="R43" s="109"/>
      <c r="S43" s="91" t="s">
        <v>1455</v>
      </c>
      <c r="T43" s="125">
        <v>30729</v>
      </c>
      <c r="U43" s="114">
        <v>800</v>
      </c>
      <c r="V43" s="114">
        <v>2965</v>
      </c>
      <c r="W43" s="115">
        <v>524</v>
      </c>
      <c r="X43" s="116"/>
      <c r="Y43" s="117" t="s">
        <v>432</v>
      </c>
      <c r="Z43" s="81">
        <f t="shared" si="0"/>
        <v>1</v>
      </c>
      <c r="AA43" s="82">
        <f t="shared" si="1"/>
        <v>1</v>
      </c>
      <c r="AB43" s="82">
        <f t="shared" si="2"/>
        <v>0</v>
      </c>
      <c r="AC43" s="82">
        <f t="shared" si="3"/>
        <v>0</v>
      </c>
      <c r="AD43" s="123" t="str">
        <f t="shared" si="4"/>
        <v>SRSA</v>
      </c>
      <c r="AE43" s="81">
        <f t="shared" si="5"/>
        <v>1</v>
      </c>
      <c r="AF43" s="82">
        <f t="shared" si="6"/>
        <v>0</v>
      </c>
      <c r="AG43" s="82">
        <f t="shared" si="7"/>
        <v>0</v>
      </c>
      <c r="AH43" s="123" t="str">
        <f t="shared" si="8"/>
        <v>-</v>
      </c>
      <c r="AI43" s="81">
        <f t="shared" si="9"/>
        <v>0</v>
      </c>
    </row>
    <row r="44" spans="1:35" ht="12.75" customHeight="1">
      <c r="A44" s="79" t="s">
        <v>647</v>
      </c>
      <c r="B44" s="80" t="s">
        <v>648</v>
      </c>
      <c r="C44" s="81" t="s">
        <v>649</v>
      </c>
      <c r="D44" s="82" t="s">
        <v>650</v>
      </c>
      <c r="E44" s="82" t="s">
        <v>651</v>
      </c>
      <c r="F44" s="83" t="s">
        <v>1452</v>
      </c>
      <c r="G44" s="84" t="s">
        <v>652</v>
      </c>
      <c r="H44" s="85" t="s">
        <v>653</v>
      </c>
      <c r="I44" s="86">
        <v>4022872061</v>
      </c>
      <c r="J44" s="87" t="s">
        <v>1463</v>
      </c>
      <c r="K44" s="88" t="s">
        <v>1673</v>
      </c>
      <c r="L44" s="100"/>
      <c r="M44" s="101">
        <v>716.15</v>
      </c>
      <c r="N44" s="102"/>
      <c r="O44" s="89">
        <v>7.789232531500573</v>
      </c>
      <c r="P44" s="90" t="s">
        <v>1673</v>
      </c>
      <c r="Q44" s="108"/>
      <c r="R44" s="109"/>
      <c r="S44" s="91" t="s">
        <v>1455</v>
      </c>
      <c r="T44" s="125">
        <v>32247</v>
      </c>
      <c r="U44" s="114">
        <v>993</v>
      </c>
      <c r="V44" s="114">
        <v>3056</v>
      </c>
      <c r="W44" s="115">
        <v>921</v>
      </c>
      <c r="X44" s="116"/>
      <c r="Y44" s="117" t="s">
        <v>432</v>
      </c>
      <c r="Z44" s="81">
        <f t="shared" si="0"/>
        <v>0</v>
      </c>
      <c r="AA44" s="82">
        <f t="shared" si="1"/>
        <v>0</v>
      </c>
      <c r="AB44" s="82">
        <f t="shared" si="2"/>
        <v>0</v>
      </c>
      <c r="AC44" s="82">
        <f t="shared" si="3"/>
        <v>0</v>
      </c>
      <c r="AD44" s="123" t="str">
        <f t="shared" si="4"/>
        <v>-</v>
      </c>
      <c r="AE44" s="81">
        <f t="shared" si="5"/>
        <v>1</v>
      </c>
      <c r="AF44" s="82">
        <f t="shared" si="6"/>
        <v>0</v>
      </c>
      <c r="AG44" s="82">
        <f t="shared" si="7"/>
        <v>0</v>
      </c>
      <c r="AH44" s="123" t="str">
        <f t="shared" si="8"/>
        <v>-</v>
      </c>
      <c r="AI44" s="81">
        <f t="shared" si="9"/>
        <v>0</v>
      </c>
    </row>
    <row r="45" spans="1:35" ht="12.75" customHeight="1">
      <c r="A45" s="79" t="s">
        <v>548</v>
      </c>
      <c r="B45" s="80" t="s">
        <v>549</v>
      </c>
      <c r="C45" s="81" t="s">
        <v>550</v>
      </c>
      <c r="D45" s="82" t="s">
        <v>551</v>
      </c>
      <c r="E45" s="82" t="s">
        <v>552</v>
      </c>
      <c r="F45" s="83" t="s">
        <v>1452</v>
      </c>
      <c r="G45" s="84" t="s">
        <v>553</v>
      </c>
      <c r="H45" s="85" t="s">
        <v>1583</v>
      </c>
      <c r="I45" s="86">
        <v>4023552231</v>
      </c>
      <c r="J45" s="87" t="s">
        <v>1454</v>
      </c>
      <c r="K45" s="88" t="s">
        <v>1455</v>
      </c>
      <c r="L45" s="100"/>
      <c r="M45" s="101">
        <v>496.2</v>
      </c>
      <c r="N45" s="102"/>
      <c r="O45" s="89">
        <v>8.91089108910891</v>
      </c>
      <c r="P45" s="90" t="s">
        <v>1673</v>
      </c>
      <c r="Q45" s="108"/>
      <c r="R45" s="109"/>
      <c r="S45" s="91" t="s">
        <v>1455</v>
      </c>
      <c r="T45" s="125">
        <v>25706</v>
      </c>
      <c r="U45" s="114">
        <v>758</v>
      </c>
      <c r="V45" s="114">
        <v>2068</v>
      </c>
      <c r="W45" s="115">
        <v>639</v>
      </c>
      <c r="X45" s="116" t="s">
        <v>1810</v>
      </c>
      <c r="Y45" s="117" t="s">
        <v>1810</v>
      </c>
      <c r="Z45" s="81">
        <f t="shared" si="0"/>
        <v>1</v>
      </c>
      <c r="AA45" s="82">
        <f t="shared" si="1"/>
        <v>1</v>
      </c>
      <c r="AB45" s="82">
        <f t="shared" si="2"/>
        <v>0</v>
      </c>
      <c r="AC45" s="82">
        <f t="shared" si="3"/>
        <v>0</v>
      </c>
      <c r="AD45" s="123" t="str">
        <f t="shared" si="4"/>
        <v>SRSA</v>
      </c>
      <c r="AE45" s="81">
        <f t="shared" si="5"/>
        <v>1</v>
      </c>
      <c r="AF45" s="82">
        <f t="shared" si="6"/>
        <v>0</v>
      </c>
      <c r="AG45" s="82">
        <f t="shared" si="7"/>
        <v>0</v>
      </c>
      <c r="AH45" s="123" t="str">
        <f t="shared" si="8"/>
        <v>-</v>
      </c>
      <c r="AI45" s="81">
        <f t="shared" si="9"/>
        <v>0</v>
      </c>
    </row>
    <row r="46" spans="1:35" ht="12.75" customHeight="1">
      <c r="A46" s="79" t="s">
        <v>661</v>
      </c>
      <c r="B46" s="80" t="s">
        <v>662</v>
      </c>
      <c r="C46" s="81" t="s">
        <v>663</v>
      </c>
      <c r="D46" s="82" t="s">
        <v>664</v>
      </c>
      <c r="E46" s="82" t="s">
        <v>1780</v>
      </c>
      <c r="F46" s="83" t="s">
        <v>1452</v>
      </c>
      <c r="G46" s="84" t="s">
        <v>1781</v>
      </c>
      <c r="H46" s="85" t="s">
        <v>665</v>
      </c>
      <c r="I46" s="86">
        <v>4022744354</v>
      </c>
      <c r="J46" s="87" t="s">
        <v>1463</v>
      </c>
      <c r="K46" s="88" t="s">
        <v>1673</v>
      </c>
      <c r="L46" s="100"/>
      <c r="M46" s="101">
        <v>854.49</v>
      </c>
      <c r="N46" s="102" t="s">
        <v>432</v>
      </c>
      <c r="O46" s="89">
        <v>9.868421052631579</v>
      </c>
      <c r="P46" s="90" t="s">
        <v>1673</v>
      </c>
      <c r="Q46" s="108"/>
      <c r="R46" s="109"/>
      <c r="S46" s="91" t="s">
        <v>1455</v>
      </c>
      <c r="T46" s="125">
        <v>60355</v>
      </c>
      <c r="U46" s="114">
        <v>1581</v>
      </c>
      <c r="V46" s="114">
        <v>3455</v>
      </c>
      <c r="W46" s="115">
        <v>1434</v>
      </c>
      <c r="X46" s="116"/>
      <c r="Y46" s="117" t="s">
        <v>1810</v>
      </c>
      <c r="Z46" s="81">
        <f t="shared" si="0"/>
        <v>0</v>
      </c>
      <c r="AA46" s="82">
        <f t="shared" si="1"/>
        <v>1</v>
      </c>
      <c r="AB46" s="82">
        <f t="shared" si="2"/>
        <v>0</v>
      </c>
      <c r="AC46" s="82">
        <f t="shared" si="3"/>
        <v>0</v>
      </c>
      <c r="AD46" s="123" t="str">
        <f t="shared" si="4"/>
        <v>-</v>
      </c>
      <c r="AE46" s="81">
        <f t="shared" si="5"/>
        <v>1</v>
      </c>
      <c r="AF46" s="82">
        <f t="shared" si="6"/>
        <v>0</v>
      </c>
      <c r="AG46" s="82">
        <f t="shared" si="7"/>
        <v>0</v>
      </c>
      <c r="AH46" s="123" t="str">
        <f t="shared" si="8"/>
        <v>-</v>
      </c>
      <c r="AI46" s="81">
        <f t="shared" si="9"/>
        <v>0</v>
      </c>
    </row>
    <row r="47" spans="1:35" ht="12.75" customHeight="1">
      <c r="A47" s="79" t="s">
        <v>666</v>
      </c>
      <c r="B47" s="80" t="s">
        <v>667</v>
      </c>
      <c r="C47" s="81" t="s">
        <v>668</v>
      </c>
      <c r="D47" s="82" t="s">
        <v>669</v>
      </c>
      <c r="E47" s="82" t="s">
        <v>670</v>
      </c>
      <c r="F47" s="83" t="s">
        <v>1452</v>
      </c>
      <c r="G47" s="84" t="s">
        <v>671</v>
      </c>
      <c r="H47" s="85" t="s">
        <v>113</v>
      </c>
      <c r="I47" s="86">
        <v>4022235277</v>
      </c>
      <c r="J47" s="87" t="s">
        <v>1454</v>
      </c>
      <c r="K47" s="88" t="s">
        <v>1455</v>
      </c>
      <c r="L47" s="100"/>
      <c r="M47" s="101">
        <v>179.45</v>
      </c>
      <c r="N47" s="102" t="s">
        <v>432</v>
      </c>
      <c r="O47" s="89">
        <v>18.30985915492958</v>
      </c>
      <c r="P47" s="90" t="s">
        <v>1673</v>
      </c>
      <c r="Q47" s="108"/>
      <c r="R47" s="109"/>
      <c r="S47" s="91" t="s">
        <v>1455</v>
      </c>
      <c r="T47" s="125">
        <v>12660</v>
      </c>
      <c r="U47" s="114">
        <v>389</v>
      </c>
      <c r="V47" s="114">
        <v>1122</v>
      </c>
      <c r="W47" s="115">
        <v>216</v>
      </c>
      <c r="X47" s="116" t="s">
        <v>1790</v>
      </c>
      <c r="Y47" s="117" t="s">
        <v>432</v>
      </c>
      <c r="Z47" s="81">
        <f t="shared" si="0"/>
        <v>1</v>
      </c>
      <c r="AA47" s="82">
        <f t="shared" si="1"/>
        <v>1</v>
      </c>
      <c r="AB47" s="82">
        <f t="shared" si="2"/>
        <v>0</v>
      </c>
      <c r="AC47" s="82">
        <f t="shared" si="3"/>
        <v>0</v>
      </c>
      <c r="AD47" s="123" t="str">
        <f t="shared" si="4"/>
        <v>SRSA</v>
      </c>
      <c r="AE47" s="81">
        <f t="shared" si="5"/>
        <v>1</v>
      </c>
      <c r="AF47" s="82">
        <f t="shared" si="6"/>
        <v>0</v>
      </c>
      <c r="AG47" s="82">
        <f t="shared" si="7"/>
        <v>0</v>
      </c>
      <c r="AH47" s="123" t="str">
        <f t="shared" si="8"/>
        <v>-</v>
      </c>
      <c r="AI47" s="81">
        <f t="shared" si="9"/>
        <v>0</v>
      </c>
    </row>
    <row r="48" spans="1:35" ht="12.75" customHeight="1">
      <c r="A48" s="79" t="s">
        <v>178</v>
      </c>
      <c r="B48" s="80" t="s">
        <v>179</v>
      </c>
      <c r="C48" s="81" t="s">
        <v>180</v>
      </c>
      <c r="D48" s="82" t="s">
        <v>181</v>
      </c>
      <c r="E48" s="82" t="s">
        <v>182</v>
      </c>
      <c r="F48" s="83" t="s">
        <v>1452</v>
      </c>
      <c r="G48" s="84" t="s">
        <v>183</v>
      </c>
      <c r="H48" s="85" t="s">
        <v>184</v>
      </c>
      <c r="I48" s="86">
        <v>4023674590</v>
      </c>
      <c r="J48" s="87" t="s">
        <v>1454</v>
      </c>
      <c r="K48" s="88" t="s">
        <v>1455</v>
      </c>
      <c r="L48" s="100"/>
      <c r="M48" s="101">
        <v>512.33</v>
      </c>
      <c r="N48" s="102" t="s">
        <v>432</v>
      </c>
      <c r="O48" s="89" t="s">
        <v>1779</v>
      </c>
      <c r="P48" s="90" t="s">
        <v>1779</v>
      </c>
      <c r="Q48" s="108"/>
      <c r="R48" s="109"/>
      <c r="S48" s="91" t="s">
        <v>1455</v>
      </c>
      <c r="T48" s="125">
        <v>24335</v>
      </c>
      <c r="U48" s="114">
        <v>751</v>
      </c>
      <c r="V48" s="114">
        <v>2082</v>
      </c>
      <c r="W48" s="115">
        <v>635</v>
      </c>
      <c r="X48" s="116" t="s">
        <v>1810</v>
      </c>
      <c r="Y48" s="117" t="s">
        <v>432</v>
      </c>
      <c r="Z48" s="81">
        <f t="shared" si="0"/>
        <v>1</v>
      </c>
      <c r="AA48" s="82">
        <f t="shared" si="1"/>
        <v>1</v>
      </c>
      <c r="AB48" s="82">
        <f t="shared" si="2"/>
        <v>0</v>
      </c>
      <c r="AC48" s="82">
        <f t="shared" si="3"/>
        <v>0</v>
      </c>
      <c r="AD48" s="123" t="str">
        <f t="shared" si="4"/>
        <v>SRSA</v>
      </c>
      <c r="AE48" s="81">
        <f t="shared" si="5"/>
        <v>1</v>
      </c>
      <c r="AF48" s="82">
        <f t="shared" si="6"/>
        <v>0</v>
      </c>
      <c r="AG48" s="82">
        <f t="shared" si="7"/>
        <v>0</v>
      </c>
      <c r="AH48" s="123" t="str">
        <f t="shared" si="8"/>
        <v>-</v>
      </c>
      <c r="AI48" s="81">
        <f t="shared" si="9"/>
        <v>0</v>
      </c>
    </row>
    <row r="49" spans="1:35" ht="12.75" customHeight="1">
      <c r="A49" s="79" t="s">
        <v>673</v>
      </c>
      <c r="B49" s="80" t="s">
        <v>674</v>
      </c>
      <c r="C49" s="81" t="s">
        <v>423</v>
      </c>
      <c r="D49" s="82" t="s">
        <v>424</v>
      </c>
      <c r="E49" s="82" t="s">
        <v>425</v>
      </c>
      <c r="F49" s="83" t="s">
        <v>1452</v>
      </c>
      <c r="G49" s="84" t="s">
        <v>426</v>
      </c>
      <c r="H49" s="85" t="s">
        <v>427</v>
      </c>
      <c r="I49" s="86">
        <v>4024635611</v>
      </c>
      <c r="J49" s="87" t="s">
        <v>1454</v>
      </c>
      <c r="K49" s="88" t="s">
        <v>1455</v>
      </c>
      <c r="L49" s="100"/>
      <c r="M49" s="101">
        <v>221.93</v>
      </c>
      <c r="N49" s="102"/>
      <c r="O49" s="89">
        <v>7.024793388429752</v>
      </c>
      <c r="P49" s="90" t="s">
        <v>1673</v>
      </c>
      <c r="Q49" s="108"/>
      <c r="R49" s="109"/>
      <c r="S49" s="91" t="s">
        <v>1455</v>
      </c>
      <c r="T49" s="125">
        <v>10017</v>
      </c>
      <c r="U49" s="114">
        <v>271</v>
      </c>
      <c r="V49" s="114">
        <v>740</v>
      </c>
      <c r="W49" s="115">
        <v>270</v>
      </c>
      <c r="X49" s="116"/>
      <c r="Y49" s="117" t="s">
        <v>1810</v>
      </c>
      <c r="Z49" s="81">
        <f t="shared" si="0"/>
        <v>1</v>
      </c>
      <c r="AA49" s="82">
        <f t="shared" si="1"/>
        <v>1</v>
      </c>
      <c r="AB49" s="82">
        <f t="shared" si="2"/>
        <v>0</v>
      </c>
      <c r="AC49" s="82">
        <f t="shared" si="3"/>
        <v>0</v>
      </c>
      <c r="AD49" s="123" t="str">
        <f t="shared" si="4"/>
        <v>SRSA</v>
      </c>
      <c r="AE49" s="81">
        <f t="shared" si="5"/>
        <v>1</v>
      </c>
      <c r="AF49" s="82">
        <f t="shared" si="6"/>
        <v>0</v>
      </c>
      <c r="AG49" s="82">
        <f t="shared" si="7"/>
        <v>0</v>
      </c>
      <c r="AH49" s="123" t="str">
        <f t="shared" si="8"/>
        <v>-</v>
      </c>
      <c r="AI49" s="81">
        <f t="shared" si="9"/>
        <v>0</v>
      </c>
    </row>
    <row r="50" spans="1:35" ht="12.75" customHeight="1">
      <c r="A50" s="79" t="s">
        <v>428</v>
      </c>
      <c r="B50" s="80" t="s">
        <v>429</v>
      </c>
      <c r="C50" s="81" t="s">
        <v>433</v>
      </c>
      <c r="D50" s="82" t="s">
        <v>434</v>
      </c>
      <c r="E50" s="82" t="s">
        <v>435</v>
      </c>
      <c r="F50" s="83" t="s">
        <v>1452</v>
      </c>
      <c r="G50" s="84" t="s">
        <v>436</v>
      </c>
      <c r="H50" s="85" t="s">
        <v>437</v>
      </c>
      <c r="I50" s="86">
        <v>3089956585</v>
      </c>
      <c r="J50" s="87" t="s">
        <v>1454</v>
      </c>
      <c r="K50" s="88" t="s">
        <v>1455</v>
      </c>
      <c r="L50" s="100"/>
      <c r="M50" s="101">
        <v>196.17</v>
      </c>
      <c r="N50" s="102"/>
      <c r="O50" s="89">
        <v>8.900523560209423</v>
      </c>
      <c r="P50" s="90" t="s">
        <v>1673</v>
      </c>
      <c r="Q50" s="108"/>
      <c r="R50" s="109"/>
      <c r="S50" s="91" t="s">
        <v>1455</v>
      </c>
      <c r="T50" s="125">
        <v>6838</v>
      </c>
      <c r="U50" s="114">
        <v>236</v>
      </c>
      <c r="V50" s="114">
        <v>777</v>
      </c>
      <c r="W50" s="115">
        <v>239</v>
      </c>
      <c r="X50" s="116"/>
      <c r="Y50" s="117" t="s">
        <v>1810</v>
      </c>
      <c r="Z50" s="81">
        <f t="shared" si="0"/>
        <v>1</v>
      </c>
      <c r="AA50" s="82">
        <f t="shared" si="1"/>
        <v>1</v>
      </c>
      <c r="AB50" s="82">
        <f t="shared" si="2"/>
        <v>0</v>
      </c>
      <c r="AC50" s="82">
        <f t="shared" si="3"/>
        <v>0</v>
      </c>
      <c r="AD50" s="123" t="str">
        <f t="shared" si="4"/>
        <v>SRSA</v>
      </c>
      <c r="AE50" s="81">
        <f t="shared" si="5"/>
        <v>1</v>
      </c>
      <c r="AF50" s="82">
        <f t="shared" si="6"/>
        <v>0</v>
      </c>
      <c r="AG50" s="82">
        <f t="shared" si="7"/>
        <v>0</v>
      </c>
      <c r="AH50" s="123" t="str">
        <f t="shared" si="8"/>
        <v>-</v>
      </c>
      <c r="AI50" s="81">
        <f t="shared" si="9"/>
        <v>0</v>
      </c>
    </row>
    <row r="51" spans="1:35" ht="12.75" customHeight="1">
      <c r="A51" s="79" t="s">
        <v>438</v>
      </c>
      <c r="B51" s="80" t="s">
        <v>439</v>
      </c>
      <c r="C51" s="81" t="s">
        <v>440</v>
      </c>
      <c r="D51" s="82" t="s">
        <v>441</v>
      </c>
      <c r="E51" s="82" t="s">
        <v>442</v>
      </c>
      <c r="F51" s="83" t="s">
        <v>1452</v>
      </c>
      <c r="G51" s="84" t="s">
        <v>443</v>
      </c>
      <c r="H51" s="85" t="s">
        <v>444</v>
      </c>
      <c r="I51" s="86">
        <v>3086353696</v>
      </c>
      <c r="J51" s="87" t="s">
        <v>1463</v>
      </c>
      <c r="K51" s="88" t="s">
        <v>1673</v>
      </c>
      <c r="L51" s="100"/>
      <c r="M51" s="101">
        <v>136.83</v>
      </c>
      <c r="N51" s="102" t="s">
        <v>432</v>
      </c>
      <c r="O51" s="89">
        <v>15.178571428571427</v>
      </c>
      <c r="P51" s="90" t="s">
        <v>1673</v>
      </c>
      <c r="Q51" s="108"/>
      <c r="R51" s="109"/>
      <c r="S51" s="91" t="s">
        <v>1455</v>
      </c>
      <c r="T51" s="125">
        <v>8791</v>
      </c>
      <c r="U51" s="114">
        <v>808</v>
      </c>
      <c r="V51" s="114">
        <v>1070</v>
      </c>
      <c r="W51" s="115">
        <v>262</v>
      </c>
      <c r="X51" s="116"/>
      <c r="Y51" s="117" t="s">
        <v>432</v>
      </c>
      <c r="Z51" s="81">
        <f t="shared" si="0"/>
        <v>0</v>
      </c>
      <c r="AA51" s="82">
        <f t="shared" si="1"/>
        <v>1</v>
      </c>
      <c r="AB51" s="82">
        <f t="shared" si="2"/>
        <v>0</v>
      </c>
      <c r="AC51" s="82">
        <f t="shared" si="3"/>
        <v>0</v>
      </c>
      <c r="AD51" s="123" t="str">
        <f t="shared" si="4"/>
        <v>-</v>
      </c>
      <c r="AE51" s="81">
        <f t="shared" si="5"/>
        <v>1</v>
      </c>
      <c r="AF51" s="82">
        <f t="shared" si="6"/>
        <v>0</v>
      </c>
      <c r="AG51" s="82">
        <f t="shared" si="7"/>
        <v>0</v>
      </c>
      <c r="AH51" s="123" t="str">
        <f t="shared" si="8"/>
        <v>-</v>
      </c>
      <c r="AI51" s="81">
        <f t="shared" si="9"/>
        <v>0</v>
      </c>
    </row>
    <row r="52" spans="1:35" ht="12.75" customHeight="1">
      <c r="A52" s="79" t="s">
        <v>445</v>
      </c>
      <c r="B52" s="80" t="s">
        <v>446</v>
      </c>
      <c r="C52" s="81" t="s">
        <v>447</v>
      </c>
      <c r="D52" s="82" t="s">
        <v>448</v>
      </c>
      <c r="E52" s="82" t="s">
        <v>449</v>
      </c>
      <c r="F52" s="83" t="s">
        <v>1452</v>
      </c>
      <c r="G52" s="84" t="s">
        <v>450</v>
      </c>
      <c r="H52" s="85" t="s">
        <v>451</v>
      </c>
      <c r="I52" s="86">
        <v>3083345160</v>
      </c>
      <c r="J52" s="87" t="s">
        <v>1454</v>
      </c>
      <c r="K52" s="88" t="s">
        <v>1455</v>
      </c>
      <c r="L52" s="100"/>
      <c r="M52" s="101">
        <v>118.17</v>
      </c>
      <c r="N52" s="102"/>
      <c r="O52" s="89">
        <v>9.659090909090908</v>
      </c>
      <c r="P52" s="90" t="s">
        <v>1673</v>
      </c>
      <c r="Q52" s="108"/>
      <c r="R52" s="109"/>
      <c r="S52" s="91" t="s">
        <v>1455</v>
      </c>
      <c r="T52" s="125">
        <v>6086</v>
      </c>
      <c r="U52" s="114">
        <v>180</v>
      </c>
      <c r="V52" s="114">
        <v>640</v>
      </c>
      <c r="W52" s="115">
        <v>147</v>
      </c>
      <c r="X52" s="116"/>
      <c r="Y52" s="117" t="s">
        <v>432</v>
      </c>
      <c r="Z52" s="81">
        <f t="shared" si="0"/>
        <v>1</v>
      </c>
      <c r="AA52" s="82">
        <f t="shared" si="1"/>
        <v>1</v>
      </c>
      <c r="AB52" s="82">
        <f t="shared" si="2"/>
        <v>0</v>
      </c>
      <c r="AC52" s="82">
        <f t="shared" si="3"/>
        <v>0</v>
      </c>
      <c r="AD52" s="123" t="str">
        <f t="shared" si="4"/>
        <v>SRSA</v>
      </c>
      <c r="AE52" s="81">
        <f t="shared" si="5"/>
        <v>1</v>
      </c>
      <c r="AF52" s="82">
        <f t="shared" si="6"/>
        <v>0</v>
      </c>
      <c r="AG52" s="82">
        <f t="shared" si="7"/>
        <v>0</v>
      </c>
      <c r="AH52" s="123" t="str">
        <f t="shared" si="8"/>
        <v>-</v>
      </c>
      <c r="AI52" s="81">
        <f t="shared" si="9"/>
        <v>0</v>
      </c>
    </row>
    <row r="53" spans="1:35" ht="12.75" customHeight="1">
      <c r="A53" s="79" t="s">
        <v>452</v>
      </c>
      <c r="B53" s="80" t="s">
        <v>453</v>
      </c>
      <c r="C53" s="81" t="s">
        <v>454</v>
      </c>
      <c r="D53" s="82" t="s">
        <v>455</v>
      </c>
      <c r="E53" s="82" t="s">
        <v>279</v>
      </c>
      <c r="F53" s="83" t="s">
        <v>1452</v>
      </c>
      <c r="G53" s="84" t="s">
        <v>456</v>
      </c>
      <c r="H53" s="85" t="s">
        <v>457</v>
      </c>
      <c r="I53" s="86">
        <v>3088632228</v>
      </c>
      <c r="J53" s="87" t="s">
        <v>1463</v>
      </c>
      <c r="K53" s="88" t="s">
        <v>1673</v>
      </c>
      <c r="L53" s="100"/>
      <c r="M53" s="101">
        <v>3269.35</v>
      </c>
      <c r="N53" s="102"/>
      <c r="O53" s="89">
        <v>6.640907993238349</v>
      </c>
      <c r="P53" s="90" t="s">
        <v>1673</v>
      </c>
      <c r="Q53" s="108"/>
      <c r="R53" s="109"/>
      <c r="S53" s="91" t="s">
        <v>1455</v>
      </c>
      <c r="T53" s="125">
        <v>139865</v>
      </c>
      <c r="U53" s="114">
        <v>4119</v>
      </c>
      <c r="V53" s="114">
        <v>12180</v>
      </c>
      <c r="W53" s="115">
        <v>4036</v>
      </c>
      <c r="X53" s="116"/>
      <c r="Y53" s="117" t="s">
        <v>1810</v>
      </c>
      <c r="Z53" s="81">
        <f t="shared" si="0"/>
        <v>0</v>
      </c>
      <c r="AA53" s="82">
        <f t="shared" si="1"/>
        <v>0</v>
      </c>
      <c r="AB53" s="82">
        <f t="shared" si="2"/>
        <v>0</v>
      </c>
      <c r="AC53" s="82">
        <f t="shared" si="3"/>
        <v>0</v>
      </c>
      <c r="AD53" s="123" t="str">
        <f t="shared" si="4"/>
        <v>-</v>
      </c>
      <c r="AE53" s="81">
        <f t="shared" si="5"/>
        <v>1</v>
      </c>
      <c r="AF53" s="82">
        <f t="shared" si="6"/>
        <v>0</v>
      </c>
      <c r="AG53" s="82">
        <f t="shared" si="7"/>
        <v>0</v>
      </c>
      <c r="AH53" s="123" t="str">
        <f t="shared" si="8"/>
        <v>-</v>
      </c>
      <c r="AI53" s="81">
        <f t="shared" si="9"/>
        <v>0</v>
      </c>
    </row>
    <row r="54" spans="1:35" ht="12.75" customHeight="1">
      <c r="A54" s="79" t="s">
        <v>1182</v>
      </c>
      <c r="B54" s="80" t="s">
        <v>1183</v>
      </c>
      <c r="C54" s="81" t="s">
        <v>1184</v>
      </c>
      <c r="D54" s="82" t="s">
        <v>1185</v>
      </c>
      <c r="E54" s="82" t="s">
        <v>1186</v>
      </c>
      <c r="F54" s="83" t="s">
        <v>1452</v>
      </c>
      <c r="G54" s="84" t="s">
        <v>1187</v>
      </c>
      <c r="H54" s="85" t="s">
        <v>792</v>
      </c>
      <c r="I54" s="86">
        <v>4023956555</v>
      </c>
      <c r="J54" s="87" t="s">
        <v>1556</v>
      </c>
      <c r="K54" s="88" t="s">
        <v>1455</v>
      </c>
      <c r="L54" s="100"/>
      <c r="M54" s="101">
        <v>565.67</v>
      </c>
      <c r="N54" s="102"/>
      <c r="O54" s="89">
        <v>8.99873257287706</v>
      </c>
      <c r="P54" s="90" t="s">
        <v>1673</v>
      </c>
      <c r="Q54" s="108"/>
      <c r="R54" s="109"/>
      <c r="S54" s="91" t="s">
        <v>1455</v>
      </c>
      <c r="T54" s="125">
        <v>19908</v>
      </c>
      <c r="U54" s="114">
        <v>710</v>
      </c>
      <c r="V54" s="114">
        <v>2859</v>
      </c>
      <c r="W54" s="115">
        <v>723</v>
      </c>
      <c r="X54" s="116"/>
      <c r="Y54" s="117" t="s">
        <v>1810</v>
      </c>
      <c r="Z54" s="81">
        <f t="shared" si="0"/>
        <v>1</v>
      </c>
      <c r="AA54" s="82">
        <f t="shared" si="1"/>
        <v>1</v>
      </c>
      <c r="AB54" s="82">
        <f t="shared" si="2"/>
        <v>0</v>
      </c>
      <c r="AC54" s="82">
        <f t="shared" si="3"/>
        <v>0</v>
      </c>
      <c r="AD54" s="123" t="str">
        <f t="shared" si="4"/>
        <v>SRSA</v>
      </c>
      <c r="AE54" s="81">
        <f t="shared" si="5"/>
        <v>1</v>
      </c>
      <c r="AF54" s="82">
        <f t="shared" si="6"/>
        <v>0</v>
      </c>
      <c r="AG54" s="82">
        <f t="shared" si="7"/>
        <v>0</v>
      </c>
      <c r="AH54" s="123" t="str">
        <f t="shared" si="8"/>
        <v>-</v>
      </c>
      <c r="AI54" s="81">
        <f t="shared" si="9"/>
        <v>0</v>
      </c>
    </row>
    <row r="55" spans="1:35" ht="12.75" customHeight="1">
      <c r="A55" s="79" t="s">
        <v>458</v>
      </c>
      <c r="B55" s="80" t="s">
        <v>459</v>
      </c>
      <c r="C55" s="81" t="s">
        <v>460</v>
      </c>
      <c r="D55" s="82" t="s">
        <v>461</v>
      </c>
      <c r="E55" s="82" t="s">
        <v>462</v>
      </c>
      <c r="F55" s="83" t="s">
        <v>1452</v>
      </c>
      <c r="G55" s="84" t="s">
        <v>463</v>
      </c>
      <c r="H55" s="85" t="s">
        <v>464</v>
      </c>
      <c r="I55" s="86">
        <v>4028432455</v>
      </c>
      <c r="J55" s="87" t="s">
        <v>1463</v>
      </c>
      <c r="K55" s="88" t="s">
        <v>1673</v>
      </c>
      <c r="L55" s="100"/>
      <c r="M55" s="101">
        <v>948.4</v>
      </c>
      <c r="N55" s="102"/>
      <c r="O55" s="89">
        <v>11.823204419889503</v>
      </c>
      <c r="P55" s="90" t="s">
        <v>1673</v>
      </c>
      <c r="Q55" s="108"/>
      <c r="R55" s="109"/>
      <c r="S55" s="91" t="s">
        <v>1455</v>
      </c>
      <c r="T55" s="125">
        <v>41907</v>
      </c>
      <c r="U55" s="114">
        <v>1823</v>
      </c>
      <c r="V55" s="114">
        <v>3896</v>
      </c>
      <c r="W55" s="115">
        <v>1206</v>
      </c>
      <c r="X55" s="116"/>
      <c r="Y55" s="117" t="s">
        <v>1810</v>
      </c>
      <c r="Z55" s="81">
        <f t="shared" si="0"/>
        <v>0</v>
      </c>
      <c r="AA55" s="82">
        <f t="shared" si="1"/>
        <v>0</v>
      </c>
      <c r="AB55" s="82">
        <f t="shared" si="2"/>
        <v>0</v>
      </c>
      <c r="AC55" s="82">
        <f t="shared" si="3"/>
        <v>0</v>
      </c>
      <c r="AD55" s="123" t="str">
        <f t="shared" si="4"/>
        <v>-</v>
      </c>
      <c r="AE55" s="81">
        <f t="shared" si="5"/>
        <v>1</v>
      </c>
      <c r="AF55" s="82">
        <f t="shared" si="6"/>
        <v>0</v>
      </c>
      <c r="AG55" s="82">
        <f t="shared" si="7"/>
        <v>0</v>
      </c>
      <c r="AH55" s="123" t="str">
        <f t="shared" si="8"/>
        <v>-</v>
      </c>
      <c r="AI55" s="81">
        <f t="shared" si="9"/>
        <v>0</v>
      </c>
    </row>
    <row r="56" spans="1:35" ht="12.75" customHeight="1">
      <c r="A56" s="79" t="s">
        <v>714</v>
      </c>
      <c r="B56" s="80" t="s">
        <v>715</v>
      </c>
      <c r="C56" s="81" t="s">
        <v>716</v>
      </c>
      <c r="D56" s="82" t="s">
        <v>717</v>
      </c>
      <c r="E56" s="82" t="s">
        <v>718</v>
      </c>
      <c r="F56" s="83" t="s">
        <v>1452</v>
      </c>
      <c r="G56" s="84" t="s">
        <v>719</v>
      </c>
      <c r="H56" s="85" t="s">
        <v>720</v>
      </c>
      <c r="I56" s="86">
        <v>4028772175</v>
      </c>
      <c r="J56" s="87" t="s">
        <v>1454</v>
      </c>
      <c r="K56" s="88" t="s">
        <v>1455</v>
      </c>
      <c r="L56" s="100"/>
      <c r="M56" s="101">
        <v>229.77</v>
      </c>
      <c r="N56" s="102" t="s">
        <v>432</v>
      </c>
      <c r="O56" s="89">
        <v>27.074235807860266</v>
      </c>
      <c r="P56" s="90" t="s">
        <v>1455</v>
      </c>
      <c r="Q56" s="108"/>
      <c r="R56" s="109"/>
      <c r="S56" s="91" t="s">
        <v>1455</v>
      </c>
      <c r="T56" s="125">
        <v>21295</v>
      </c>
      <c r="U56" s="114">
        <v>1137</v>
      </c>
      <c r="V56" s="114">
        <v>2136</v>
      </c>
      <c r="W56" s="115">
        <v>466</v>
      </c>
      <c r="X56" s="116" t="s">
        <v>1810</v>
      </c>
      <c r="Y56" s="117" t="s">
        <v>1810</v>
      </c>
      <c r="Z56" s="81">
        <f t="shared" si="0"/>
        <v>1</v>
      </c>
      <c r="AA56" s="82">
        <f t="shared" si="1"/>
        <v>1</v>
      </c>
      <c r="AB56" s="82">
        <f t="shared" si="2"/>
        <v>0</v>
      </c>
      <c r="AC56" s="82">
        <f t="shared" si="3"/>
        <v>0</v>
      </c>
      <c r="AD56" s="123" t="str">
        <f t="shared" si="4"/>
        <v>SRSA</v>
      </c>
      <c r="AE56" s="81">
        <f t="shared" si="5"/>
        <v>1</v>
      </c>
      <c r="AF56" s="82">
        <f t="shared" si="6"/>
        <v>1</v>
      </c>
      <c r="AG56" s="82" t="str">
        <f t="shared" si="7"/>
        <v>Initial</v>
      </c>
      <c r="AH56" s="123" t="str">
        <f t="shared" si="8"/>
        <v>-</v>
      </c>
      <c r="AI56" s="81" t="str">
        <f t="shared" si="9"/>
        <v>SRSA</v>
      </c>
    </row>
    <row r="57" spans="1:35" ht="12.75" customHeight="1">
      <c r="A57" s="79" t="s">
        <v>396</v>
      </c>
      <c r="B57" s="80" t="s">
        <v>397</v>
      </c>
      <c r="C57" s="81" t="s">
        <v>398</v>
      </c>
      <c r="D57" s="82" t="s">
        <v>399</v>
      </c>
      <c r="E57" s="82" t="s">
        <v>400</v>
      </c>
      <c r="F57" s="83" t="s">
        <v>1452</v>
      </c>
      <c r="G57" s="84" t="s">
        <v>401</v>
      </c>
      <c r="H57" s="85" t="s">
        <v>402</v>
      </c>
      <c r="I57" s="86">
        <v>4023956555</v>
      </c>
      <c r="J57" s="87" t="s">
        <v>1454</v>
      </c>
      <c r="K57" s="88" t="s">
        <v>1455</v>
      </c>
      <c r="L57" s="100"/>
      <c r="M57" s="101">
        <v>261.86</v>
      </c>
      <c r="N57" s="102" t="s">
        <v>432</v>
      </c>
      <c r="O57" s="89">
        <v>9.49367088607595</v>
      </c>
      <c r="P57" s="90" t="s">
        <v>1673</v>
      </c>
      <c r="Q57" s="108"/>
      <c r="R57" s="109"/>
      <c r="S57" s="91" t="s">
        <v>1455</v>
      </c>
      <c r="T57" s="125">
        <v>12618</v>
      </c>
      <c r="U57" s="114">
        <v>577</v>
      </c>
      <c r="V57" s="114">
        <v>1255</v>
      </c>
      <c r="W57" s="115">
        <v>320</v>
      </c>
      <c r="X57" s="116"/>
      <c r="Y57" s="117" t="s">
        <v>1810</v>
      </c>
      <c r="Z57" s="81">
        <f t="shared" si="0"/>
        <v>1</v>
      </c>
      <c r="AA57" s="82">
        <f t="shared" si="1"/>
        <v>1</v>
      </c>
      <c r="AB57" s="82">
        <f t="shared" si="2"/>
        <v>0</v>
      </c>
      <c r="AC57" s="82">
        <f t="shared" si="3"/>
        <v>0</v>
      </c>
      <c r="AD57" s="123" t="str">
        <f t="shared" si="4"/>
        <v>SRSA</v>
      </c>
      <c r="AE57" s="81">
        <f t="shared" si="5"/>
        <v>1</v>
      </c>
      <c r="AF57" s="82">
        <f t="shared" si="6"/>
        <v>0</v>
      </c>
      <c r="AG57" s="82">
        <f t="shared" si="7"/>
        <v>0</v>
      </c>
      <c r="AH57" s="123" t="str">
        <f t="shared" si="8"/>
        <v>-</v>
      </c>
      <c r="AI57" s="81">
        <f t="shared" si="9"/>
        <v>0</v>
      </c>
    </row>
    <row r="58" spans="1:35" ht="12.75" customHeight="1">
      <c r="A58" s="79" t="s">
        <v>721</v>
      </c>
      <c r="B58" s="80" t="s">
        <v>722</v>
      </c>
      <c r="C58" s="81" t="s">
        <v>723</v>
      </c>
      <c r="D58" s="82" t="s">
        <v>724</v>
      </c>
      <c r="E58" s="82" t="s">
        <v>725</v>
      </c>
      <c r="F58" s="83" t="s">
        <v>1452</v>
      </c>
      <c r="G58" s="84" t="s">
        <v>726</v>
      </c>
      <c r="H58" s="85" t="s">
        <v>337</v>
      </c>
      <c r="I58" s="86">
        <v>4022892579</v>
      </c>
      <c r="J58" s="87" t="s">
        <v>1454</v>
      </c>
      <c r="K58" s="88" t="s">
        <v>1455</v>
      </c>
      <c r="L58" s="100"/>
      <c r="M58" s="101">
        <v>383.91</v>
      </c>
      <c r="N58" s="102" t="s">
        <v>432</v>
      </c>
      <c r="O58" s="89">
        <v>16.745283018867923</v>
      </c>
      <c r="P58" s="90" t="s">
        <v>1673</v>
      </c>
      <c r="Q58" s="108"/>
      <c r="R58" s="109"/>
      <c r="S58" s="91" t="s">
        <v>1455</v>
      </c>
      <c r="T58" s="125">
        <v>30690</v>
      </c>
      <c r="U58" s="114">
        <v>1053</v>
      </c>
      <c r="V58" s="114">
        <v>2404</v>
      </c>
      <c r="W58" s="115">
        <v>455</v>
      </c>
      <c r="X58" s="116"/>
      <c r="Y58" s="117" t="s">
        <v>432</v>
      </c>
      <c r="Z58" s="81">
        <f t="shared" si="0"/>
        <v>1</v>
      </c>
      <c r="AA58" s="82">
        <f t="shared" si="1"/>
        <v>1</v>
      </c>
      <c r="AB58" s="82">
        <f t="shared" si="2"/>
        <v>0</v>
      </c>
      <c r="AC58" s="82">
        <f t="shared" si="3"/>
        <v>0</v>
      </c>
      <c r="AD58" s="123" t="str">
        <f t="shared" si="4"/>
        <v>SRSA</v>
      </c>
      <c r="AE58" s="81">
        <f t="shared" si="5"/>
        <v>1</v>
      </c>
      <c r="AF58" s="82">
        <f t="shared" si="6"/>
        <v>0</v>
      </c>
      <c r="AG58" s="82">
        <f t="shared" si="7"/>
        <v>0</v>
      </c>
      <c r="AH58" s="123" t="str">
        <f t="shared" si="8"/>
        <v>-</v>
      </c>
      <c r="AI58" s="81">
        <f t="shared" si="9"/>
        <v>0</v>
      </c>
    </row>
    <row r="59" spans="1:35" ht="12.75" customHeight="1">
      <c r="A59" s="79" t="s">
        <v>41</v>
      </c>
      <c r="B59" s="80" t="s">
        <v>42</v>
      </c>
      <c r="C59" s="81" t="s">
        <v>43</v>
      </c>
      <c r="D59" s="82" t="s">
        <v>210</v>
      </c>
      <c r="E59" s="82" t="s">
        <v>211</v>
      </c>
      <c r="F59" s="83" t="s">
        <v>1452</v>
      </c>
      <c r="G59" s="84" t="s">
        <v>212</v>
      </c>
      <c r="H59" s="85" t="s">
        <v>213</v>
      </c>
      <c r="I59" s="86">
        <v>3082621470</v>
      </c>
      <c r="J59" s="87" t="s">
        <v>1806</v>
      </c>
      <c r="K59" s="88" t="s">
        <v>1673</v>
      </c>
      <c r="L59" s="100"/>
      <c r="M59" s="101">
        <v>1434.09</v>
      </c>
      <c r="N59" s="102"/>
      <c r="O59" s="89">
        <v>8.900876601483478</v>
      </c>
      <c r="P59" s="90" t="s">
        <v>1673</v>
      </c>
      <c r="Q59" s="108"/>
      <c r="R59" s="109"/>
      <c r="S59" s="91" t="s">
        <v>1455</v>
      </c>
      <c r="T59" s="125">
        <v>52954</v>
      </c>
      <c r="U59" s="114">
        <v>2688</v>
      </c>
      <c r="V59" s="114">
        <v>5603</v>
      </c>
      <c r="W59" s="115">
        <v>2489</v>
      </c>
      <c r="X59" s="116"/>
      <c r="Y59" s="117" t="s">
        <v>432</v>
      </c>
      <c r="Z59" s="81">
        <f t="shared" si="0"/>
        <v>0</v>
      </c>
      <c r="AA59" s="82">
        <f t="shared" si="1"/>
        <v>0</v>
      </c>
      <c r="AB59" s="82">
        <f t="shared" si="2"/>
        <v>0</v>
      </c>
      <c r="AC59" s="82">
        <f t="shared" si="3"/>
        <v>0</v>
      </c>
      <c r="AD59" s="123" t="str">
        <f t="shared" si="4"/>
        <v>-</v>
      </c>
      <c r="AE59" s="81">
        <f t="shared" si="5"/>
        <v>1</v>
      </c>
      <c r="AF59" s="82">
        <f t="shared" si="6"/>
        <v>0</v>
      </c>
      <c r="AG59" s="82">
        <f t="shared" si="7"/>
        <v>0</v>
      </c>
      <c r="AH59" s="123" t="str">
        <f t="shared" si="8"/>
        <v>-</v>
      </c>
      <c r="AI59" s="81">
        <f t="shared" si="9"/>
        <v>0</v>
      </c>
    </row>
    <row r="60" spans="1:35" ht="12.75" customHeight="1">
      <c r="A60" s="79" t="s">
        <v>727</v>
      </c>
      <c r="B60" s="80" t="s">
        <v>728</v>
      </c>
      <c r="C60" s="81" t="s">
        <v>729</v>
      </c>
      <c r="D60" s="82" t="s">
        <v>730</v>
      </c>
      <c r="E60" s="82" t="s">
        <v>731</v>
      </c>
      <c r="F60" s="83" t="s">
        <v>1452</v>
      </c>
      <c r="G60" s="84" t="s">
        <v>732</v>
      </c>
      <c r="H60" s="85" t="s">
        <v>733</v>
      </c>
      <c r="I60" s="86">
        <v>4023685301</v>
      </c>
      <c r="J60" s="87" t="s">
        <v>1454</v>
      </c>
      <c r="K60" s="88" t="s">
        <v>1455</v>
      </c>
      <c r="L60" s="100"/>
      <c r="M60" s="101">
        <v>373.12</v>
      </c>
      <c r="N60" s="102" t="s">
        <v>432</v>
      </c>
      <c r="O60" s="89">
        <v>10.222222222222223</v>
      </c>
      <c r="P60" s="90" t="s">
        <v>1673</v>
      </c>
      <c r="Q60" s="108"/>
      <c r="R60" s="109"/>
      <c r="S60" s="91" t="s">
        <v>1455</v>
      </c>
      <c r="T60" s="125">
        <v>16243</v>
      </c>
      <c r="U60" s="114">
        <v>654</v>
      </c>
      <c r="V60" s="114">
        <v>1718</v>
      </c>
      <c r="W60" s="115">
        <v>461</v>
      </c>
      <c r="X60" s="116"/>
      <c r="Y60" s="117" t="s">
        <v>432</v>
      </c>
      <c r="Z60" s="81">
        <f t="shared" si="0"/>
        <v>1</v>
      </c>
      <c r="AA60" s="82">
        <f t="shared" si="1"/>
        <v>1</v>
      </c>
      <c r="AB60" s="82">
        <f t="shared" si="2"/>
        <v>0</v>
      </c>
      <c r="AC60" s="82">
        <f t="shared" si="3"/>
        <v>0</v>
      </c>
      <c r="AD60" s="123" t="str">
        <f t="shared" si="4"/>
        <v>SRSA</v>
      </c>
      <c r="AE60" s="81">
        <f t="shared" si="5"/>
        <v>1</v>
      </c>
      <c r="AF60" s="82">
        <f t="shared" si="6"/>
        <v>0</v>
      </c>
      <c r="AG60" s="82">
        <f t="shared" si="7"/>
        <v>0</v>
      </c>
      <c r="AH60" s="123" t="str">
        <f t="shared" si="8"/>
        <v>-</v>
      </c>
      <c r="AI60" s="81">
        <f t="shared" si="9"/>
        <v>0</v>
      </c>
    </row>
    <row r="61" spans="1:35" ht="12.75" customHeight="1">
      <c r="A61" s="79" t="s">
        <v>371</v>
      </c>
      <c r="B61" s="80" t="s">
        <v>372</v>
      </c>
      <c r="C61" s="81" t="s">
        <v>373</v>
      </c>
      <c r="D61" s="82" t="s">
        <v>374</v>
      </c>
      <c r="E61" s="82" t="s">
        <v>375</v>
      </c>
      <c r="F61" s="83" t="s">
        <v>1452</v>
      </c>
      <c r="G61" s="84" t="s">
        <v>376</v>
      </c>
      <c r="H61" s="85" t="s">
        <v>377</v>
      </c>
      <c r="I61" s="86">
        <v>4024361918</v>
      </c>
      <c r="J61" s="87" t="s">
        <v>1454</v>
      </c>
      <c r="K61" s="88" t="s">
        <v>1455</v>
      </c>
      <c r="L61" s="100"/>
      <c r="M61" s="101">
        <v>340.12</v>
      </c>
      <c r="N61" s="102"/>
      <c r="O61" s="89">
        <v>4.009433962264151</v>
      </c>
      <c r="P61" s="90" t="s">
        <v>1673</v>
      </c>
      <c r="Q61" s="108"/>
      <c r="R61" s="109"/>
      <c r="S61" s="91" t="s">
        <v>1455</v>
      </c>
      <c r="T61" s="125">
        <v>18880</v>
      </c>
      <c r="U61" s="114">
        <v>324</v>
      </c>
      <c r="V61" s="114">
        <v>1384</v>
      </c>
      <c r="W61" s="115">
        <v>459</v>
      </c>
      <c r="X61" s="116"/>
      <c r="Y61" s="117" t="s">
        <v>1810</v>
      </c>
      <c r="Z61" s="81">
        <f t="shared" si="0"/>
        <v>1</v>
      </c>
      <c r="AA61" s="82">
        <f t="shared" si="1"/>
        <v>1</v>
      </c>
      <c r="AB61" s="82">
        <f t="shared" si="2"/>
        <v>0</v>
      </c>
      <c r="AC61" s="82">
        <f t="shared" si="3"/>
        <v>0</v>
      </c>
      <c r="AD61" s="123" t="str">
        <f t="shared" si="4"/>
        <v>SRSA</v>
      </c>
      <c r="AE61" s="81">
        <f t="shared" si="5"/>
        <v>1</v>
      </c>
      <c r="AF61" s="82">
        <f t="shared" si="6"/>
        <v>0</v>
      </c>
      <c r="AG61" s="82">
        <f t="shared" si="7"/>
        <v>0</v>
      </c>
      <c r="AH61" s="123" t="str">
        <f t="shared" si="8"/>
        <v>-</v>
      </c>
      <c r="AI61" s="81">
        <f t="shared" si="9"/>
        <v>0</v>
      </c>
    </row>
    <row r="62" spans="1:35" ht="12.75" customHeight="1">
      <c r="A62" s="79" t="s">
        <v>1456</v>
      </c>
      <c r="B62" s="80" t="s">
        <v>1457</v>
      </c>
      <c r="C62" s="81" t="s">
        <v>1458</v>
      </c>
      <c r="D62" s="82" t="s">
        <v>1459</v>
      </c>
      <c r="E62" s="82" t="s">
        <v>1460</v>
      </c>
      <c r="F62" s="83" t="s">
        <v>1452</v>
      </c>
      <c r="G62" s="84" t="s">
        <v>1461</v>
      </c>
      <c r="H62" s="85" t="s">
        <v>1462</v>
      </c>
      <c r="I62" s="86">
        <v>4024633285</v>
      </c>
      <c r="J62" s="87" t="s">
        <v>1463</v>
      </c>
      <c r="K62" s="88" t="s">
        <v>1673</v>
      </c>
      <c r="L62" s="100"/>
      <c r="M62" s="101">
        <v>623.75</v>
      </c>
      <c r="N62" s="102"/>
      <c r="O62" s="89">
        <v>7.817258883248732</v>
      </c>
      <c r="P62" s="90" t="s">
        <v>1673</v>
      </c>
      <c r="Q62" s="108"/>
      <c r="R62" s="109"/>
      <c r="S62" s="91" t="s">
        <v>1455</v>
      </c>
      <c r="T62" s="125">
        <v>35105</v>
      </c>
      <c r="U62" s="114">
        <v>1471</v>
      </c>
      <c r="V62" s="114">
        <v>3157</v>
      </c>
      <c r="W62" s="115">
        <v>800</v>
      </c>
      <c r="X62" s="116"/>
      <c r="Y62" s="117" t="s">
        <v>1810</v>
      </c>
      <c r="Z62" s="81">
        <f t="shared" si="0"/>
        <v>0</v>
      </c>
      <c r="AA62" s="82">
        <f t="shared" si="1"/>
        <v>0</v>
      </c>
      <c r="AB62" s="82">
        <f t="shared" si="2"/>
        <v>0</v>
      </c>
      <c r="AC62" s="82">
        <f t="shared" si="3"/>
        <v>0</v>
      </c>
      <c r="AD62" s="123" t="str">
        <f t="shared" si="4"/>
        <v>-</v>
      </c>
      <c r="AE62" s="81">
        <f t="shared" si="5"/>
        <v>1</v>
      </c>
      <c r="AF62" s="82">
        <f t="shared" si="6"/>
        <v>0</v>
      </c>
      <c r="AG62" s="82">
        <f t="shared" si="7"/>
        <v>0</v>
      </c>
      <c r="AH62" s="123" t="str">
        <f t="shared" si="8"/>
        <v>-</v>
      </c>
      <c r="AI62" s="81">
        <f t="shared" si="9"/>
        <v>0</v>
      </c>
    </row>
    <row r="63" spans="1:35" ht="12.75" customHeight="1">
      <c r="A63" s="79" t="s">
        <v>734</v>
      </c>
      <c r="B63" s="80" t="s">
        <v>735</v>
      </c>
      <c r="C63" s="81" t="s">
        <v>736</v>
      </c>
      <c r="D63" s="82" t="s">
        <v>737</v>
      </c>
      <c r="E63" s="82" t="s">
        <v>738</v>
      </c>
      <c r="F63" s="83" t="s">
        <v>1452</v>
      </c>
      <c r="G63" s="84" t="s">
        <v>739</v>
      </c>
      <c r="H63" s="85" t="s">
        <v>740</v>
      </c>
      <c r="I63" s="86">
        <v>3087624030</v>
      </c>
      <c r="J63" s="87" t="s">
        <v>1454</v>
      </c>
      <c r="K63" s="88" t="s">
        <v>1455</v>
      </c>
      <c r="L63" s="100"/>
      <c r="M63" s="101">
        <v>237.95</v>
      </c>
      <c r="N63" s="102"/>
      <c r="O63" s="89">
        <v>13.076923076923078</v>
      </c>
      <c r="P63" s="90" t="s">
        <v>1673</v>
      </c>
      <c r="Q63" s="108"/>
      <c r="R63" s="109"/>
      <c r="S63" s="91" t="s">
        <v>1455</v>
      </c>
      <c r="T63" s="125">
        <v>15026</v>
      </c>
      <c r="U63" s="114">
        <v>526</v>
      </c>
      <c r="V63" s="114">
        <v>1292</v>
      </c>
      <c r="W63" s="115">
        <v>291</v>
      </c>
      <c r="X63" s="116"/>
      <c r="Y63" s="117" t="s">
        <v>1810</v>
      </c>
      <c r="Z63" s="81">
        <f t="shared" si="0"/>
        <v>1</v>
      </c>
      <c r="AA63" s="82">
        <f t="shared" si="1"/>
        <v>1</v>
      </c>
      <c r="AB63" s="82">
        <f t="shared" si="2"/>
        <v>0</v>
      </c>
      <c r="AC63" s="82">
        <f t="shared" si="3"/>
        <v>0</v>
      </c>
      <c r="AD63" s="123" t="str">
        <f t="shared" si="4"/>
        <v>SRSA</v>
      </c>
      <c r="AE63" s="81">
        <f t="shared" si="5"/>
        <v>1</v>
      </c>
      <c r="AF63" s="82">
        <f t="shared" si="6"/>
        <v>0</v>
      </c>
      <c r="AG63" s="82">
        <f t="shared" si="7"/>
        <v>0</v>
      </c>
      <c r="AH63" s="123" t="str">
        <f t="shared" si="8"/>
        <v>-</v>
      </c>
      <c r="AI63" s="81">
        <f t="shared" si="9"/>
        <v>0</v>
      </c>
    </row>
    <row r="64" spans="1:35" ht="12.75" customHeight="1">
      <c r="A64" s="79" t="s">
        <v>357</v>
      </c>
      <c r="B64" s="80" t="s">
        <v>358</v>
      </c>
      <c r="C64" s="81" t="s">
        <v>359</v>
      </c>
      <c r="D64" s="82" t="s">
        <v>360</v>
      </c>
      <c r="E64" s="82" t="s">
        <v>361</v>
      </c>
      <c r="F64" s="83" t="s">
        <v>1452</v>
      </c>
      <c r="G64" s="84" t="s">
        <v>362</v>
      </c>
      <c r="H64" s="85" t="s">
        <v>1701</v>
      </c>
      <c r="I64" s="86">
        <v>3089862215</v>
      </c>
      <c r="J64" s="87" t="s">
        <v>1454</v>
      </c>
      <c r="K64" s="88" t="s">
        <v>1455</v>
      </c>
      <c r="L64" s="100"/>
      <c r="M64" s="101">
        <v>262.63</v>
      </c>
      <c r="N64" s="102"/>
      <c r="O64" s="89">
        <v>7.8231292517006805</v>
      </c>
      <c r="P64" s="90" t="s">
        <v>1673</v>
      </c>
      <c r="Q64" s="108"/>
      <c r="R64" s="109"/>
      <c r="S64" s="91" t="s">
        <v>1455</v>
      </c>
      <c r="T64" s="125">
        <v>14817</v>
      </c>
      <c r="U64" s="114">
        <v>268</v>
      </c>
      <c r="V64" s="114">
        <v>1072</v>
      </c>
      <c r="W64" s="115">
        <v>322</v>
      </c>
      <c r="X64" s="116"/>
      <c r="Y64" s="117" t="s">
        <v>1810</v>
      </c>
      <c r="Z64" s="81">
        <f t="shared" si="0"/>
        <v>1</v>
      </c>
      <c r="AA64" s="82">
        <f t="shared" si="1"/>
        <v>1</v>
      </c>
      <c r="AB64" s="82">
        <f t="shared" si="2"/>
        <v>0</v>
      </c>
      <c r="AC64" s="82">
        <f t="shared" si="3"/>
        <v>0</v>
      </c>
      <c r="AD64" s="123" t="str">
        <f t="shared" si="4"/>
        <v>SRSA</v>
      </c>
      <c r="AE64" s="81">
        <f t="shared" si="5"/>
        <v>1</v>
      </c>
      <c r="AF64" s="82">
        <f t="shared" si="6"/>
        <v>0</v>
      </c>
      <c r="AG64" s="82">
        <f t="shared" si="7"/>
        <v>0</v>
      </c>
      <c r="AH64" s="123" t="str">
        <f t="shared" si="8"/>
        <v>-</v>
      </c>
      <c r="AI64" s="81">
        <f t="shared" si="9"/>
        <v>0</v>
      </c>
    </row>
    <row r="65" spans="1:35" ht="12.75" customHeight="1">
      <c r="A65" s="79" t="s">
        <v>554</v>
      </c>
      <c r="B65" s="80" t="s">
        <v>555</v>
      </c>
      <c r="C65" s="81" t="s">
        <v>556</v>
      </c>
      <c r="D65" s="82" t="s">
        <v>557</v>
      </c>
      <c r="E65" s="82" t="s">
        <v>558</v>
      </c>
      <c r="F65" s="83" t="s">
        <v>1452</v>
      </c>
      <c r="G65" s="84" t="s">
        <v>559</v>
      </c>
      <c r="H65" s="85" t="s">
        <v>560</v>
      </c>
      <c r="I65" s="86">
        <v>4025379998</v>
      </c>
      <c r="J65" s="87" t="s">
        <v>1454</v>
      </c>
      <c r="K65" s="88" t="s">
        <v>1455</v>
      </c>
      <c r="L65" s="100"/>
      <c r="M65" s="101">
        <v>151.16</v>
      </c>
      <c r="N65" s="102"/>
      <c r="O65" s="89">
        <v>16.972477064220186</v>
      </c>
      <c r="P65" s="90" t="s">
        <v>1673</v>
      </c>
      <c r="Q65" s="108"/>
      <c r="R65" s="109"/>
      <c r="S65" s="91" t="s">
        <v>1455</v>
      </c>
      <c r="T65" s="125">
        <v>9169</v>
      </c>
      <c r="U65" s="114">
        <v>439</v>
      </c>
      <c r="V65" s="114">
        <v>1094</v>
      </c>
      <c r="W65" s="115">
        <v>170</v>
      </c>
      <c r="X65" s="116"/>
      <c r="Y65" s="117" t="s">
        <v>1810</v>
      </c>
      <c r="Z65" s="81">
        <f t="shared" si="0"/>
        <v>1</v>
      </c>
      <c r="AA65" s="82">
        <f t="shared" si="1"/>
        <v>1</v>
      </c>
      <c r="AB65" s="82">
        <f t="shared" si="2"/>
        <v>0</v>
      </c>
      <c r="AC65" s="82">
        <f t="shared" si="3"/>
        <v>0</v>
      </c>
      <c r="AD65" s="123" t="str">
        <f t="shared" si="4"/>
        <v>SRSA</v>
      </c>
      <c r="AE65" s="81">
        <f t="shared" si="5"/>
        <v>1</v>
      </c>
      <c r="AF65" s="82">
        <f t="shared" si="6"/>
        <v>0</v>
      </c>
      <c r="AG65" s="82">
        <f t="shared" si="7"/>
        <v>0</v>
      </c>
      <c r="AH65" s="123" t="str">
        <f t="shared" si="8"/>
        <v>-</v>
      </c>
      <c r="AI65" s="81">
        <f t="shared" si="9"/>
        <v>0</v>
      </c>
    </row>
    <row r="66" spans="1:35" ht="12.75" customHeight="1">
      <c r="A66" s="79" t="s">
        <v>72</v>
      </c>
      <c r="B66" s="80" t="s">
        <v>73</v>
      </c>
      <c r="C66" s="81" t="s">
        <v>74</v>
      </c>
      <c r="D66" s="82" t="s">
        <v>75</v>
      </c>
      <c r="E66" s="82" t="s">
        <v>76</v>
      </c>
      <c r="F66" s="83" t="s">
        <v>1452</v>
      </c>
      <c r="G66" s="84" t="s">
        <v>77</v>
      </c>
      <c r="H66" s="85" t="s">
        <v>78</v>
      </c>
      <c r="I66" s="86">
        <v>3084854258</v>
      </c>
      <c r="J66" s="87" t="s">
        <v>1454</v>
      </c>
      <c r="K66" s="88" t="s">
        <v>1455</v>
      </c>
      <c r="L66" s="100"/>
      <c r="M66" s="101">
        <v>507.63</v>
      </c>
      <c r="N66" s="102"/>
      <c r="O66" s="89">
        <v>7.547169811320755</v>
      </c>
      <c r="P66" s="90" t="s">
        <v>1673</v>
      </c>
      <c r="Q66" s="108"/>
      <c r="R66" s="109"/>
      <c r="S66" s="91" t="s">
        <v>1455</v>
      </c>
      <c r="T66" s="125">
        <v>20173</v>
      </c>
      <c r="U66" s="114">
        <v>436</v>
      </c>
      <c r="V66" s="114">
        <v>1848</v>
      </c>
      <c r="W66" s="115">
        <v>618</v>
      </c>
      <c r="X66" s="116"/>
      <c r="Y66" s="117" t="s">
        <v>1810</v>
      </c>
      <c r="Z66" s="81">
        <f t="shared" si="0"/>
        <v>1</v>
      </c>
      <c r="AA66" s="82">
        <f t="shared" si="1"/>
        <v>1</v>
      </c>
      <c r="AB66" s="82">
        <f t="shared" si="2"/>
        <v>0</v>
      </c>
      <c r="AC66" s="82">
        <f t="shared" si="3"/>
        <v>0</v>
      </c>
      <c r="AD66" s="123" t="str">
        <f t="shared" si="4"/>
        <v>SRSA</v>
      </c>
      <c r="AE66" s="81">
        <f t="shared" si="5"/>
        <v>1</v>
      </c>
      <c r="AF66" s="82">
        <f t="shared" si="6"/>
        <v>0</v>
      </c>
      <c r="AG66" s="82">
        <f t="shared" si="7"/>
        <v>0</v>
      </c>
      <c r="AH66" s="123" t="str">
        <f t="shared" si="8"/>
        <v>-</v>
      </c>
      <c r="AI66" s="81">
        <f t="shared" si="9"/>
        <v>0</v>
      </c>
    </row>
    <row r="67" spans="1:35" ht="12.75" customHeight="1">
      <c r="A67" s="79" t="s">
        <v>561</v>
      </c>
      <c r="B67" s="80" t="s">
        <v>562</v>
      </c>
      <c r="C67" s="81" t="s">
        <v>563</v>
      </c>
      <c r="D67" s="82" t="s">
        <v>564</v>
      </c>
      <c r="E67" s="82" t="s">
        <v>565</v>
      </c>
      <c r="F67" s="83" t="s">
        <v>1452</v>
      </c>
      <c r="G67" s="84" t="s">
        <v>566</v>
      </c>
      <c r="H67" s="85" t="s">
        <v>799</v>
      </c>
      <c r="I67" s="86">
        <v>4024416817</v>
      </c>
      <c r="J67" s="87" t="s">
        <v>1454</v>
      </c>
      <c r="K67" s="88" t="s">
        <v>1455</v>
      </c>
      <c r="L67" s="100"/>
      <c r="M67" s="101">
        <v>233.63</v>
      </c>
      <c r="N67" s="102"/>
      <c r="O67" s="89">
        <v>8.755760368663594</v>
      </c>
      <c r="P67" s="90" t="s">
        <v>1673</v>
      </c>
      <c r="Q67" s="108"/>
      <c r="R67" s="109"/>
      <c r="S67" s="91" t="s">
        <v>1455</v>
      </c>
      <c r="T67" s="125">
        <v>5872</v>
      </c>
      <c r="U67" s="114">
        <v>286</v>
      </c>
      <c r="V67" s="114">
        <v>808</v>
      </c>
      <c r="W67" s="115">
        <v>273</v>
      </c>
      <c r="X67" s="116"/>
      <c r="Y67" s="117" t="s">
        <v>432</v>
      </c>
      <c r="Z67" s="81">
        <f t="shared" si="0"/>
        <v>1</v>
      </c>
      <c r="AA67" s="82">
        <f t="shared" si="1"/>
        <v>1</v>
      </c>
      <c r="AB67" s="82">
        <f t="shared" si="2"/>
        <v>0</v>
      </c>
      <c r="AC67" s="82">
        <f t="shared" si="3"/>
        <v>0</v>
      </c>
      <c r="AD67" s="123" t="str">
        <f t="shared" si="4"/>
        <v>SRSA</v>
      </c>
      <c r="AE67" s="81">
        <f t="shared" si="5"/>
        <v>1</v>
      </c>
      <c r="AF67" s="82">
        <f t="shared" si="6"/>
        <v>0</v>
      </c>
      <c r="AG67" s="82">
        <f t="shared" si="7"/>
        <v>0</v>
      </c>
      <c r="AH67" s="123" t="str">
        <f t="shared" si="8"/>
        <v>-</v>
      </c>
      <c r="AI67" s="81">
        <f t="shared" si="9"/>
        <v>0</v>
      </c>
    </row>
    <row r="68" spans="1:35" ht="12.75" customHeight="1">
      <c r="A68" s="79" t="s">
        <v>188</v>
      </c>
      <c r="B68" s="80" t="s">
        <v>189</v>
      </c>
      <c r="C68" s="81" t="s">
        <v>190</v>
      </c>
      <c r="D68" s="82" t="s">
        <v>191</v>
      </c>
      <c r="E68" s="82" t="s">
        <v>192</v>
      </c>
      <c r="F68" s="83" t="s">
        <v>1452</v>
      </c>
      <c r="G68" s="84" t="s">
        <v>193</v>
      </c>
      <c r="H68" s="85" t="s">
        <v>194</v>
      </c>
      <c r="I68" s="86">
        <v>4023657272</v>
      </c>
      <c r="J68" s="87" t="s">
        <v>195</v>
      </c>
      <c r="K68" s="88" t="s">
        <v>1673</v>
      </c>
      <c r="L68" s="100"/>
      <c r="M68" s="101">
        <v>612.94</v>
      </c>
      <c r="N68" s="102"/>
      <c r="O68" s="89" t="s">
        <v>1779</v>
      </c>
      <c r="P68" s="90" t="s">
        <v>1779</v>
      </c>
      <c r="Q68" s="108"/>
      <c r="R68" s="109"/>
      <c r="S68" s="91" t="s">
        <v>1673</v>
      </c>
      <c r="T68" s="125">
        <v>33338</v>
      </c>
      <c r="U68" s="114">
        <v>964</v>
      </c>
      <c r="V68" s="114">
        <v>2629</v>
      </c>
      <c r="W68" s="115">
        <v>1045</v>
      </c>
      <c r="X68" s="116"/>
      <c r="Y68" s="117" t="s">
        <v>432</v>
      </c>
      <c r="Z68" s="81">
        <f t="shared" si="0"/>
        <v>0</v>
      </c>
      <c r="AA68" s="82">
        <f t="shared" si="1"/>
        <v>0</v>
      </c>
      <c r="AB68" s="82">
        <f t="shared" si="2"/>
        <v>0</v>
      </c>
      <c r="AC68" s="82">
        <f t="shared" si="3"/>
        <v>0</v>
      </c>
      <c r="AD68" s="123" t="str">
        <f t="shared" si="4"/>
        <v>-</v>
      </c>
      <c r="AE68" s="81">
        <f t="shared" si="5"/>
        <v>0</v>
      </c>
      <c r="AF68" s="82">
        <f t="shared" si="6"/>
        <v>0</v>
      </c>
      <c r="AG68" s="82">
        <f t="shared" si="7"/>
        <v>0</v>
      </c>
      <c r="AH68" s="123" t="str">
        <f t="shared" si="8"/>
        <v>-</v>
      </c>
      <c r="AI68" s="81">
        <f t="shared" si="9"/>
        <v>0</v>
      </c>
    </row>
    <row r="69" spans="1:35" ht="12.75" customHeight="1">
      <c r="A69" s="79" t="s">
        <v>151</v>
      </c>
      <c r="B69" s="80" t="s">
        <v>152</v>
      </c>
      <c r="C69" s="81" t="s">
        <v>153</v>
      </c>
      <c r="D69" s="82" t="s">
        <v>154</v>
      </c>
      <c r="E69" s="82" t="s">
        <v>155</v>
      </c>
      <c r="F69" s="83" t="s">
        <v>1452</v>
      </c>
      <c r="G69" s="84" t="s">
        <v>156</v>
      </c>
      <c r="H69" s="85" t="s">
        <v>157</v>
      </c>
      <c r="I69" s="86">
        <v>4024262610</v>
      </c>
      <c r="J69" s="87" t="s">
        <v>1454</v>
      </c>
      <c r="K69" s="88" t="s">
        <v>1455</v>
      </c>
      <c r="L69" s="100"/>
      <c r="M69" s="101">
        <v>302.4</v>
      </c>
      <c r="N69" s="102" t="s">
        <v>432</v>
      </c>
      <c r="O69" s="89">
        <v>12.67123287671233</v>
      </c>
      <c r="P69" s="90" t="s">
        <v>1673</v>
      </c>
      <c r="Q69" s="108"/>
      <c r="R69" s="109"/>
      <c r="S69" s="91" t="s">
        <v>1455</v>
      </c>
      <c r="T69" s="125">
        <v>23498</v>
      </c>
      <c r="U69" s="114">
        <v>1053</v>
      </c>
      <c r="V69" s="114">
        <v>2171</v>
      </c>
      <c r="W69" s="115">
        <v>723</v>
      </c>
      <c r="X69" s="116" t="s">
        <v>430</v>
      </c>
      <c r="Y69" s="117" t="s">
        <v>431</v>
      </c>
      <c r="Z69" s="81">
        <f aca="true" t="shared" si="10" ref="Z69:Z132">IF(OR(K69="YES",TRIM(L69)="YES"),1,0)</f>
        <v>1</v>
      </c>
      <c r="AA69" s="82">
        <f aca="true" t="shared" si="11" ref="AA69:AA132">IF(OR(AND(ISNUMBER(M69),AND(M69&gt;0,M69&lt;600)),AND(ISNUMBER(M69),AND(M69&gt;0,N69="YES"))),1,0)</f>
        <v>1</v>
      </c>
      <c r="AB69" s="82">
        <f aca="true" t="shared" si="12" ref="AB69:AB132">IF(AND(OR(K69="YES",TRIM(L69)="YES"),(Z69=0)),"Trouble",0)</f>
        <v>0</v>
      </c>
      <c r="AC69" s="82">
        <f aca="true" t="shared" si="13" ref="AC69:AC132">IF(AND(OR(AND(ISNUMBER(M69),AND(M69&gt;0,M69&lt;600)),AND(ISNUMBER(M69),AND(M69&gt;0,N69="YES"))),(AA69=0)),"Trouble",0)</f>
        <v>0</v>
      </c>
      <c r="AD69" s="123" t="str">
        <f aca="true" t="shared" si="14" ref="AD69:AD132">IF(AND(Z69=1,AA69=1),"SRSA","-")</f>
        <v>SRSA</v>
      </c>
      <c r="AE69" s="81">
        <f aca="true" t="shared" si="15" ref="AE69:AE132">IF(S69="YES",1,0)</f>
        <v>1</v>
      </c>
      <c r="AF69" s="82">
        <f aca="true" t="shared" si="16" ref="AF69:AF132">IF(OR(AND(ISNUMBER(Q69),Q69&gt;=20),(AND(ISNUMBER(Q69)=FALSE,AND(ISNUMBER(O69),O69&gt;=20)))),1,0)</f>
        <v>0</v>
      </c>
      <c r="AG69" s="82">
        <f aca="true" t="shared" si="17" ref="AG69:AG132">IF(AND(AE69=1,AF69=1),"Initial",0)</f>
        <v>0</v>
      </c>
      <c r="AH69" s="123" t="str">
        <f aca="true" t="shared" si="18" ref="AH69:AH132">IF(AND(AND(AG69="Initial",AI69=0),AND(ISNUMBER(M69),M69&gt;0)),"RLIS","-")</f>
        <v>-</v>
      </c>
      <c r="AI69" s="81">
        <f aca="true" t="shared" si="19" ref="AI69:AI132">IF(AND(AD69="SRSA",AG69="Initial"),"SRSA",0)</f>
        <v>0</v>
      </c>
    </row>
    <row r="70" spans="1:35" ht="12.75" customHeight="1">
      <c r="A70" s="79" t="s">
        <v>1674</v>
      </c>
      <c r="B70" s="80" t="s">
        <v>1675</v>
      </c>
      <c r="C70" s="81" t="s">
        <v>1676</v>
      </c>
      <c r="D70" s="82" t="s">
        <v>1677</v>
      </c>
      <c r="E70" s="82" t="s">
        <v>1678</v>
      </c>
      <c r="F70" s="83" t="s">
        <v>1452</v>
      </c>
      <c r="G70" s="84" t="s">
        <v>1679</v>
      </c>
      <c r="H70" s="85" t="s">
        <v>1680</v>
      </c>
      <c r="I70" s="86">
        <v>4023872333</v>
      </c>
      <c r="J70" s="87" t="s">
        <v>129</v>
      </c>
      <c r="K70" s="88" t="s">
        <v>1455</v>
      </c>
      <c r="L70" s="100"/>
      <c r="M70" s="101">
        <v>296.97</v>
      </c>
      <c r="N70" s="102"/>
      <c r="O70" s="89">
        <v>11.653116531165312</v>
      </c>
      <c r="P70" s="90" t="s">
        <v>1673</v>
      </c>
      <c r="Q70" s="108"/>
      <c r="R70" s="109"/>
      <c r="S70" s="91" t="s">
        <v>1455</v>
      </c>
      <c r="T70" s="125">
        <v>20261</v>
      </c>
      <c r="U70" s="114">
        <v>373</v>
      </c>
      <c r="V70" s="114">
        <v>1624</v>
      </c>
      <c r="W70" s="115">
        <v>356</v>
      </c>
      <c r="X70" s="116"/>
      <c r="Y70" s="117" t="s">
        <v>432</v>
      </c>
      <c r="Z70" s="81">
        <f t="shared" si="10"/>
        <v>1</v>
      </c>
      <c r="AA70" s="82">
        <f t="shared" si="11"/>
        <v>1</v>
      </c>
      <c r="AB70" s="82">
        <f t="shared" si="12"/>
        <v>0</v>
      </c>
      <c r="AC70" s="82">
        <f t="shared" si="13"/>
        <v>0</v>
      </c>
      <c r="AD70" s="123" t="str">
        <f t="shared" si="14"/>
        <v>SRSA</v>
      </c>
      <c r="AE70" s="81">
        <f t="shared" si="15"/>
        <v>1</v>
      </c>
      <c r="AF70" s="82">
        <f t="shared" si="16"/>
        <v>0</v>
      </c>
      <c r="AG70" s="82">
        <f t="shared" si="17"/>
        <v>0</v>
      </c>
      <c r="AH70" s="123" t="str">
        <f t="shared" si="18"/>
        <v>-</v>
      </c>
      <c r="AI70" s="81">
        <f t="shared" si="19"/>
        <v>0</v>
      </c>
    </row>
    <row r="71" spans="1:35" ht="12.75" customHeight="1">
      <c r="A71" s="79" t="s">
        <v>1611</v>
      </c>
      <c r="B71" s="80" t="s">
        <v>1612</v>
      </c>
      <c r="C71" s="81" t="s">
        <v>1613</v>
      </c>
      <c r="D71" s="82" t="s">
        <v>1614</v>
      </c>
      <c r="E71" s="82" t="s">
        <v>1521</v>
      </c>
      <c r="F71" s="83" t="s">
        <v>1452</v>
      </c>
      <c r="G71" s="84" t="s">
        <v>1522</v>
      </c>
      <c r="H71" s="85" t="s">
        <v>1615</v>
      </c>
      <c r="I71" s="86">
        <v>4022864466</v>
      </c>
      <c r="J71" s="87" t="s">
        <v>1723</v>
      </c>
      <c r="K71" s="88" t="s">
        <v>1673</v>
      </c>
      <c r="L71" s="100"/>
      <c r="M71" s="101">
        <v>0</v>
      </c>
      <c r="N71" s="102"/>
      <c r="O71" s="89" t="s">
        <v>1779</v>
      </c>
      <c r="P71" s="90" t="s">
        <v>1779</v>
      </c>
      <c r="Q71" s="108"/>
      <c r="R71" s="109"/>
      <c r="S71" s="91" t="s">
        <v>1455</v>
      </c>
      <c r="T71" s="122"/>
      <c r="U71" s="114">
        <v>0</v>
      </c>
      <c r="V71" s="114">
        <v>0</v>
      </c>
      <c r="W71" s="115">
        <v>0</v>
      </c>
      <c r="X71" s="116"/>
      <c r="Y71" s="117" t="s">
        <v>1810</v>
      </c>
      <c r="Z71" s="81">
        <f t="shared" si="10"/>
        <v>0</v>
      </c>
      <c r="AA71" s="82">
        <f t="shared" si="11"/>
        <v>0</v>
      </c>
      <c r="AB71" s="82">
        <f t="shared" si="12"/>
        <v>0</v>
      </c>
      <c r="AC71" s="82">
        <f t="shared" si="13"/>
        <v>0</v>
      </c>
      <c r="AD71" s="123" t="str">
        <f t="shared" si="14"/>
        <v>-</v>
      </c>
      <c r="AE71" s="81">
        <f t="shared" si="15"/>
        <v>1</v>
      </c>
      <c r="AF71" s="82">
        <f t="shared" si="16"/>
        <v>0</v>
      </c>
      <c r="AG71" s="82">
        <f t="shared" si="17"/>
        <v>0</v>
      </c>
      <c r="AH71" s="123" t="str">
        <f t="shared" si="18"/>
        <v>-</v>
      </c>
      <c r="AI71" s="81">
        <f t="shared" si="19"/>
        <v>0</v>
      </c>
    </row>
    <row r="72" spans="1:35" ht="12.75" customHeight="1">
      <c r="A72" s="79" t="s">
        <v>1616</v>
      </c>
      <c r="B72" s="80" t="s">
        <v>1617</v>
      </c>
      <c r="C72" s="81" t="s">
        <v>1618</v>
      </c>
      <c r="D72" s="82" t="s">
        <v>1619</v>
      </c>
      <c r="E72" s="82" t="s">
        <v>409</v>
      </c>
      <c r="F72" s="83" t="s">
        <v>1452</v>
      </c>
      <c r="G72" s="84" t="s">
        <v>1620</v>
      </c>
      <c r="H72" s="85" t="s">
        <v>1621</v>
      </c>
      <c r="I72" s="86">
        <v>4023713928</v>
      </c>
      <c r="J72" s="87" t="s">
        <v>1556</v>
      </c>
      <c r="K72" s="88" t="s">
        <v>1455</v>
      </c>
      <c r="L72" s="100"/>
      <c r="M72" s="101">
        <v>0</v>
      </c>
      <c r="N72" s="102"/>
      <c r="O72" s="89" t="s">
        <v>1779</v>
      </c>
      <c r="P72" s="90" t="s">
        <v>1779</v>
      </c>
      <c r="Q72" s="108"/>
      <c r="R72" s="109"/>
      <c r="S72" s="91" t="s">
        <v>1455</v>
      </c>
      <c r="T72" s="122"/>
      <c r="U72" s="114">
        <v>0</v>
      </c>
      <c r="V72" s="114">
        <v>0</v>
      </c>
      <c r="W72" s="115">
        <v>0</v>
      </c>
      <c r="X72" s="116"/>
      <c r="Y72" s="117" t="s">
        <v>1810</v>
      </c>
      <c r="Z72" s="81">
        <f t="shared" si="10"/>
        <v>1</v>
      </c>
      <c r="AA72" s="82">
        <f t="shared" si="11"/>
        <v>0</v>
      </c>
      <c r="AB72" s="82">
        <f t="shared" si="12"/>
        <v>0</v>
      </c>
      <c r="AC72" s="82">
        <f t="shared" si="13"/>
        <v>0</v>
      </c>
      <c r="AD72" s="123" t="str">
        <f t="shared" si="14"/>
        <v>-</v>
      </c>
      <c r="AE72" s="81">
        <f t="shared" si="15"/>
        <v>1</v>
      </c>
      <c r="AF72" s="82">
        <f t="shared" si="16"/>
        <v>0</v>
      </c>
      <c r="AG72" s="82">
        <f t="shared" si="17"/>
        <v>0</v>
      </c>
      <c r="AH72" s="123" t="str">
        <f t="shared" si="18"/>
        <v>-</v>
      </c>
      <c r="AI72" s="81">
        <f t="shared" si="19"/>
        <v>0</v>
      </c>
    </row>
    <row r="73" spans="1:35" ht="12.75" customHeight="1">
      <c r="A73" s="79" t="s">
        <v>1622</v>
      </c>
      <c r="B73" s="80" t="s">
        <v>1623</v>
      </c>
      <c r="C73" s="81" t="s">
        <v>1624</v>
      </c>
      <c r="D73" s="82" t="s">
        <v>1625</v>
      </c>
      <c r="E73" s="82" t="s">
        <v>300</v>
      </c>
      <c r="F73" s="83" t="s">
        <v>1452</v>
      </c>
      <c r="G73" s="84" t="s">
        <v>301</v>
      </c>
      <c r="H73" s="85" t="s">
        <v>963</v>
      </c>
      <c r="I73" s="86">
        <v>4025293249</v>
      </c>
      <c r="J73" s="87" t="s">
        <v>1723</v>
      </c>
      <c r="K73" s="88" t="s">
        <v>1673</v>
      </c>
      <c r="L73" s="100"/>
      <c r="M73" s="101">
        <v>0</v>
      </c>
      <c r="N73" s="102"/>
      <c r="O73" s="89" t="s">
        <v>1779</v>
      </c>
      <c r="P73" s="90" t="s">
        <v>1779</v>
      </c>
      <c r="Q73" s="108"/>
      <c r="R73" s="109"/>
      <c r="S73" s="91" t="s">
        <v>1455</v>
      </c>
      <c r="T73" s="122"/>
      <c r="U73" s="114">
        <v>0</v>
      </c>
      <c r="V73" s="114">
        <v>0</v>
      </c>
      <c r="W73" s="115">
        <v>0</v>
      </c>
      <c r="X73" s="116"/>
      <c r="Y73" s="117" t="s">
        <v>1810</v>
      </c>
      <c r="Z73" s="81">
        <f t="shared" si="10"/>
        <v>0</v>
      </c>
      <c r="AA73" s="82">
        <f t="shared" si="11"/>
        <v>0</v>
      </c>
      <c r="AB73" s="82">
        <f t="shared" si="12"/>
        <v>0</v>
      </c>
      <c r="AC73" s="82">
        <f t="shared" si="13"/>
        <v>0</v>
      </c>
      <c r="AD73" s="123" t="str">
        <f t="shared" si="14"/>
        <v>-</v>
      </c>
      <c r="AE73" s="81">
        <f t="shared" si="15"/>
        <v>1</v>
      </c>
      <c r="AF73" s="82">
        <f t="shared" si="16"/>
        <v>0</v>
      </c>
      <c r="AG73" s="82">
        <f t="shared" si="17"/>
        <v>0</v>
      </c>
      <c r="AH73" s="123" t="str">
        <f t="shared" si="18"/>
        <v>-</v>
      </c>
      <c r="AI73" s="81">
        <f t="shared" si="19"/>
        <v>0</v>
      </c>
    </row>
    <row r="74" spans="1:35" ht="12.75" customHeight="1">
      <c r="A74" s="79" t="s">
        <v>1626</v>
      </c>
      <c r="B74" s="80" t="s">
        <v>1627</v>
      </c>
      <c r="C74" s="81" t="s">
        <v>1628</v>
      </c>
      <c r="D74" s="82" t="s">
        <v>1629</v>
      </c>
      <c r="E74" s="82" t="s">
        <v>334</v>
      </c>
      <c r="F74" s="83" t="s">
        <v>1452</v>
      </c>
      <c r="G74" s="84" t="s">
        <v>335</v>
      </c>
      <c r="H74" s="85" t="s">
        <v>1630</v>
      </c>
      <c r="I74" s="86">
        <v>4023761680</v>
      </c>
      <c r="J74" s="87" t="s">
        <v>1723</v>
      </c>
      <c r="K74" s="88" t="s">
        <v>1673</v>
      </c>
      <c r="L74" s="100"/>
      <c r="M74" s="101">
        <v>0</v>
      </c>
      <c r="N74" s="102"/>
      <c r="O74" s="89" t="s">
        <v>1779</v>
      </c>
      <c r="P74" s="90" t="s">
        <v>1779</v>
      </c>
      <c r="Q74" s="108"/>
      <c r="R74" s="109"/>
      <c r="S74" s="91" t="s">
        <v>1455</v>
      </c>
      <c r="T74" s="122"/>
      <c r="U74" s="114">
        <v>0</v>
      </c>
      <c r="V74" s="114">
        <v>0</v>
      </c>
      <c r="W74" s="115">
        <v>0</v>
      </c>
      <c r="X74" s="116"/>
      <c r="Y74" s="117" t="s">
        <v>1810</v>
      </c>
      <c r="Z74" s="81">
        <f t="shared" si="10"/>
        <v>0</v>
      </c>
      <c r="AA74" s="82">
        <f t="shared" si="11"/>
        <v>0</v>
      </c>
      <c r="AB74" s="82">
        <f t="shared" si="12"/>
        <v>0</v>
      </c>
      <c r="AC74" s="82">
        <f t="shared" si="13"/>
        <v>0</v>
      </c>
      <c r="AD74" s="123" t="str">
        <f t="shared" si="14"/>
        <v>-</v>
      </c>
      <c r="AE74" s="81">
        <f t="shared" si="15"/>
        <v>1</v>
      </c>
      <c r="AF74" s="82">
        <f t="shared" si="16"/>
        <v>0</v>
      </c>
      <c r="AG74" s="82">
        <f t="shared" si="17"/>
        <v>0</v>
      </c>
      <c r="AH74" s="123" t="str">
        <f t="shared" si="18"/>
        <v>-</v>
      </c>
      <c r="AI74" s="81">
        <f t="shared" si="19"/>
        <v>0</v>
      </c>
    </row>
    <row r="75" spans="1:35" ht="12.75" customHeight="1">
      <c r="A75" s="79" t="s">
        <v>1631</v>
      </c>
      <c r="B75" s="80" t="s">
        <v>1632</v>
      </c>
      <c r="C75" s="81" t="s">
        <v>1633</v>
      </c>
      <c r="D75" s="82" t="s">
        <v>1634</v>
      </c>
      <c r="E75" s="82" t="s">
        <v>754</v>
      </c>
      <c r="F75" s="83" t="s">
        <v>1452</v>
      </c>
      <c r="G75" s="84" t="s">
        <v>755</v>
      </c>
      <c r="H75" s="85" t="s">
        <v>1635</v>
      </c>
      <c r="I75" s="86">
        <v>3085832525</v>
      </c>
      <c r="J75" s="87" t="s">
        <v>1463</v>
      </c>
      <c r="K75" s="88" t="s">
        <v>1673</v>
      </c>
      <c r="L75" s="100"/>
      <c r="M75" s="101">
        <v>0</v>
      </c>
      <c r="N75" s="102"/>
      <c r="O75" s="89" t="s">
        <v>1779</v>
      </c>
      <c r="P75" s="90" t="s">
        <v>1779</v>
      </c>
      <c r="Q75" s="108"/>
      <c r="R75" s="109"/>
      <c r="S75" s="91" t="s">
        <v>1455</v>
      </c>
      <c r="T75" s="122"/>
      <c r="U75" s="114">
        <v>0</v>
      </c>
      <c r="V75" s="114">
        <v>0</v>
      </c>
      <c r="W75" s="115">
        <v>0</v>
      </c>
      <c r="X75" s="116"/>
      <c r="Y75" s="117" t="s">
        <v>1810</v>
      </c>
      <c r="Z75" s="81">
        <f t="shared" si="10"/>
        <v>0</v>
      </c>
      <c r="AA75" s="82">
        <f t="shared" si="11"/>
        <v>0</v>
      </c>
      <c r="AB75" s="82">
        <f t="shared" si="12"/>
        <v>0</v>
      </c>
      <c r="AC75" s="82">
        <f t="shared" si="13"/>
        <v>0</v>
      </c>
      <c r="AD75" s="123" t="str">
        <f t="shared" si="14"/>
        <v>-</v>
      </c>
      <c r="AE75" s="81">
        <f t="shared" si="15"/>
        <v>1</v>
      </c>
      <c r="AF75" s="82">
        <f t="shared" si="16"/>
        <v>0</v>
      </c>
      <c r="AG75" s="82">
        <f t="shared" si="17"/>
        <v>0</v>
      </c>
      <c r="AH75" s="123" t="str">
        <f t="shared" si="18"/>
        <v>-</v>
      </c>
      <c r="AI75" s="81">
        <f t="shared" si="19"/>
        <v>0</v>
      </c>
    </row>
    <row r="76" spans="1:35" ht="12.75" customHeight="1">
      <c r="A76" s="79" t="s">
        <v>1636</v>
      </c>
      <c r="B76" s="80" t="s">
        <v>1637</v>
      </c>
      <c r="C76" s="81" t="s">
        <v>1638</v>
      </c>
      <c r="D76" s="82" t="s">
        <v>1639</v>
      </c>
      <c r="E76" s="82" t="s">
        <v>484</v>
      </c>
      <c r="F76" s="83" t="s">
        <v>1452</v>
      </c>
      <c r="G76" s="84" t="s">
        <v>485</v>
      </c>
      <c r="H76" s="85" t="s">
        <v>798</v>
      </c>
      <c r="I76" s="86">
        <v>3085832249</v>
      </c>
      <c r="J76" s="87" t="s">
        <v>1463</v>
      </c>
      <c r="K76" s="88" t="s">
        <v>1673</v>
      </c>
      <c r="L76" s="100"/>
      <c r="M76" s="101">
        <v>0</v>
      </c>
      <c r="N76" s="102"/>
      <c r="O76" s="89" t="s">
        <v>1779</v>
      </c>
      <c r="P76" s="90" t="s">
        <v>1779</v>
      </c>
      <c r="Q76" s="108"/>
      <c r="R76" s="109"/>
      <c r="S76" s="91" t="s">
        <v>1455</v>
      </c>
      <c r="T76" s="122"/>
      <c r="U76" s="114">
        <v>0</v>
      </c>
      <c r="V76" s="114">
        <v>0</v>
      </c>
      <c r="W76" s="115">
        <v>0</v>
      </c>
      <c r="X76" s="116"/>
      <c r="Y76" s="117" t="s">
        <v>1810</v>
      </c>
      <c r="Z76" s="81">
        <f t="shared" si="10"/>
        <v>0</v>
      </c>
      <c r="AA76" s="82">
        <f t="shared" si="11"/>
        <v>0</v>
      </c>
      <c r="AB76" s="82">
        <f t="shared" si="12"/>
        <v>0</v>
      </c>
      <c r="AC76" s="82">
        <f t="shared" si="13"/>
        <v>0</v>
      </c>
      <c r="AD76" s="123" t="str">
        <f t="shared" si="14"/>
        <v>-</v>
      </c>
      <c r="AE76" s="81">
        <f t="shared" si="15"/>
        <v>1</v>
      </c>
      <c r="AF76" s="82">
        <f t="shared" si="16"/>
        <v>0</v>
      </c>
      <c r="AG76" s="82">
        <f t="shared" si="17"/>
        <v>0</v>
      </c>
      <c r="AH76" s="123" t="str">
        <f t="shared" si="18"/>
        <v>-</v>
      </c>
      <c r="AI76" s="81">
        <f t="shared" si="19"/>
        <v>0</v>
      </c>
    </row>
    <row r="77" spans="1:35" ht="12.75" customHeight="1">
      <c r="A77" s="79" t="s">
        <v>1640</v>
      </c>
      <c r="B77" s="80" t="s">
        <v>1641</v>
      </c>
      <c r="C77" s="81" t="s">
        <v>1642</v>
      </c>
      <c r="D77" s="82" t="s">
        <v>1643</v>
      </c>
      <c r="E77" s="82" t="s">
        <v>769</v>
      </c>
      <c r="F77" s="83" t="s">
        <v>1452</v>
      </c>
      <c r="G77" s="84" t="s">
        <v>770</v>
      </c>
      <c r="H77" s="85" t="s">
        <v>1644</v>
      </c>
      <c r="I77" s="86">
        <v>4023572121</v>
      </c>
      <c r="J77" s="87" t="s">
        <v>1454</v>
      </c>
      <c r="K77" s="88" t="s">
        <v>1455</v>
      </c>
      <c r="L77" s="100"/>
      <c r="M77" s="101">
        <v>0</v>
      </c>
      <c r="N77" s="102"/>
      <c r="O77" s="89" t="s">
        <v>1779</v>
      </c>
      <c r="P77" s="90" t="s">
        <v>1779</v>
      </c>
      <c r="Q77" s="108"/>
      <c r="R77" s="109"/>
      <c r="S77" s="91" t="s">
        <v>1455</v>
      </c>
      <c r="T77" s="122"/>
      <c r="U77" s="114">
        <v>0</v>
      </c>
      <c r="V77" s="114">
        <v>0</v>
      </c>
      <c r="W77" s="115">
        <v>0</v>
      </c>
      <c r="X77" s="116"/>
      <c r="Y77" s="117" t="s">
        <v>1810</v>
      </c>
      <c r="Z77" s="81">
        <f t="shared" si="10"/>
        <v>1</v>
      </c>
      <c r="AA77" s="82">
        <f t="shared" si="11"/>
        <v>0</v>
      </c>
      <c r="AB77" s="82">
        <f t="shared" si="12"/>
        <v>0</v>
      </c>
      <c r="AC77" s="82">
        <f t="shared" si="13"/>
        <v>0</v>
      </c>
      <c r="AD77" s="123" t="str">
        <f t="shared" si="14"/>
        <v>-</v>
      </c>
      <c r="AE77" s="81">
        <f t="shared" si="15"/>
        <v>1</v>
      </c>
      <c r="AF77" s="82">
        <f t="shared" si="16"/>
        <v>0</v>
      </c>
      <c r="AG77" s="82">
        <f t="shared" si="17"/>
        <v>0</v>
      </c>
      <c r="AH77" s="123" t="str">
        <f t="shared" si="18"/>
        <v>-</v>
      </c>
      <c r="AI77" s="81">
        <f t="shared" si="19"/>
        <v>0</v>
      </c>
    </row>
    <row r="78" spans="1:35" ht="12.75" customHeight="1">
      <c r="A78" s="79" t="s">
        <v>1645</v>
      </c>
      <c r="B78" s="80" t="s">
        <v>1646</v>
      </c>
      <c r="C78" s="81" t="s">
        <v>1647</v>
      </c>
      <c r="D78" s="82" t="s">
        <v>173</v>
      </c>
      <c r="E78" s="82" t="s">
        <v>174</v>
      </c>
      <c r="F78" s="83" t="s">
        <v>1452</v>
      </c>
      <c r="G78" s="84" t="s">
        <v>175</v>
      </c>
      <c r="H78" s="85" t="s">
        <v>1648</v>
      </c>
      <c r="I78" s="86">
        <v>4023626655</v>
      </c>
      <c r="J78" s="87" t="s">
        <v>274</v>
      </c>
      <c r="K78" s="88" t="s">
        <v>1455</v>
      </c>
      <c r="L78" s="100"/>
      <c r="M78" s="101">
        <v>0</v>
      </c>
      <c r="N78" s="102"/>
      <c r="O78" s="89" t="s">
        <v>1779</v>
      </c>
      <c r="P78" s="90" t="s">
        <v>1779</v>
      </c>
      <c r="Q78" s="108"/>
      <c r="R78" s="109"/>
      <c r="S78" s="91" t="s">
        <v>1455</v>
      </c>
      <c r="T78" s="122"/>
      <c r="U78" s="114">
        <v>0</v>
      </c>
      <c r="V78" s="114">
        <v>0</v>
      </c>
      <c r="W78" s="115">
        <v>0</v>
      </c>
      <c r="X78" s="116"/>
      <c r="Y78" s="117" t="s">
        <v>1810</v>
      </c>
      <c r="Z78" s="81">
        <f t="shared" si="10"/>
        <v>1</v>
      </c>
      <c r="AA78" s="82">
        <f t="shared" si="11"/>
        <v>0</v>
      </c>
      <c r="AB78" s="82">
        <f t="shared" si="12"/>
        <v>0</v>
      </c>
      <c r="AC78" s="82">
        <f t="shared" si="13"/>
        <v>0</v>
      </c>
      <c r="AD78" s="123" t="str">
        <f t="shared" si="14"/>
        <v>-</v>
      </c>
      <c r="AE78" s="81">
        <f t="shared" si="15"/>
        <v>1</v>
      </c>
      <c r="AF78" s="82">
        <f t="shared" si="16"/>
        <v>0</v>
      </c>
      <c r="AG78" s="82">
        <f t="shared" si="17"/>
        <v>0</v>
      </c>
      <c r="AH78" s="123" t="str">
        <f t="shared" si="18"/>
        <v>-</v>
      </c>
      <c r="AI78" s="81">
        <f t="shared" si="19"/>
        <v>0</v>
      </c>
    </row>
    <row r="79" spans="1:35" ht="12.75" customHeight="1">
      <c r="A79" s="79" t="s">
        <v>1649</v>
      </c>
      <c r="B79" s="80" t="s">
        <v>1650</v>
      </c>
      <c r="C79" s="81" t="s">
        <v>1651</v>
      </c>
      <c r="D79" s="82" t="s">
        <v>1652</v>
      </c>
      <c r="E79" s="82" t="s">
        <v>70</v>
      </c>
      <c r="F79" s="83" t="s">
        <v>1452</v>
      </c>
      <c r="G79" s="84" t="s">
        <v>71</v>
      </c>
      <c r="H79" s="85" t="s">
        <v>1653</v>
      </c>
      <c r="I79" s="86">
        <v>4026252243</v>
      </c>
      <c r="J79" s="87" t="s">
        <v>1463</v>
      </c>
      <c r="K79" s="88" t="s">
        <v>1673</v>
      </c>
      <c r="L79" s="100"/>
      <c r="M79" s="101">
        <v>0</v>
      </c>
      <c r="N79" s="102"/>
      <c r="O79" s="89" t="s">
        <v>1779</v>
      </c>
      <c r="P79" s="90" t="s">
        <v>1779</v>
      </c>
      <c r="Q79" s="108"/>
      <c r="R79" s="109"/>
      <c r="S79" s="91" t="s">
        <v>1455</v>
      </c>
      <c r="T79" s="122"/>
      <c r="U79" s="114">
        <v>0</v>
      </c>
      <c r="V79" s="114">
        <v>0</v>
      </c>
      <c r="W79" s="115">
        <v>0</v>
      </c>
      <c r="X79" s="116"/>
      <c r="Y79" s="117" t="s">
        <v>1810</v>
      </c>
      <c r="Z79" s="81">
        <f t="shared" si="10"/>
        <v>0</v>
      </c>
      <c r="AA79" s="82">
        <f t="shared" si="11"/>
        <v>0</v>
      </c>
      <c r="AB79" s="82">
        <f t="shared" si="12"/>
        <v>0</v>
      </c>
      <c r="AC79" s="82">
        <f t="shared" si="13"/>
        <v>0</v>
      </c>
      <c r="AD79" s="123" t="str">
        <f t="shared" si="14"/>
        <v>-</v>
      </c>
      <c r="AE79" s="81">
        <f t="shared" si="15"/>
        <v>1</v>
      </c>
      <c r="AF79" s="82">
        <f t="shared" si="16"/>
        <v>0</v>
      </c>
      <c r="AG79" s="82">
        <f t="shared" si="17"/>
        <v>0</v>
      </c>
      <c r="AH79" s="123" t="str">
        <f t="shared" si="18"/>
        <v>-</v>
      </c>
      <c r="AI79" s="81">
        <f t="shared" si="19"/>
        <v>0</v>
      </c>
    </row>
    <row r="80" spans="1:35" ht="12.75" customHeight="1">
      <c r="A80" s="79" t="s">
        <v>567</v>
      </c>
      <c r="B80" s="80" t="s">
        <v>568</v>
      </c>
      <c r="C80" s="81" t="s">
        <v>569</v>
      </c>
      <c r="D80" s="82" t="s">
        <v>570</v>
      </c>
      <c r="E80" s="82" t="s">
        <v>571</v>
      </c>
      <c r="F80" s="83" t="s">
        <v>1452</v>
      </c>
      <c r="G80" s="84" t="s">
        <v>572</v>
      </c>
      <c r="H80" s="85" t="s">
        <v>1738</v>
      </c>
      <c r="I80" s="86">
        <v>4028522988</v>
      </c>
      <c r="J80" s="87" t="s">
        <v>1454</v>
      </c>
      <c r="K80" s="88" t="s">
        <v>1455</v>
      </c>
      <c r="L80" s="100"/>
      <c r="M80" s="101">
        <v>111.21</v>
      </c>
      <c r="N80" s="102"/>
      <c r="O80" s="89">
        <v>18.939393939393938</v>
      </c>
      <c r="P80" s="90" t="s">
        <v>1673</v>
      </c>
      <c r="Q80" s="108"/>
      <c r="R80" s="109"/>
      <c r="S80" s="91" t="s">
        <v>1455</v>
      </c>
      <c r="T80" s="125">
        <v>6169</v>
      </c>
      <c r="U80" s="114">
        <v>613</v>
      </c>
      <c r="V80" s="114">
        <v>891</v>
      </c>
      <c r="W80" s="115">
        <v>261</v>
      </c>
      <c r="X80" s="116"/>
      <c r="Y80" s="117" t="s">
        <v>1810</v>
      </c>
      <c r="Z80" s="81">
        <f t="shared" si="10"/>
        <v>1</v>
      </c>
      <c r="AA80" s="82">
        <f t="shared" si="11"/>
        <v>1</v>
      </c>
      <c r="AB80" s="82">
        <f t="shared" si="12"/>
        <v>0</v>
      </c>
      <c r="AC80" s="82">
        <f t="shared" si="13"/>
        <v>0</v>
      </c>
      <c r="AD80" s="123" t="str">
        <f t="shared" si="14"/>
        <v>SRSA</v>
      </c>
      <c r="AE80" s="81">
        <f t="shared" si="15"/>
        <v>1</v>
      </c>
      <c r="AF80" s="82">
        <f t="shared" si="16"/>
        <v>0</v>
      </c>
      <c r="AG80" s="82">
        <f t="shared" si="17"/>
        <v>0</v>
      </c>
      <c r="AH80" s="123" t="str">
        <f t="shared" si="18"/>
        <v>-</v>
      </c>
      <c r="AI80" s="81">
        <f t="shared" si="19"/>
        <v>0</v>
      </c>
    </row>
    <row r="81" spans="1:35" ht="12.75" customHeight="1">
      <c r="A81" s="79" t="s">
        <v>573</v>
      </c>
      <c r="B81" s="80" t="s">
        <v>574</v>
      </c>
      <c r="C81" s="81" t="s">
        <v>575</v>
      </c>
      <c r="D81" s="82" t="s">
        <v>576</v>
      </c>
      <c r="E81" s="82" t="s">
        <v>577</v>
      </c>
      <c r="F81" s="83" t="s">
        <v>1452</v>
      </c>
      <c r="G81" s="84" t="s">
        <v>578</v>
      </c>
      <c r="H81" s="85" t="s">
        <v>143</v>
      </c>
      <c r="I81" s="86">
        <v>3082394283</v>
      </c>
      <c r="J81" s="87" t="s">
        <v>1454</v>
      </c>
      <c r="K81" s="88" t="s">
        <v>1455</v>
      </c>
      <c r="L81" s="100"/>
      <c r="M81" s="101">
        <v>169.86</v>
      </c>
      <c r="N81" s="102" t="s">
        <v>432</v>
      </c>
      <c r="O81" s="89">
        <v>8.766233766233766</v>
      </c>
      <c r="P81" s="90" t="s">
        <v>1673</v>
      </c>
      <c r="Q81" s="108"/>
      <c r="R81" s="109"/>
      <c r="S81" s="91" t="s">
        <v>1455</v>
      </c>
      <c r="T81" s="125">
        <v>17860</v>
      </c>
      <c r="U81" s="114">
        <v>702</v>
      </c>
      <c r="V81" s="114">
        <v>1188</v>
      </c>
      <c r="W81" s="115">
        <v>230</v>
      </c>
      <c r="X81" s="116"/>
      <c r="Y81" s="117" t="s">
        <v>432</v>
      </c>
      <c r="Z81" s="81">
        <f t="shared" si="10"/>
        <v>1</v>
      </c>
      <c r="AA81" s="82">
        <f t="shared" si="11"/>
        <v>1</v>
      </c>
      <c r="AB81" s="82">
        <f t="shared" si="12"/>
        <v>0</v>
      </c>
      <c r="AC81" s="82">
        <f t="shared" si="13"/>
        <v>0</v>
      </c>
      <c r="AD81" s="123" t="str">
        <f t="shared" si="14"/>
        <v>SRSA</v>
      </c>
      <c r="AE81" s="81">
        <f t="shared" si="15"/>
        <v>1</v>
      </c>
      <c r="AF81" s="82">
        <f t="shared" si="16"/>
        <v>0</v>
      </c>
      <c r="AG81" s="82">
        <f t="shared" si="17"/>
        <v>0</v>
      </c>
      <c r="AH81" s="123" t="str">
        <f t="shared" si="18"/>
        <v>-</v>
      </c>
      <c r="AI81" s="81">
        <f t="shared" si="19"/>
        <v>0</v>
      </c>
    </row>
    <row r="82" spans="1:35" ht="12.75" customHeight="1">
      <c r="A82" s="79" t="s">
        <v>579</v>
      </c>
      <c r="B82" s="80" t="s">
        <v>580</v>
      </c>
      <c r="C82" s="81" t="s">
        <v>581</v>
      </c>
      <c r="D82" s="82" t="s">
        <v>582</v>
      </c>
      <c r="E82" s="82" t="s">
        <v>583</v>
      </c>
      <c r="F82" s="83" t="s">
        <v>1452</v>
      </c>
      <c r="G82" s="84" t="s">
        <v>584</v>
      </c>
      <c r="H82" s="85" t="s">
        <v>585</v>
      </c>
      <c r="I82" s="86">
        <v>3083524735</v>
      </c>
      <c r="J82" s="87" t="s">
        <v>410</v>
      </c>
      <c r="K82" s="88" t="s">
        <v>1673</v>
      </c>
      <c r="L82" s="100"/>
      <c r="M82" s="101">
        <v>4004</v>
      </c>
      <c r="N82" s="102"/>
      <c r="O82" s="89">
        <v>1.7897819720143184</v>
      </c>
      <c r="P82" s="90" t="s">
        <v>1673</v>
      </c>
      <c r="Q82" s="108"/>
      <c r="R82" s="109"/>
      <c r="S82" s="91" t="s">
        <v>1673</v>
      </c>
      <c r="T82" s="125">
        <v>56891</v>
      </c>
      <c r="U82" s="114">
        <v>878</v>
      </c>
      <c r="V82" s="114">
        <v>7449</v>
      </c>
      <c r="W82" s="115">
        <v>4982</v>
      </c>
      <c r="X82" s="116"/>
      <c r="Y82" s="117" t="s">
        <v>1810</v>
      </c>
      <c r="Z82" s="81">
        <f t="shared" si="10"/>
        <v>0</v>
      </c>
      <c r="AA82" s="82">
        <f t="shared" si="11"/>
        <v>0</v>
      </c>
      <c r="AB82" s="82">
        <f t="shared" si="12"/>
        <v>0</v>
      </c>
      <c r="AC82" s="82">
        <f t="shared" si="13"/>
        <v>0</v>
      </c>
      <c r="AD82" s="123" t="str">
        <f t="shared" si="14"/>
        <v>-</v>
      </c>
      <c r="AE82" s="81">
        <f t="shared" si="15"/>
        <v>0</v>
      </c>
      <c r="AF82" s="82">
        <f t="shared" si="16"/>
        <v>0</v>
      </c>
      <c r="AG82" s="82">
        <f t="shared" si="17"/>
        <v>0</v>
      </c>
      <c r="AH82" s="123" t="str">
        <f t="shared" si="18"/>
        <v>-</v>
      </c>
      <c r="AI82" s="81">
        <f t="shared" si="19"/>
        <v>0</v>
      </c>
    </row>
    <row r="83" spans="1:35" ht="12.75" customHeight="1">
      <c r="A83" s="79" t="s">
        <v>1577</v>
      </c>
      <c r="B83" s="80" t="s">
        <v>1578</v>
      </c>
      <c r="C83" s="81" t="s">
        <v>1579</v>
      </c>
      <c r="D83" s="82" t="s">
        <v>1580</v>
      </c>
      <c r="E83" s="82" t="s">
        <v>1581</v>
      </c>
      <c r="F83" s="83" t="s">
        <v>1452</v>
      </c>
      <c r="G83" s="84" t="s">
        <v>1582</v>
      </c>
      <c r="H83" s="85" t="s">
        <v>1583</v>
      </c>
      <c r="I83" s="86">
        <v>4029442128</v>
      </c>
      <c r="J83" s="87" t="s">
        <v>1454</v>
      </c>
      <c r="K83" s="88" t="s">
        <v>1455</v>
      </c>
      <c r="L83" s="100"/>
      <c r="M83" s="101">
        <v>269.5</v>
      </c>
      <c r="N83" s="102"/>
      <c r="O83" s="89">
        <v>18.98148148148148</v>
      </c>
      <c r="P83" s="90" t="s">
        <v>1673</v>
      </c>
      <c r="Q83" s="108"/>
      <c r="R83" s="109"/>
      <c r="S83" s="91" t="s">
        <v>1455</v>
      </c>
      <c r="T83" s="125">
        <v>32377</v>
      </c>
      <c r="U83" s="114">
        <v>730</v>
      </c>
      <c r="V83" s="114">
        <v>2291</v>
      </c>
      <c r="W83" s="115">
        <v>336</v>
      </c>
      <c r="X83" s="116"/>
      <c r="Y83" s="117" t="s">
        <v>432</v>
      </c>
      <c r="Z83" s="81">
        <f t="shared" si="10"/>
        <v>1</v>
      </c>
      <c r="AA83" s="82">
        <f t="shared" si="11"/>
        <v>1</v>
      </c>
      <c r="AB83" s="82">
        <f t="shared" si="12"/>
        <v>0</v>
      </c>
      <c r="AC83" s="82">
        <f t="shared" si="13"/>
        <v>0</v>
      </c>
      <c r="AD83" s="123" t="str">
        <f t="shared" si="14"/>
        <v>SRSA</v>
      </c>
      <c r="AE83" s="81">
        <f t="shared" si="15"/>
        <v>1</v>
      </c>
      <c r="AF83" s="82">
        <f t="shared" si="16"/>
        <v>0</v>
      </c>
      <c r="AG83" s="82">
        <f t="shared" si="17"/>
        <v>0</v>
      </c>
      <c r="AH83" s="123" t="str">
        <f t="shared" si="18"/>
        <v>-</v>
      </c>
      <c r="AI83" s="81">
        <f t="shared" si="19"/>
        <v>0</v>
      </c>
    </row>
    <row r="84" spans="1:35" ht="12.75" customHeight="1">
      <c r="A84" s="79" t="s">
        <v>586</v>
      </c>
      <c r="B84" s="80" t="s">
        <v>587</v>
      </c>
      <c r="C84" s="81" t="s">
        <v>588</v>
      </c>
      <c r="D84" s="82" t="s">
        <v>859</v>
      </c>
      <c r="E84" s="82" t="s">
        <v>815</v>
      </c>
      <c r="F84" s="83" t="s">
        <v>1452</v>
      </c>
      <c r="G84" s="84" t="s">
        <v>816</v>
      </c>
      <c r="H84" s="85" t="s">
        <v>860</v>
      </c>
      <c r="I84" s="86">
        <v>3089954771</v>
      </c>
      <c r="J84" s="87" t="s">
        <v>1454</v>
      </c>
      <c r="K84" s="88" t="s">
        <v>1455</v>
      </c>
      <c r="L84" s="100"/>
      <c r="M84" s="101">
        <v>331.76</v>
      </c>
      <c r="N84" s="102"/>
      <c r="O84" s="89">
        <v>8.304498269896193</v>
      </c>
      <c r="P84" s="90" t="s">
        <v>1673</v>
      </c>
      <c r="Q84" s="108"/>
      <c r="R84" s="109"/>
      <c r="S84" s="91" t="s">
        <v>1455</v>
      </c>
      <c r="T84" s="125">
        <v>16555</v>
      </c>
      <c r="U84" s="114">
        <v>389</v>
      </c>
      <c r="V84" s="114">
        <v>1172</v>
      </c>
      <c r="W84" s="115">
        <v>405</v>
      </c>
      <c r="X84" s="116"/>
      <c r="Y84" s="117" t="s">
        <v>432</v>
      </c>
      <c r="Z84" s="81">
        <f t="shared" si="10"/>
        <v>1</v>
      </c>
      <c r="AA84" s="82">
        <f t="shared" si="11"/>
        <v>1</v>
      </c>
      <c r="AB84" s="82">
        <f t="shared" si="12"/>
        <v>0</v>
      </c>
      <c r="AC84" s="82">
        <f t="shared" si="13"/>
        <v>0</v>
      </c>
      <c r="AD84" s="123" t="str">
        <f t="shared" si="14"/>
        <v>SRSA</v>
      </c>
      <c r="AE84" s="81">
        <f t="shared" si="15"/>
        <v>1</v>
      </c>
      <c r="AF84" s="82">
        <f t="shared" si="16"/>
        <v>0</v>
      </c>
      <c r="AG84" s="82">
        <f t="shared" si="17"/>
        <v>0</v>
      </c>
      <c r="AH84" s="123" t="str">
        <f t="shared" si="18"/>
        <v>-</v>
      </c>
      <c r="AI84" s="81">
        <f t="shared" si="19"/>
        <v>0</v>
      </c>
    </row>
    <row r="85" spans="1:35" ht="12.75" customHeight="1">
      <c r="A85" s="79" t="s">
        <v>473</v>
      </c>
      <c r="B85" s="80" t="s">
        <v>474</v>
      </c>
      <c r="C85" s="81" t="s">
        <v>475</v>
      </c>
      <c r="D85" s="82" t="s">
        <v>476</v>
      </c>
      <c r="E85" s="82" t="s">
        <v>477</v>
      </c>
      <c r="F85" s="83" t="s">
        <v>1452</v>
      </c>
      <c r="G85" s="84" t="s">
        <v>478</v>
      </c>
      <c r="H85" s="85" t="s">
        <v>479</v>
      </c>
      <c r="I85" s="86">
        <v>3083243615</v>
      </c>
      <c r="J85" s="87" t="s">
        <v>1556</v>
      </c>
      <c r="K85" s="88" t="s">
        <v>1455</v>
      </c>
      <c r="L85" s="100"/>
      <c r="M85" s="101">
        <v>416.5</v>
      </c>
      <c r="N85" s="102"/>
      <c r="O85" s="89">
        <v>3.0456852791878175</v>
      </c>
      <c r="P85" s="90" t="s">
        <v>1673</v>
      </c>
      <c r="Q85" s="108"/>
      <c r="R85" s="109"/>
      <c r="S85" s="91" t="s">
        <v>1455</v>
      </c>
      <c r="T85" s="125">
        <v>14108</v>
      </c>
      <c r="U85" s="114">
        <v>283</v>
      </c>
      <c r="V85" s="114">
        <v>1287</v>
      </c>
      <c r="W85" s="115">
        <v>511</v>
      </c>
      <c r="X85" s="116"/>
      <c r="Y85" s="117" t="s">
        <v>432</v>
      </c>
      <c r="Z85" s="81">
        <f t="shared" si="10"/>
        <v>1</v>
      </c>
      <c r="AA85" s="82">
        <f t="shared" si="11"/>
        <v>1</v>
      </c>
      <c r="AB85" s="82">
        <f t="shared" si="12"/>
        <v>0</v>
      </c>
      <c r="AC85" s="82">
        <f t="shared" si="13"/>
        <v>0</v>
      </c>
      <c r="AD85" s="123" t="str">
        <f t="shared" si="14"/>
        <v>SRSA</v>
      </c>
      <c r="AE85" s="81">
        <f t="shared" si="15"/>
        <v>1</v>
      </c>
      <c r="AF85" s="82">
        <f t="shared" si="16"/>
        <v>0</v>
      </c>
      <c r="AG85" s="82">
        <f t="shared" si="17"/>
        <v>0</v>
      </c>
      <c r="AH85" s="123" t="str">
        <f t="shared" si="18"/>
        <v>-</v>
      </c>
      <c r="AI85" s="81">
        <f t="shared" si="19"/>
        <v>0</v>
      </c>
    </row>
    <row r="86" spans="1:35" ht="12.75" customHeight="1">
      <c r="A86" s="79" t="s">
        <v>861</v>
      </c>
      <c r="B86" s="80" t="s">
        <v>862</v>
      </c>
      <c r="C86" s="81" t="s">
        <v>863</v>
      </c>
      <c r="D86" s="82" t="s">
        <v>864</v>
      </c>
      <c r="E86" s="82" t="s">
        <v>865</v>
      </c>
      <c r="F86" s="83" t="s">
        <v>1452</v>
      </c>
      <c r="G86" s="84" t="s">
        <v>866</v>
      </c>
      <c r="H86" s="85" t="s">
        <v>867</v>
      </c>
      <c r="I86" s="86">
        <v>3089956179</v>
      </c>
      <c r="J86" s="87" t="s">
        <v>1454</v>
      </c>
      <c r="K86" s="88" t="s">
        <v>1455</v>
      </c>
      <c r="L86" s="100"/>
      <c r="M86" s="101">
        <v>252.29</v>
      </c>
      <c r="N86" s="102" t="s">
        <v>432</v>
      </c>
      <c r="O86" s="89">
        <v>9.523809523809524</v>
      </c>
      <c r="P86" s="90" t="s">
        <v>1673</v>
      </c>
      <c r="Q86" s="108"/>
      <c r="R86" s="109"/>
      <c r="S86" s="91" t="s">
        <v>1455</v>
      </c>
      <c r="T86" s="125">
        <v>8407</v>
      </c>
      <c r="U86" s="114">
        <v>410</v>
      </c>
      <c r="V86" s="114">
        <v>1029</v>
      </c>
      <c r="W86" s="115">
        <v>304</v>
      </c>
      <c r="X86" s="116" t="s">
        <v>1810</v>
      </c>
      <c r="Y86" s="117" t="s">
        <v>432</v>
      </c>
      <c r="Z86" s="81">
        <f t="shared" si="10"/>
        <v>1</v>
      </c>
      <c r="AA86" s="82">
        <f t="shared" si="11"/>
        <v>1</v>
      </c>
      <c r="AB86" s="82">
        <f t="shared" si="12"/>
        <v>0</v>
      </c>
      <c r="AC86" s="82">
        <f t="shared" si="13"/>
        <v>0</v>
      </c>
      <c r="AD86" s="123" t="str">
        <f t="shared" si="14"/>
        <v>SRSA</v>
      </c>
      <c r="AE86" s="81">
        <f t="shared" si="15"/>
        <v>1</v>
      </c>
      <c r="AF86" s="82">
        <f t="shared" si="16"/>
        <v>0</v>
      </c>
      <c r="AG86" s="82">
        <f t="shared" si="17"/>
        <v>0</v>
      </c>
      <c r="AH86" s="123" t="str">
        <f t="shared" si="18"/>
        <v>-</v>
      </c>
      <c r="AI86" s="81">
        <f t="shared" si="19"/>
        <v>0</v>
      </c>
    </row>
    <row r="87" spans="1:35" ht="12.75" customHeight="1">
      <c r="A87" s="79" t="s">
        <v>403</v>
      </c>
      <c r="B87" s="80" t="s">
        <v>404</v>
      </c>
      <c r="C87" s="81" t="s">
        <v>405</v>
      </c>
      <c r="D87" s="82" t="s">
        <v>406</v>
      </c>
      <c r="E87" s="82" t="s">
        <v>407</v>
      </c>
      <c r="F87" s="83" t="s">
        <v>1452</v>
      </c>
      <c r="G87" s="84" t="s">
        <v>408</v>
      </c>
      <c r="H87" s="85" t="s">
        <v>273</v>
      </c>
      <c r="I87" s="86">
        <v>4028234190</v>
      </c>
      <c r="J87" s="87" t="s">
        <v>1556</v>
      </c>
      <c r="K87" s="88" t="s">
        <v>1455</v>
      </c>
      <c r="L87" s="100"/>
      <c r="M87" s="101">
        <v>322.62</v>
      </c>
      <c r="N87" s="102"/>
      <c r="O87" s="89">
        <v>11.39240506329114</v>
      </c>
      <c r="P87" s="90" t="s">
        <v>1673</v>
      </c>
      <c r="Q87" s="108"/>
      <c r="R87" s="109"/>
      <c r="S87" s="91" t="s">
        <v>1455</v>
      </c>
      <c r="T87" s="125">
        <v>15897</v>
      </c>
      <c r="U87" s="114">
        <v>526</v>
      </c>
      <c r="V87" s="114">
        <v>1631</v>
      </c>
      <c r="W87" s="115">
        <v>417</v>
      </c>
      <c r="X87" s="116"/>
      <c r="Y87" s="117" t="s">
        <v>432</v>
      </c>
      <c r="Z87" s="81">
        <f t="shared" si="10"/>
        <v>1</v>
      </c>
      <c r="AA87" s="82">
        <f t="shared" si="11"/>
        <v>1</v>
      </c>
      <c r="AB87" s="82">
        <f t="shared" si="12"/>
        <v>0</v>
      </c>
      <c r="AC87" s="82">
        <f t="shared" si="13"/>
        <v>0</v>
      </c>
      <c r="AD87" s="123" t="str">
        <f t="shared" si="14"/>
        <v>SRSA</v>
      </c>
      <c r="AE87" s="81">
        <f t="shared" si="15"/>
        <v>1</v>
      </c>
      <c r="AF87" s="82">
        <f t="shared" si="16"/>
        <v>0</v>
      </c>
      <c r="AG87" s="82">
        <f t="shared" si="17"/>
        <v>0</v>
      </c>
      <c r="AH87" s="123" t="str">
        <f t="shared" si="18"/>
        <v>-</v>
      </c>
      <c r="AI87" s="81">
        <f t="shared" si="19"/>
        <v>0</v>
      </c>
    </row>
    <row r="88" spans="1:35" ht="12.75" customHeight="1">
      <c r="A88" s="79" t="s">
        <v>267</v>
      </c>
      <c r="B88" s="80" t="s">
        <v>268</v>
      </c>
      <c r="C88" s="81" t="s">
        <v>269</v>
      </c>
      <c r="D88" s="82" t="s">
        <v>270</v>
      </c>
      <c r="E88" s="82" t="s">
        <v>271</v>
      </c>
      <c r="F88" s="83" t="s">
        <v>1452</v>
      </c>
      <c r="G88" s="84" t="s">
        <v>272</v>
      </c>
      <c r="H88" s="85" t="s">
        <v>273</v>
      </c>
      <c r="I88" s="86">
        <v>4023761680</v>
      </c>
      <c r="J88" s="87" t="s">
        <v>1454</v>
      </c>
      <c r="K88" s="88" t="s">
        <v>1455</v>
      </c>
      <c r="L88" s="100"/>
      <c r="M88" s="101">
        <v>211.87</v>
      </c>
      <c r="N88" s="102" t="s">
        <v>432</v>
      </c>
      <c r="O88" s="89">
        <v>6.995884773662551</v>
      </c>
      <c r="P88" s="90" t="s">
        <v>1673</v>
      </c>
      <c r="Q88" s="108"/>
      <c r="R88" s="109"/>
      <c r="S88" s="91" t="s">
        <v>1455</v>
      </c>
      <c r="T88" s="125">
        <v>9321</v>
      </c>
      <c r="U88" s="114">
        <v>352</v>
      </c>
      <c r="V88" s="114">
        <v>857</v>
      </c>
      <c r="W88" s="115">
        <v>248</v>
      </c>
      <c r="X88" s="116"/>
      <c r="Y88" s="117" t="s">
        <v>432</v>
      </c>
      <c r="Z88" s="81">
        <f t="shared" si="10"/>
        <v>1</v>
      </c>
      <c r="AA88" s="82">
        <f t="shared" si="11"/>
        <v>1</v>
      </c>
      <c r="AB88" s="82">
        <f t="shared" si="12"/>
        <v>0</v>
      </c>
      <c r="AC88" s="82">
        <f t="shared" si="13"/>
        <v>0</v>
      </c>
      <c r="AD88" s="123" t="str">
        <f t="shared" si="14"/>
        <v>SRSA</v>
      </c>
      <c r="AE88" s="81">
        <f t="shared" si="15"/>
        <v>1</v>
      </c>
      <c r="AF88" s="82">
        <f t="shared" si="16"/>
        <v>0</v>
      </c>
      <c r="AG88" s="82">
        <f t="shared" si="17"/>
        <v>0</v>
      </c>
      <c r="AH88" s="123" t="str">
        <f t="shared" si="18"/>
        <v>-</v>
      </c>
      <c r="AI88" s="81">
        <f t="shared" si="19"/>
        <v>0</v>
      </c>
    </row>
    <row r="89" spans="1:35" ht="12.75" customHeight="1">
      <c r="A89" s="79" t="s">
        <v>1755</v>
      </c>
      <c r="B89" s="80" t="s">
        <v>1756</v>
      </c>
      <c r="C89" s="81" t="s">
        <v>1757</v>
      </c>
      <c r="D89" s="82" t="s">
        <v>1545</v>
      </c>
      <c r="E89" s="82" t="s">
        <v>1546</v>
      </c>
      <c r="F89" s="83" t="s">
        <v>1452</v>
      </c>
      <c r="G89" s="84" t="s">
        <v>1547</v>
      </c>
      <c r="H89" s="85" t="s">
        <v>1548</v>
      </c>
      <c r="I89" s="86">
        <v>4024784173</v>
      </c>
      <c r="J89" s="87" t="s">
        <v>1454</v>
      </c>
      <c r="K89" s="88" t="s">
        <v>1455</v>
      </c>
      <c r="L89" s="100"/>
      <c r="M89" s="101">
        <v>122.64</v>
      </c>
      <c r="N89" s="102" t="s">
        <v>432</v>
      </c>
      <c r="O89" s="89">
        <v>17.391304347826086</v>
      </c>
      <c r="P89" s="90" t="s">
        <v>1673</v>
      </c>
      <c r="Q89" s="108"/>
      <c r="R89" s="109"/>
      <c r="S89" s="91" t="s">
        <v>1455</v>
      </c>
      <c r="T89" s="125">
        <v>12184</v>
      </c>
      <c r="U89" s="114">
        <v>382</v>
      </c>
      <c r="V89" s="114">
        <v>996</v>
      </c>
      <c r="W89" s="115">
        <v>216</v>
      </c>
      <c r="X89" s="116"/>
      <c r="Y89" s="117" t="s">
        <v>432</v>
      </c>
      <c r="Z89" s="81">
        <f t="shared" si="10"/>
        <v>1</v>
      </c>
      <c r="AA89" s="82">
        <f t="shared" si="11"/>
        <v>1</v>
      </c>
      <c r="AB89" s="82">
        <f t="shared" si="12"/>
        <v>0</v>
      </c>
      <c r="AC89" s="82">
        <f t="shared" si="13"/>
        <v>0</v>
      </c>
      <c r="AD89" s="123" t="str">
        <f t="shared" si="14"/>
        <v>SRSA</v>
      </c>
      <c r="AE89" s="81">
        <f t="shared" si="15"/>
        <v>1</v>
      </c>
      <c r="AF89" s="82">
        <f t="shared" si="16"/>
        <v>0</v>
      </c>
      <c r="AG89" s="82">
        <f t="shared" si="17"/>
        <v>0</v>
      </c>
      <c r="AH89" s="123" t="str">
        <f t="shared" si="18"/>
        <v>-</v>
      </c>
      <c r="AI89" s="81">
        <f t="shared" si="19"/>
        <v>0</v>
      </c>
    </row>
    <row r="90" spans="1:35" ht="12.75" customHeight="1">
      <c r="A90" s="79" t="s">
        <v>384</v>
      </c>
      <c r="B90" s="80" t="s">
        <v>385</v>
      </c>
      <c r="C90" s="81" t="s">
        <v>386</v>
      </c>
      <c r="D90" s="82" t="s">
        <v>387</v>
      </c>
      <c r="E90" s="82" t="s">
        <v>388</v>
      </c>
      <c r="F90" s="83" t="s">
        <v>1452</v>
      </c>
      <c r="G90" s="84" t="s">
        <v>389</v>
      </c>
      <c r="H90" s="85" t="s">
        <v>363</v>
      </c>
      <c r="I90" s="86">
        <v>4027623561</v>
      </c>
      <c r="J90" s="87" t="s">
        <v>1454</v>
      </c>
      <c r="K90" s="88" t="s">
        <v>1455</v>
      </c>
      <c r="L90" s="100"/>
      <c r="M90" s="101">
        <v>254.46</v>
      </c>
      <c r="N90" s="102"/>
      <c r="O90" s="89">
        <v>12.269938650306749</v>
      </c>
      <c r="P90" s="90" t="s">
        <v>1673</v>
      </c>
      <c r="Q90" s="108"/>
      <c r="R90" s="109"/>
      <c r="S90" s="91" t="s">
        <v>1455</v>
      </c>
      <c r="T90" s="125">
        <v>10055</v>
      </c>
      <c r="U90" s="114">
        <v>394</v>
      </c>
      <c r="V90" s="114">
        <v>1509</v>
      </c>
      <c r="W90" s="115">
        <v>307</v>
      </c>
      <c r="X90" s="116"/>
      <c r="Y90" s="117" t="s">
        <v>432</v>
      </c>
      <c r="Z90" s="81">
        <f t="shared" si="10"/>
        <v>1</v>
      </c>
      <c r="AA90" s="82">
        <f t="shared" si="11"/>
        <v>1</v>
      </c>
      <c r="AB90" s="82">
        <f t="shared" si="12"/>
        <v>0</v>
      </c>
      <c r="AC90" s="82">
        <f t="shared" si="13"/>
        <v>0</v>
      </c>
      <c r="AD90" s="123" t="str">
        <f t="shared" si="14"/>
        <v>SRSA</v>
      </c>
      <c r="AE90" s="81">
        <f t="shared" si="15"/>
        <v>1</v>
      </c>
      <c r="AF90" s="82">
        <f t="shared" si="16"/>
        <v>0</v>
      </c>
      <c r="AG90" s="82">
        <f t="shared" si="17"/>
        <v>0</v>
      </c>
      <c r="AH90" s="123" t="str">
        <f t="shared" si="18"/>
        <v>-</v>
      </c>
      <c r="AI90" s="81">
        <f t="shared" si="19"/>
        <v>0</v>
      </c>
    </row>
    <row r="91" spans="1:35" ht="12.75" customHeight="1">
      <c r="A91" s="79" t="s">
        <v>868</v>
      </c>
      <c r="B91" s="80" t="s">
        <v>869</v>
      </c>
      <c r="C91" s="81" t="s">
        <v>870</v>
      </c>
      <c r="D91" s="82" t="s">
        <v>871</v>
      </c>
      <c r="E91" s="82" t="s">
        <v>872</v>
      </c>
      <c r="F91" s="83" t="s">
        <v>1452</v>
      </c>
      <c r="G91" s="84" t="s">
        <v>873</v>
      </c>
      <c r="H91" s="85" t="s">
        <v>874</v>
      </c>
      <c r="I91" s="86">
        <v>4023294677</v>
      </c>
      <c r="J91" s="87" t="s">
        <v>1723</v>
      </c>
      <c r="K91" s="88" t="s">
        <v>1673</v>
      </c>
      <c r="L91" s="100"/>
      <c r="M91" s="101">
        <v>819.92</v>
      </c>
      <c r="N91" s="102"/>
      <c r="O91" s="89">
        <v>8.59106529209622</v>
      </c>
      <c r="P91" s="90" t="s">
        <v>1673</v>
      </c>
      <c r="Q91" s="108"/>
      <c r="R91" s="109"/>
      <c r="S91" s="91" t="s">
        <v>1455</v>
      </c>
      <c r="T91" s="125">
        <v>37168</v>
      </c>
      <c r="U91" s="114">
        <v>1616</v>
      </c>
      <c r="V91" s="114">
        <v>3384</v>
      </c>
      <c r="W91" s="115">
        <v>1427</v>
      </c>
      <c r="X91" s="116"/>
      <c r="Y91" s="117" t="s">
        <v>1810</v>
      </c>
      <c r="Z91" s="81">
        <f t="shared" si="10"/>
        <v>0</v>
      </c>
      <c r="AA91" s="82">
        <f t="shared" si="11"/>
        <v>0</v>
      </c>
      <c r="AB91" s="82">
        <f t="shared" si="12"/>
        <v>0</v>
      </c>
      <c r="AC91" s="82">
        <f t="shared" si="13"/>
        <v>0</v>
      </c>
      <c r="AD91" s="123" t="str">
        <f t="shared" si="14"/>
        <v>-</v>
      </c>
      <c r="AE91" s="81">
        <f t="shared" si="15"/>
        <v>1</v>
      </c>
      <c r="AF91" s="82">
        <f t="shared" si="16"/>
        <v>0</v>
      </c>
      <c r="AG91" s="82">
        <f t="shared" si="17"/>
        <v>0</v>
      </c>
      <c r="AH91" s="123" t="str">
        <f t="shared" si="18"/>
        <v>-</v>
      </c>
      <c r="AI91" s="81">
        <f t="shared" si="19"/>
        <v>0</v>
      </c>
    </row>
    <row r="92" spans="1:35" ht="12.75" customHeight="1">
      <c r="A92" s="79" t="s">
        <v>875</v>
      </c>
      <c r="B92" s="80" t="s">
        <v>876</v>
      </c>
      <c r="C92" s="81" t="s">
        <v>877</v>
      </c>
      <c r="D92" s="82" t="s">
        <v>878</v>
      </c>
      <c r="E92" s="82" t="s">
        <v>801</v>
      </c>
      <c r="F92" s="83" t="s">
        <v>1452</v>
      </c>
      <c r="G92" s="84" t="s">
        <v>802</v>
      </c>
      <c r="H92" s="85" t="s">
        <v>323</v>
      </c>
      <c r="I92" s="86">
        <v>3084323316</v>
      </c>
      <c r="J92" s="87" t="s">
        <v>1463</v>
      </c>
      <c r="K92" s="88" t="s">
        <v>1673</v>
      </c>
      <c r="L92" s="100"/>
      <c r="M92" s="101">
        <v>798.67</v>
      </c>
      <c r="N92" s="102"/>
      <c r="O92" s="89">
        <v>11.346153846153847</v>
      </c>
      <c r="P92" s="90" t="s">
        <v>1673</v>
      </c>
      <c r="Q92" s="108"/>
      <c r="R92" s="109"/>
      <c r="S92" s="91" t="s">
        <v>1455</v>
      </c>
      <c r="T92" s="125">
        <v>52722</v>
      </c>
      <c r="U92" s="114">
        <v>1984</v>
      </c>
      <c r="V92" s="114">
        <v>4049</v>
      </c>
      <c r="W92" s="115">
        <v>1449</v>
      </c>
      <c r="X92" s="116"/>
      <c r="Y92" s="117" t="s">
        <v>432</v>
      </c>
      <c r="Z92" s="81">
        <f t="shared" si="10"/>
        <v>0</v>
      </c>
      <c r="AA92" s="82">
        <f t="shared" si="11"/>
        <v>0</v>
      </c>
      <c r="AB92" s="82">
        <f t="shared" si="12"/>
        <v>0</v>
      </c>
      <c r="AC92" s="82">
        <f t="shared" si="13"/>
        <v>0</v>
      </c>
      <c r="AD92" s="123" t="str">
        <f t="shared" si="14"/>
        <v>-</v>
      </c>
      <c r="AE92" s="81">
        <f t="shared" si="15"/>
        <v>1</v>
      </c>
      <c r="AF92" s="82">
        <f t="shared" si="16"/>
        <v>0</v>
      </c>
      <c r="AG92" s="82">
        <f t="shared" si="17"/>
        <v>0</v>
      </c>
      <c r="AH92" s="123" t="str">
        <f t="shared" si="18"/>
        <v>-</v>
      </c>
      <c r="AI92" s="81">
        <f t="shared" si="19"/>
        <v>0</v>
      </c>
    </row>
    <row r="93" spans="1:35" ht="12.75" customHeight="1">
      <c r="A93" s="79" t="s">
        <v>55</v>
      </c>
      <c r="B93" s="80" t="s">
        <v>56</v>
      </c>
      <c r="C93" s="81" t="s">
        <v>57</v>
      </c>
      <c r="D93" s="82" t="s">
        <v>58</v>
      </c>
      <c r="E93" s="82" t="s">
        <v>1782</v>
      </c>
      <c r="F93" s="83" t="s">
        <v>1452</v>
      </c>
      <c r="G93" s="84" t="s">
        <v>1783</v>
      </c>
      <c r="H93" s="85" t="s">
        <v>59</v>
      </c>
      <c r="I93" s="86">
        <v>4025342291</v>
      </c>
      <c r="J93" s="87" t="s">
        <v>1454</v>
      </c>
      <c r="K93" s="88" t="s">
        <v>1455</v>
      </c>
      <c r="L93" s="100"/>
      <c r="M93" s="101">
        <v>567.45</v>
      </c>
      <c r="N93" s="102"/>
      <c r="O93" s="89">
        <v>8</v>
      </c>
      <c r="P93" s="90" t="s">
        <v>1673</v>
      </c>
      <c r="Q93" s="108"/>
      <c r="R93" s="109"/>
      <c r="S93" s="91" t="s">
        <v>1455</v>
      </c>
      <c r="T93" s="125">
        <v>23852</v>
      </c>
      <c r="U93" s="114">
        <v>934</v>
      </c>
      <c r="V93" s="114">
        <v>2465</v>
      </c>
      <c r="W93" s="115">
        <v>694</v>
      </c>
      <c r="X93" s="116" t="s">
        <v>1810</v>
      </c>
      <c r="Y93" s="117" t="s">
        <v>432</v>
      </c>
      <c r="Z93" s="81">
        <f t="shared" si="10"/>
        <v>1</v>
      </c>
      <c r="AA93" s="82">
        <f t="shared" si="11"/>
        <v>1</v>
      </c>
      <c r="AB93" s="82">
        <f t="shared" si="12"/>
        <v>0</v>
      </c>
      <c r="AC93" s="82">
        <f t="shared" si="13"/>
        <v>0</v>
      </c>
      <c r="AD93" s="123" t="str">
        <f t="shared" si="14"/>
        <v>SRSA</v>
      </c>
      <c r="AE93" s="81">
        <f t="shared" si="15"/>
        <v>1</v>
      </c>
      <c r="AF93" s="82">
        <f t="shared" si="16"/>
        <v>0</v>
      </c>
      <c r="AG93" s="82">
        <f t="shared" si="17"/>
        <v>0</v>
      </c>
      <c r="AH93" s="123" t="str">
        <f t="shared" si="18"/>
        <v>-</v>
      </c>
      <c r="AI93" s="81">
        <f t="shared" si="19"/>
        <v>0</v>
      </c>
    </row>
    <row r="94" spans="1:35" ht="12.75" customHeight="1">
      <c r="A94" s="79" t="s">
        <v>879</v>
      </c>
      <c r="B94" s="80" t="s">
        <v>880</v>
      </c>
      <c r="C94" s="81" t="s">
        <v>881</v>
      </c>
      <c r="D94" s="82" t="s">
        <v>882</v>
      </c>
      <c r="E94" s="82" t="s">
        <v>883</v>
      </c>
      <c r="F94" s="83" t="s">
        <v>1452</v>
      </c>
      <c r="G94" s="84" t="s">
        <v>884</v>
      </c>
      <c r="H94" s="85" t="s">
        <v>1583</v>
      </c>
      <c r="I94" s="86">
        <v>3085832325</v>
      </c>
      <c r="J94" s="87" t="s">
        <v>1556</v>
      </c>
      <c r="K94" s="88" t="s">
        <v>1455</v>
      </c>
      <c r="L94" s="100"/>
      <c r="M94" s="101">
        <v>549.62</v>
      </c>
      <c r="N94" s="102"/>
      <c r="O94" s="89">
        <v>8.075601374570446</v>
      </c>
      <c r="P94" s="90" t="s">
        <v>1673</v>
      </c>
      <c r="Q94" s="108"/>
      <c r="R94" s="109"/>
      <c r="S94" s="91" t="s">
        <v>1455</v>
      </c>
      <c r="T94" s="125">
        <v>16653</v>
      </c>
      <c r="U94" s="114">
        <v>371</v>
      </c>
      <c r="V94" s="114">
        <v>2115</v>
      </c>
      <c r="W94" s="115">
        <v>684</v>
      </c>
      <c r="X94" s="116"/>
      <c r="Y94" s="117" t="s">
        <v>432</v>
      </c>
      <c r="Z94" s="81">
        <f t="shared" si="10"/>
        <v>1</v>
      </c>
      <c r="AA94" s="82">
        <f t="shared" si="11"/>
        <v>1</v>
      </c>
      <c r="AB94" s="82">
        <f t="shared" si="12"/>
        <v>0</v>
      </c>
      <c r="AC94" s="82">
        <f t="shared" si="13"/>
        <v>0</v>
      </c>
      <c r="AD94" s="123" t="str">
        <f t="shared" si="14"/>
        <v>SRSA</v>
      </c>
      <c r="AE94" s="81">
        <f t="shared" si="15"/>
        <v>1</v>
      </c>
      <c r="AF94" s="82">
        <f t="shared" si="16"/>
        <v>0</v>
      </c>
      <c r="AG94" s="82">
        <f t="shared" si="17"/>
        <v>0</v>
      </c>
      <c r="AH94" s="123" t="str">
        <f t="shared" si="18"/>
        <v>-</v>
      </c>
      <c r="AI94" s="81">
        <f t="shared" si="19"/>
        <v>0</v>
      </c>
    </row>
    <row r="95" spans="1:35" ht="12.75" customHeight="1">
      <c r="A95" s="79" t="s">
        <v>87</v>
      </c>
      <c r="B95" s="80" t="s">
        <v>88</v>
      </c>
      <c r="C95" s="81" t="s">
        <v>89</v>
      </c>
      <c r="D95" s="82" t="s">
        <v>90</v>
      </c>
      <c r="E95" s="82" t="s">
        <v>91</v>
      </c>
      <c r="F95" s="83" t="s">
        <v>1452</v>
      </c>
      <c r="G95" s="84" t="s">
        <v>92</v>
      </c>
      <c r="H95" s="85" t="s">
        <v>93</v>
      </c>
      <c r="I95" s="86">
        <v>4026843855</v>
      </c>
      <c r="J95" s="87" t="s">
        <v>1454</v>
      </c>
      <c r="K95" s="88" t="s">
        <v>1455</v>
      </c>
      <c r="L95" s="100"/>
      <c r="M95" s="101">
        <v>307.28</v>
      </c>
      <c r="N95" s="102" t="s">
        <v>432</v>
      </c>
      <c r="O95" s="89">
        <v>14.012738853503185</v>
      </c>
      <c r="P95" s="90" t="s">
        <v>1673</v>
      </c>
      <c r="Q95" s="108"/>
      <c r="R95" s="109"/>
      <c r="S95" s="91" t="s">
        <v>1455</v>
      </c>
      <c r="T95" s="125">
        <v>17222</v>
      </c>
      <c r="U95" s="114">
        <v>809</v>
      </c>
      <c r="V95" s="114">
        <v>1685</v>
      </c>
      <c r="W95" s="115">
        <v>514</v>
      </c>
      <c r="X95" s="116"/>
      <c r="Y95" s="117" t="s">
        <v>1810</v>
      </c>
      <c r="Z95" s="81">
        <f t="shared" si="10"/>
        <v>1</v>
      </c>
      <c r="AA95" s="82">
        <f t="shared" si="11"/>
        <v>1</v>
      </c>
      <c r="AB95" s="82">
        <f t="shared" si="12"/>
        <v>0</v>
      </c>
      <c r="AC95" s="82">
        <f t="shared" si="13"/>
        <v>0</v>
      </c>
      <c r="AD95" s="123" t="str">
        <f t="shared" si="14"/>
        <v>SRSA</v>
      </c>
      <c r="AE95" s="81">
        <f t="shared" si="15"/>
        <v>1</v>
      </c>
      <c r="AF95" s="82">
        <f t="shared" si="16"/>
        <v>0</v>
      </c>
      <c r="AG95" s="82">
        <f t="shared" si="17"/>
        <v>0</v>
      </c>
      <c r="AH95" s="123" t="str">
        <f t="shared" si="18"/>
        <v>-</v>
      </c>
      <c r="AI95" s="81">
        <f t="shared" si="19"/>
        <v>0</v>
      </c>
    </row>
    <row r="96" spans="1:35" ht="12.75" customHeight="1">
      <c r="A96" s="79" t="s">
        <v>296</v>
      </c>
      <c r="B96" s="80" t="s">
        <v>297</v>
      </c>
      <c r="C96" s="81" t="s">
        <v>298</v>
      </c>
      <c r="D96" s="82" t="s">
        <v>44</v>
      </c>
      <c r="E96" s="82" t="s">
        <v>45</v>
      </c>
      <c r="F96" s="83" t="s">
        <v>1452</v>
      </c>
      <c r="G96" s="84" t="s">
        <v>46</v>
      </c>
      <c r="H96" s="85" t="s">
        <v>47</v>
      </c>
      <c r="I96" s="86">
        <v>3083580640</v>
      </c>
      <c r="J96" s="87" t="s">
        <v>1454</v>
      </c>
      <c r="K96" s="88" t="s">
        <v>1455</v>
      </c>
      <c r="L96" s="100"/>
      <c r="M96" s="101">
        <v>312.35</v>
      </c>
      <c r="N96" s="102"/>
      <c r="O96" s="89">
        <v>2.272727272727273</v>
      </c>
      <c r="P96" s="90" t="s">
        <v>1673</v>
      </c>
      <c r="Q96" s="108"/>
      <c r="R96" s="109"/>
      <c r="S96" s="91" t="s">
        <v>1455</v>
      </c>
      <c r="T96" s="125">
        <v>7120</v>
      </c>
      <c r="U96" s="114">
        <v>105</v>
      </c>
      <c r="V96" s="114">
        <v>566</v>
      </c>
      <c r="W96" s="115">
        <v>378</v>
      </c>
      <c r="X96" s="116"/>
      <c r="Y96" s="117" t="s">
        <v>1810</v>
      </c>
      <c r="Z96" s="81">
        <f t="shared" si="10"/>
        <v>1</v>
      </c>
      <c r="AA96" s="82">
        <f t="shared" si="11"/>
        <v>1</v>
      </c>
      <c r="AB96" s="82">
        <f t="shared" si="12"/>
        <v>0</v>
      </c>
      <c r="AC96" s="82">
        <f t="shared" si="13"/>
        <v>0</v>
      </c>
      <c r="AD96" s="123" t="str">
        <f t="shared" si="14"/>
        <v>SRSA</v>
      </c>
      <c r="AE96" s="81">
        <f t="shared" si="15"/>
        <v>1</v>
      </c>
      <c r="AF96" s="82">
        <f t="shared" si="16"/>
        <v>0</v>
      </c>
      <c r="AG96" s="82">
        <f t="shared" si="17"/>
        <v>0</v>
      </c>
      <c r="AH96" s="123" t="str">
        <f t="shared" si="18"/>
        <v>-</v>
      </c>
      <c r="AI96" s="81">
        <f t="shared" si="19"/>
        <v>0</v>
      </c>
    </row>
    <row r="97" spans="1:35" ht="12.75" customHeight="1">
      <c r="A97" s="79" t="s">
        <v>885</v>
      </c>
      <c r="B97" s="80" t="s">
        <v>886</v>
      </c>
      <c r="C97" s="81" t="s">
        <v>887</v>
      </c>
      <c r="D97" s="82" t="s">
        <v>888</v>
      </c>
      <c r="E97" s="82" t="s">
        <v>775</v>
      </c>
      <c r="F97" s="83" t="s">
        <v>1452</v>
      </c>
      <c r="G97" s="84" t="s">
        <v>776</v>
      </c>
      <c r="H97" s="85" t="s">
        <v>889</v>
      </c>
      <c r="I97" s="86">
        <v>4025824993</v>
      </c>
      <c r="J97" s="87" t="s">
        <v>1746</v>
      </c>
      <c r="K97" s="88" t="s">
        <v>1673</v>
      </c>
      <c r="L97" s="100"/>
      <c r="M97" s="101">
        <v>4230.08</v>
      </c>
      <c r="N97" s="102"/>
      <c r="O97" s="89">
        <v>10.011402508551882</v>
      </c>
      <c r="P97" s="90" t="s">
        <v>1673</v>
      </c>
      <c r="Q97" s="108"/>
      <c r="R97" s="109"/>
      <c r="S97" s="91" t="s">
        <v>1673</v>
      </c>
      <c r="T97" s="125">
        <v>183016</v>
      </c>
      <c r="U97" s="114">
        <v>6820</v>
      </c>
      <c r="V97" s="114">
        <v>18527</v>
      </c>
      <c r="W97" s="115">
        <v>7409</v>
      </c>
      <c r="X97" s="116"/>
      <c r="Y97" s="117" t="s">
        <v>432</v>
      </c>
      <c r="Z97" s="81">
        <f t="shared" si="10"/>
        <v>0</v>
      </c>
      <c r="AA97" s="82">
        <f t="shared" si="11"/>
        <v>0</v>
      </c>
      <c r="AB97" s="82">
        <f t="shared" si="12"/>
        <v>0</v>
      </c>
      <c r="AC97" s="82">
        <f t="shared" si="13"/>
        <v>0</v>
      </c>
      <c r="AD97" s="123" t="str">
        <f t="shared" si="14"/>
        <v>-</v>
      </c>
      <c r="AE97" s="81">
        <f t="shared" si="15"/>
        <v>0</v>
      </c>
      <c r="AF97" s="82">
        <f t="shared" si="16"/>
        <v>0</v>
      </c>
      <c r="AG97" s="82">
        <f t="shared" si="17"/>
        <v>0</v>
      </c>
      <c r="AH97" s="123" t="str">
        <f t="shared" si="18"/>
        <v>-</v>
      </c>
      <c r="AI97" s="81">
        <f t="shared" si="19"/>
        <v>0</v>
      </c>
    </row>
    <row r="98" spans="1:35" ht="12.75" customHeight="1">
      <c r="A98" s="79" t="s">
        <v>214</v>
      </c>
      <c r="B98" s="80" t="s">
        <v>215</v>
      </c>
      <c r="C98" s="81" t="s">
        <v>216</v>
      </c>
      <c r="D98" s="82" t="s">
        <v>217</v>
      </c>
      <c r="E98" s="82" t="s">
        <v>218</v>
      </c>
      <c r="F98" s="83" t="s">
        <v>1452</v>
      </c>
      <c r="G98" s="84" t="s">
        <v>219</v>
      </c>
      <c r="H98" s="85" t="s">
        <v>220</v>
      </c>
      <c r="I98" s="86">
        <v>3084895515</v>
      </c>
      <c r="J98" s="87" t="s">
        <v>1454</v>
      </c>
      <c r="K98" s="88" t="s">
        <v>1455</v>
      </c>
      <c r="L98" s="100"/>
      <c r="M98" s="101">
        <v>303.48</v>
      </c>
      <c r="N98" s="102"/>
      <c r="O98" s="89">
        <v>8.734939759036145</v>
      </c>
      <c r="P98" s="90" t="s">
        <v>1673</v>
      </c>
      <c r="Q98" s="108"/>
      <c r="R98" s="109"/>
      <c r="S98" s="91" t="s">
        <v>1455</v>
      </c>
      <c r="T98" s="125">
        <v>8761</v>
      </c>
      <c r="U98" s="114">
        <v>290</v>
      </c>
      <c r="V98" s="114">
        <v>1220</v>
      </c>
      <c r="W98" s="115">
        <v>395</v>
      </c>
      <c r="X98" s="116"/>
      <c r="Y98" s="117" t="s">
        <v>432</v>
      </c>
      <c r="Z98" s="81">
        <f t="shared" si="10"/>
        <v>1</v>
      </c>
      <c r="AA98" s="82">
        <f t="shared" si="11"/>
        <v>1</v>
      </c>
      <c r="AB98" s="82">
        <f t="shared" si="12"/>
        <v>0</v>
      </c>
      <c r="AC98" s="82">
        <f t="shared" si="13"/>
        <v>0</v>
      </c>
      <c r="AD98" s="123" t="str">
        <f t="shared" si="14"/>
        <v>SRSA</v>
      </c>
      <c r="AE98" s="81">
        <f t="shared" si="15"/>
        <v>1</v>
      </c>
      <c r="AF98" s="82">
        <f t="shared" si="16"/>
        <v>0</v>
      </c>
      <c r="AG98" s="82">
        <f t="shared" si="17"/>
        <v>0</v>
      </c>
      <c r="AH98" s="123" t="str">
        <f t="shared" si="18"/>
        <v>-</v>
      </c>
      <c r="AI98" s="81">
        <f t="shared" si="19"/>
        <v>0</v>
      </c>
    </row>
    <row r="99" spans="1:35" ht="12.75" customHeight="1">
      <c r="A99" s="79" t="s">
        <v>34</v>
      </c>
      <c r="B99" s="80" t="s">
        <v>35</v>
      </c>
      <c r="C99" s="81" t="s">
        <v>36</v>
      </c>
      <c r="D99" s="82" t="s">
        <v>37</v>
      </c>
      <c r="E99" s="82" t="s">
        <v>38</v>
      </c>
      <c r="F99" s="83" t="s">
        <v>1452</v>
      </c>
      <c r="G99" s="84" t="s">
        <v>39</v>
      </c>
      <c r="H99" s="85" t="s">
        <v>40</v>
      </c>
      <c r="I99" s="86">
        <v>4024981898</v>
      </c>
      <c r="J99" s="87" t="s">
        <v>1454</v>
      </c>
      <c r="K99" s="88" t="s">
        <v>1455</v>
      </c>
      <c r="L99" s="100"/>
      <c r="M99" s="101">
        <v>326.09</v>
      </c>
      <c r="N99" s="102" t="s">
        <v>432</v>
      </c>
      <c r="O99" s="89">
        <v>13.142857142857142</v>
      </c>
      <c r="P99" s="90" t="s">
        <v>1673</v>
      </c>
      <c r="Q99" s="108"/>
      <c r="R99" s="109"/>
      <c r="S99" s="91" t="s">
        <v>1455</v>
      </c>
      <c r="T99" s="125">
        <v>21674</v>
      </c>
      <c r="U99" s="114">
        <v>768</v>
      </c>
      <c r="V99" s="114">
        <v>1803</v>
      </c>
      <c r="W99" s="115">
        <v>530</v>
      </c>
      <c r="X99" s="116"/>
      <c r="Y99" s="117" t="s">
        <v>432</v>
      </c>
      <c r="Z99" s="81">
        <f t="shared" si="10"/>
        <v>1</v>
      </c>
      <c r="AA99" s="82">
        <f t="shared" si="11"/>
        <v>1</v>
      </c>
      <c r="AB99" s="82">
        <f t="shared" si="12"/>
        <v>0</v>
      </c>
      <c r="AC99" s="82">
        <f t="shared" si="13"/>
        <v>0</v>
      </c>
      <c r="AD99" s="123" t="str">
        <f t="shared" si="14"/>
        <v>SRSA</v>
      </c>
      <c r="AE99" s="81">
        <f t="shared" si="15"/>
        <v>1</v>
      </c>
      <c r="AF99" s="82">
        <f t="shared" si="16"/>
        <v>0</v>
      </c>
      <c r="AG99" s="82">
        <f t="shared" si="17"/>
        <v>0</v>
      </c>
      <c r="AH99" s="123" t="str">
        <f t="shared" si="18"/>
        <v>-</v>
      </c>
      <c r="AI99" s="81">
        <f t="shared" si="19"/>
        <v>0</v>
      </c>
    </row>
    <row r="100" spans="1:35" ht="12.75" customHeight="1">
      <c r="A100" s="79" t="s">
        <v>890</v>
      </c>
      <c r="B100" s="80" t="s">
        <v>891</v>
      </c>
      <c r="C100" s="81" t="s">
        <v>892</v>
      </c>
      <c r="D100" s="82" t="s">
        <v>196</v>
      </c>
      <c r="E100" s="82" t="s">
        <v>197</v>
      </c>
      <c r="F100" s="83" t="s">
        <v>1452</v>
      </c>
      <c r="G100" s="84" t="s">
        <v>198</v>
      </c>
      <c r="H100" s="85" t="s">
        <v>199</v>
      </c>
      <c r="I100" s="86">
        <v>3085325918</v>
      </c>
      <c r="J100" s="87" t="s">
        <v>1454</v>
      </c>
      <c r="K100" s="88" t="s">
        <v>1455</v>
      </c>
      <c r="L100" s="100"/>
      <c r="M100" s="101">
        <v>261.07</v>
      </c>
      <c r="N100" s="102" t="s">
        <v>432</v>
      </c>
      <c r="O100" s="89">
        <v>7.865168539325842</v>
      </c>
      <c r="P100" s="90" t="s">
        <v>1673</v>
      </c>
      <c r="Q100" s="108"/>
      <c r="R100" s="109"/>
      <c r="S100" s="91" t="s">
        <v>1455</v>
      </c>
      <c r="T100" s="125">
        <v>15975</v>
      </c>
      <c r="U100" s="114">
        <v>939</v>
      </c>
      <c r="V100" s="114">
        <v>689</v>
      </c>
      <c r="W100" s="115">
        <v>475</v>
      </c>
      <c r="X100" s="116"/>
      <c r="Y100" s="117" t="s">
        <v>1810</v>
      </c>
      <c r="Z100" s="81">
        <f t="shared" si="10"/>
        <v>1</v>
      </c>
      <c r="AA100" s="82">
        <f t="shared" si="11"/>
        <v>1</v>
      </c>
      <c r="AB100" s="82">
        <f t="shared" si="12"/>
        <v>0</v>
      </c>
      <c r="AC100" s="82">
        <f t="shared" si="13"/>
        <v>0</v>
      </c>
      <c r="AD100" s="123" t="str">
        <f t="shared" si="14"/>
        <v>SRSA</v>
      </c>
      <c r="AE100" s="81">
        <f t="shared" si="15"/>
        <v>1</v>
      </c>
      <c r="AF100" s="82">
        <f t="shared" si="16"/>
        <v>0</v>
      </c>
      <c r="AG100" s="82">
        <f t="shared" si="17"/>
        <v>0</v>
      </c>
      <c r="AH100" s="123" t="str">
        <f t="shared" si="18"/>
        <v>-</v>
      </c>
      <c r="AI100" s="81">
        <f t="shared" si="19"/>
        <v>0</v>
      </c>
    </row>
    <row r="101" spans="1:35" ht="12.75" customHeight="1">
      <c r="A101" s="79" t="s">
        <v>228</v>
      </c>
      <c r="B101" s="80" t="s">
        <v>229</v>
      </c>
      <c r="C101" s="81" t="s">
        <v>230</v>
      </c>
      <c r="D101" s="82" t="s">
        <v>231</v>
      </c>
      <c r="E101" s="82" t="s">
        <v>232</v>
      </c>
      <c r="F101" s="83" t="s">
        <v>1452</v>
      </c>
      <c r="G101" s="84" t="s">
        <v>233</v>
      </c>
      <c r="H101" s="85" t="s">
        <v>234</v>
      </c>
      <c r="I101" s="86">
        <v>4023761680</v>
      </c>
      <c r="J101" s="87" t="s">
        <v>1463</v>
      </c>
      <c r="K101" s="88" t="s">
        <v>1673</v>
      </c>
      <c r="L101" s="100"/>
      <c r="M101" s="101">
        <v>1964.32</v>
      </c>
      <c r="N101" s="102"/>
      <c r="O101" s="89">
        <v>11.420118343195266</v>
      </c>
      <c r="P101" s="90" t="s">
        <v>1673</v>
      </c>
      <c r="Q101" s="108"/>
      <c r="R101" s="109"/>
      <c r="S101" s="91" t="s">
        <v>1455</v>
      </c>
      <c r="T101" s="125">
        <v>110679</v>
      </c>
      <c r="U101" s="114">
        <v>4215</v>
      </c>
      <c r="V101" s="114">
        <v>8371</v>
      </c>
      <c r="W101" s="115">
        <v>3491</v>
      </c>
      <c r="X101" s="116"/>
      <c r="Y101" s="117" t="s">
        <v>432</v>
      </c>
      <c r="Z101" s="81">
        <f t="shared" si="10"/>
        <v>0</v>
      </c>
      <c r="AA101" s="82">
        <f t="shared" si="11"/>
        <v>0</v>
      </c>
      <c r="AB101" s="82">
        <f t="shared" si="12"/>
        <v>0</v>
      </c>
      <c r="AC101" s="82">
        <f t="shared" si="13"/>
        <v>0</v>
      </c>
      <c r="AD101" s="123" t="str">
        <f t="shared" si="14"/>
        <v>-</v>
      </c>
      <c r="AE101" s="81">
        <f t="shared" si="15"/>
        <v>1</v>
      </c>
      <c r="AF101" s="82">
        <f t="shared" si="16"/>
        <v>0</v>
      </c>
      <c r="AG101" s="82">
        <f t="shared" si="17"/>
        <v>0</v>
      </c>
      <c r="AH101" s="123" t="str">
        <f t="shared" si="18"/>
        <v>-</v>
      </c>
      <c r="AI101" s="81">
        <f t="shared" si="19"/>
        <v>0</v>
      </c>
    </row>
    <row r="102" spans="1:35" ht="12.75" customHeight="1">
      <c r="A102" s="79" t="s">
        <v>893</v>
      </c>
      <c r="B102" s="80" t="s">
        <v>894</v>
      </c>
      <c r="C102" s="81" t="s">
        <v>895</v>
      </c>
      <c r="D102" s="82" t="s">
        <v>896</v>
      </c>
      <c r="E102" s="82" t="s">
        <v>897</v>
      </c>
      <c r="F102" s="83" t="s">
        <v>1452</v>
      </c>
      <c r="G102" s="84" t="s">
        <v>898</v>
      </c>
      <c r="H102" s="85" t="s">
        <v>634</v>
      </c>
      <c r="I102" s="86">
        <v>4027211143</v>
      </c>
      <c r="J102" s="87" t="s">
        <v>1454</v>
      </c>
      <c r="K102" s="88" t="s">
        <v>1455</v>
      </c>
      <c r="L102" s="100"/>
      <c r="M102" s="101">
        <v>538.44</v>
      </c>
      <c r="N102" s="102"/>
      <c r="O102" s="89">
        <v>9.391304347826086</v>
      </c>
      <c r="P102" s="90" t="s">
        <v>1673</v>
      </c>
      <c r="Q102" s="108"/>
      <c r="R102" s="109"/>
      <c r="S102" s="91" t="s">
        <v>1455</v>
      </c>
      <c r="T102" s="125">
        <v>18625</v>
      </c>
      <c r="U102" s="114">
        <v>1150</v>
      </c>
      <c r="V102" s="114">
        <v>2175</v>
      </c>
      <c r="W102" s="115">
        <v>958</v>
      </c>
      <c r="X102" s="116" t="s">
        <v>1810</v>
      </c>
      <c r="Y102" s="117" t="s">
        <v>1810</v>
      </c>
      <c r="Z102" s="81">
        <f t="shared" si="10"/>
        <v>1</v>
      </c>
      <c r="AA102" s="82">
        <f t="shared" si="11"/>
        <v>1</v>
      </c>
      <c r="AB102" s="82">
        <f t="shared" si="12"/>
        <v>0</v>
      </c>
      <c r="AC102" s="82">
        <f t="shared" si="13"/>
        <v>0</v>
      </c>
      <c r="AD102" s="123" t="str">
        <f t="shared" si="14"/>
        <v>SRSA</v>
      </c>
      <c r="AE102" s="81">
        <f t="shared" si="15"/>
        <v>1</v>
      </c>
      <c r="AF102" s="82">
        <f t="shared" si="16"/>
        <v>0</v>
      </c>
      <c r="AG102" s="82">
        <f t="shared" si="17"/>
        <v>0</v>
      </c>
      <c r="AH102" s="123" t="str">
        <f t="shared" si="18"/>
        <v>-</v>
      </c>
      <c r="AI102" s="81">
        <f t="shared" si="19"/>
        <v>0</v>
      </c>
    </row>
    <row r="103" spans="1:35" ht="12.75" customHeight="1">
      <c r="A103" s="79" t="s">
        <v>899</v>
      </c>
      <c r="B103" s="80" t="s">
        <v>900</v>
      </c>
      <c r="C103" s="81" t="s">
        <v>901</v>
      </c>
      <c r="D103" s="82" t="s">
        <v>902</v>
      </c>
      <c r="E103" s="82" t="s">
        <v>903</v>
      </c>
      <c r="F103" s="83" t="s">
        <v>1452</v>
      </c>
      <c r="G103" s="84" t="s">
        <v>904</v>
      </c>
      <c r="H103" s="85" t="s">
        <v>295</v>
      </c>
      <c r="I103" s="86">
        <v>4022963361</v>
      </c>
      <c r="J103" s="87" t="s">
        <v>1454</v>
      </c>
      <c r="K103" s="88" t="s">
        <v>1455</v>
      </c>
      <c r="L103" s="100"/>
      <c r="M103" s="101">
        <v>187.98</v>
      </c>
      <c r="N103" s="102"/>
      <c r="O103" s="89">
        <v>19.25465838509317</v>
      </c>
      <c r="P103" s="90" t="s">
        <v>1673</v>
      </c>
      <c r="Q103" s="108"/>
      <c r="R103" s="109"/>
      <c r="S103" s="91" t="s">
        <v>1455</v>
      </c>
      <c r="T103" s="125">
        <v>6511</v>
      </c>
      <c r="U103" s="114">
        <v>419</v>
      </c>
      <c r="V103" s="114">
        <v>1173</v>
      </c>
      <c r="W103" s="115">
        <v>226</v>
      </c>
      <c r="X103" s="116"/>
      <c r="Y103" s="117" t="s">
        <v>1810</v>
      </c>
      <c r="Z103" s="81">
        <f t="shared" si="10"/>
        <v>1</v>
      </c>
      <c r="AA103" s="82">
        <f t="shared" si="11"/>
        <v>1</v>
      </c>
      <c r="AB103" s="82">
        <f t="shared" si="12"/>
        <v>0</v>
      </c>
      <c r="AC103" s="82">
        <f t="shared" si="13"/>
        <v>0</v>
      </c>
      <c r="AD103" s="123" t="str">
        <f t="shared" si="14"/>
        <v>SRSA</v>
      </c>
      <c r="AE103" s="81">
        <f t="shared" si="15"/>
        <v>1</v>
      </c>
      <c r="AF103" s="82">
        <f t="shared" si="16"/>
        <v>0</v>
      </c>
      <c r="AG103" s="82">
        <f t="shared" si="17"/>
        <v>0</v>
      </c>
      <c r="AH103" s="123" t="str">
        <f t="shared" si="18"/>
        <v>-</v>
      </c>
      <c r="AI103" s="81">
        <f t="shared" si="19"/>
        <v>0</v>
      </c>
    </row>
    <row r="104" spans="1:35" ht="12.75" customHeight="1">
      <c r="A104" s="79" t="s">
        <v>200</v>
      </c>
      <c r="B104" s="80" t="s">
        <v>201</v>
      </c>
      <c r="C104" s="81" t="s">
        <v>202</v>
      </c>
      <c r="D104" s="82" t="s">
        <v>203</v>
      </c>
      <c r="E104" s="82" t="s">
        <v>242</v>
      </c>
      <c r="F104" s="83" t="s">
        <v>1452</v>
      </c>
      <c r="G104" s="84" t="s">
        <v>243</v>
      </c>
      <c r="H104" s="85" t="s">
        <v>204</v>
      </c>
      <c r="I104" s="86">
        <v>4024636107</v>
      </c>
      <c r="J104" s="87" t="s">
        <v>1454</v>
      </c>
      <c r="K104" s="88" t="s">
        <v>1455</v>
      </c>
      <c r="L104" s="100"/>
      <c r="M104" s="101">
        <v>682.86</v>
      </c>
      <c r="N104" s="102" t="s">
        <v>432</v>
      </c>
      <c r="O104" s="89" t="s">
        <v>1779</v>
      </c>
      <c r="P104" s="90" t="s">
        <v>1779</v>
      </c>
      <c r="Q104" s="108"/>
      <c r="R104" s="109"/>
      <c r="S104" s="91" t="s">
        <v>1455</v>
      </c>
      <c r="T104" s="125">
        <v>69415</v>
      </c>
      <c r="U104" s="114">
        <v>2232</v>
      </c>
      <c r="V104" s="114">
        <v>4375</v>
      </c>
      <c r="W104" s="115">
        <v>1404</v>
      </c>
      <c r="X104" s="116"/>
      <c r="Y104" s="117" t="s">
        <v>1810</v>
      </c>
      <c r="Z104" s="81">
        <f t="shared" si="10"/>
        <v>1</v>
      </c>
      <c r="AA104" s="82">
        <f t="shared" si="11"/>
        <v>1</v>
      </c>
      <c r="AB104" s="82">
        <f t="shared" si="12"/>
        <v>0</v>
      </c>
      <c r="AC104" s="82">
        <f t="shared" si="13"/>
        <v>0</v>
      </c>
      <c r="AD104" s="123" t="str">
        <f t="shared" si="14"/>
        <v>SRSA</v>
      </c>
      <c r="AE104" s="81">
        <f t="shared" si="15"/>
        <v>1</v>
      </c>
      <c r="AF104" s="82">
        <f t="shared" si="16"/>
        <v>0</v>
      </c>
      <c r="AG104" s="82">
        <f t="shared" si="17"/>
        <v>0</v>
      </c>
      <c r="AH104" s="123" t="str">
        <f t="shared" si="18"/>
        <v>-</v>
      </c>
      <c r="AI104" s="81">
        <f t="shared" si="19"/>
        <v>0</v>
      </c>
    </row>
    <row r="105" spans="1:35" ht="12.75" customHeight="1">
      <c r="A105" s="79" t="s">
        <v>905</v>
      </c>
      <c r="B105" s="80" t="s">
        <v>906</v>
      </c>
      <c r="C105" s="81" t="s">
        <v>907</v>
      </c>
      <c r="D105" s="82" t="s">
        <v>908</v>
      </c>
      <c r="E105" s="82" t="s">
        <v>909</v>
      </c>
      <c r="F105" s="83" t="s">
        <v>1452</v>
      </c>
      <c r="G105" s="84" t="s">
        <v>910</v>
      </c>
      <c r="H105" s="85" t="s">
        <v>911</v>
      </c>
      <c r="I105" s="86">
        <v>3082341618</v>
      </c>
      <c r="J105" s="87" t="s">
        <v>1463</v>
      </c>
      <c r="K105" s="88" t="s">
        <v>1673</v>
      </c>
      <c r="L105" s="100"/>
      <c r="M105" s="101">
        <v>841.58</v>
      </c>
      <c r="N105" s="102"/>
      <c r="O105" s="89">
        <v>6.787878787878789</v>
      </c>
      <c r="P105" s="90" t="s">
        <v>1673</v>
      </c>
      <c r="Q105" s="108"/>
      <c r="R105" s="109"/>
      <c r="S105" s="91" t="s">
        <v>1455</v>
      </c>
      <c r="T105" s="125">
        <v>31446</v>
      </c>
      <c r="U105" s="114">
        <v>1183</v>
      </c>
      <c r="V105" s="114">
        <v>2690</v>
      </c>
      <c r="W105" s="115">
        <v>1022</v>
      </c>
      <c r="X105" s="116"/>
      <c r="Y105" s="117" t="s">
        <v>1810</v>
      </c>
      <c r="Z105" s="81">
        <f t="shared" si="10"/>
        <v>0</v>
      </c>
      <c r="AA105" s="82">
        <f t="shared" si="11"/>
        <v>0</v>
      </c>
      <c r="AB105" s="82">
        <f t="shared" si="12"/>
        <v>0</v>
      </c>
      <c r="AC105" s="82">
        <f t="shared" si="13"/>
        <v>0</v>
      </c>
      <c r="AD105" s="123" t="str">
        <f t="shared" si="14"/>
        <v>-</v>
      </c>
      <c r="AE105" s="81">
        <f t="shared" si="15"/>
        <v>1</v>
      </c>
      <c r="AF105" s="82">
        <f t="shared" si="16"/>
        <v>0</v>
      </c>
      <c r="AG105" s="82">
        <f t="shared" si="17"/>
        <v>0</v>
      </c>
      <c r="AH105" s="123" t="str">
        <f t="shared" si="18"/>
        <v>-</v>
      </c>
      <c r="AI105" s="81">
        <f t="shared" si="19"/>
        <v>0</v>
      </c>
    </row>
    <row r="106" spans="1:35" ht="12.75" customHeight="1">
      <c r="A106" s="79" t="s">
        <v>1739</v>
      </c>
      <c r="B106" s="80" t="s">
        <v>1740</v>
      </c>
      <c r="C106" s="81" t="s">
        <v>1741</v>
      </c>
      <c r="D106" s="82" t="s">
        <v>1742</v>
      </c>
      <c r="E106" s="82" t="s">
        <v>1743</v>
      </c>
      <c r="F106" s="83" t="s">
        <v>1452</v>
      </c>
      <c r="G106" s="84" t="s">
        <v>1744</v>
      </c>
      <c r="H106" s="85" t="s">
        <v>1745</v>
      </c>
      <c r="I106" s="86">
        <v>3084320107</v>
      </c>
      <c r="J106" s="87" t="s">
        <v>1746</v>
      </c>
      <c r="K106" s="88" t="s">
        <v>1673</v>
      </c>
      <c r="L106" s="100"/>
      <c r="M106" s="101">
        <v>7279.12</v>
      </c>
      <c r="N106" s="102"/>
      <c r="O106" s="89">
        <v>13.561190738699008</v>
      </c>
      <c r="P106" s="90" t="s">
        <v>1673</v>
      </c>
      <c r="Q106" s="108"/>
      <c r="R106" s="109"/>
      <c r="S106" s="91" t="s">
        <v>1673</v>
      </c>
      <c r="T106" s="125">
        <v>373538</v>
      </c>
      <c r="U106" s="114">
        <v>20615</v>
      </c>
      <c r="V106" s="114">
        <v>40951</v>
      </c>
      <c r="W106" s="115">
        <v>15191</v>
      </c>
      <c r="X106" s="116"/>
      <c r="Y106" s="117" t="s">
        <v>1810</v>
      </c>
      <c r="Z106" s="81">
        <f t="shared" si="10"/>
        <v>0</v>
      </c>
      <c r="AA106" s="82">
        <f t="shared" si="11"/>
        <v>0</v>
      </c>
      <c r="AB106" s="82">
        <f t="shared" si="12"/>
        <v>0</v>
      </c>
      <c r="AC106" s="82">
        <f t="shared" si="13"/>
        <v>0</v>
      </c>
      <c r="AD106" s="123" t="str">
        <f t="shared" si="14"/>
        <v>-</v>
      </c>
      <c r="AE106" s="81">
        <f t="shared" si="15"/>
        <v>0</v>
      </c>
      <c r="AF106" s="82">
        <f t="shared" si="16"/>
        <v>0</v>
      </c>
      <c r="AG106" s="82">
        <f t="shared" si="17"/>
        <v>0</v>
      </c>
      <c r="AH106" s="123" t="str">
        <f t="shared" si="18"/>
        <v>-</v>
      </c>
      <c r="AI106" s="81">
        <f t="shared" si="19"/>
        <v>0</v>
      </c>
    </row>
    <row r="107" spans="1:35" ht="12.75" customHeight="1">
      <c r="A107" s="79" t="s">
        <v>411</v>
      </c>
      <c r="B107" s="80" t="s">
        <v>412</v>
      </c>
      <c r="C107" s="81" t="s">
        <v>413</v>
      </c>
      <c r="D107" s="82" t="s">
        <v>414</v>
      </c>
      <c r="E107" s="82" t="s">
        <v>415</v>
      </c>
      <c r="F107" s="83" t="s">
        <v>1452</v>
      </c>
      <c r="G107" s="84" t="s">
        <v>416</v>
      </c>
      <c r="H107" s="85" t="s">
        <v>295</v>
      </c>
      <c r="I107" s="86">
        <v>3084320107</v>
      </c>
      <c r="J107" s="87" t="s">
        <v>1454</v>
      </c>
      <c r="K107" s="88" t="s">
        <v>1455</v>
      </c>
      <c r="L107" s="100"/>
      <c r="M107" s="101">
        <v>176.11</v>
      </c>
      <c r="N107" s="102" t="s">
        <v>432</v>
      </c>
      <c r="O107" s="89">
        <v>12.206572769953052</v>
      </c>
      <c r="P107" s="90" t="s">
        <v>1673</v>
      </c>
      <c r="Q107" s="108"/>
      <c r="R107" s="109"/>
      <c r="S107" s="91" t="s">
        <v>1455</v>
      </c>
      <c r="T107" s="125">
        <v>14005</v>
      </c>
      <c r="U107" s="114">
        <v>773</v>
      </c>
      <c r="V107" s="114">
        <v>1162</v>
      </c>
      <c r="W107" s="115">
        <v>357</v>
      </c>
      <c r="X107" s="116"/>
      <c r="Y107" s="117" t="s">
        <v>432</v>
      </c>
      <c r="Z107" s="81">
        <f t="shared" si="10"/>
        <v>1</v>
      </c>
      <c r="AA107" s="82">
        <f t="shared" si="11"/>
        <v>1</v>
      </c>
      <c r="AB107" s="82">
        <f t="shared" si="12"/>
        <v>0</v>
      </c>
      <c r="AC107" s="82">
        <f t="shared" si="13"/>
        <v>0</v>
      </c>
      <c r="AD107" s="123" t="str">
        <f t="shared" si="14"/>
        <v>SRSA</v>
      </c>
      <c r="AE107" s="81">
        <f t="shared" si="15"/>
        <v>1</v>
      </c>
      <c r="AF107" s="82">
        <f t="shared" si="16"/>
        <v>0</v>
      </c>
      <c r="AG107" s="82">
        <f t="shared" si="17"/>
        <v>0</v>
      </c>
      <c r="AH107" s="123" t="str">
        <f t="shared" si="18"/>
        <v>-</v>
      </c>
      <c r="AI107" s="81">
        <f t="shared" si="19"/>
        <v>0</v>
      </c>
    </row>
    <row r="108" spans="1:35" ht="12.75" customHeight="1">
      <c r="A108" s="79" t="s">
        <v>912</v>
      </c>
      <c r="B108" s="80" t="s">
        <v>913</v>
      </c>
      <c r="C108" s="81" t="s">
        <v>914</v>
      </c>
      <c r="D108" s="82" t="s">
        <v>915</v>
      </c>
      <c r="E108" s="82" t="s">
        <v>916</v>
      </c>
      <c r="F108" s="83" t="s">
        <v>1452</v>
      </c>
      <c r="G108" s="84" t="s">
        <v>917</v>
      </c>
      <c r="H108" s="85" t="s">
        <v>918</v>
      </c>
      <c r="I108" s="86">
        <v>4026843411</v>
      </c>
      <c r="J108" s="87" t="s">
        <v>1807</v>
      </c>
      <c r="K108" s="88" t="s">
        <v>1673</v>
      </c>
      <c r="L108" s="100"/>
      <c r="M108" s="101">
        <v>2192.72</v>
      </c>
      <c r="N108" s="102"/>
      <c r="O108" s="89">
        <v>5.140845070422535</v>
      </c>
      <c r="P108" s="90" t="s">
        <v>1673</v>
      </c>
      <c r="Q108" s="108"/>
      <c r="R108" s="109"/>
      <c r="S108" s="91" t="s">
        <v>1673</v>
      </c>
      <c r="T108" s="125">
        <v>29163</v>
      </c>
      <c r="U108" s="114">
        <v>622</v>
      </c>
      <c r="V108" s="114">
        <v>5553</v>
      </c>
      <c r="W108" s="115">
        <v>2674</v>
      </c>
      <c r="X108" s="116"/>
      <c r="Y108" s="117" t="s">
        <v>432</v>
      </c>
      <c r="Z108" s="81">
        <f t="shared" si="10"/>
        <v>0</v>
      </c>
      <c r="AA108" s="82">
        <f t="shared" si="11"/>
        <v>0</v>
      </c>
      <c r="AB108" s="82">
        <f t="shared" si="12"/>
        <v>0</v>
      </c>
      <c r="AC108" s="82">
        <f t="shared" si="13"/>
        <v>0</v>
      </c>
      <c r="AD108" s="123" t="str">
        <f t="shared" si="14"/>
        <v>-</v>
      </c>
      <c r="AE108" s="81">
        <f t="shared" si="15"/>
        <v>0</v>
      </c>
      <c r="AF108" s="82">
        <f t="shared" si="16"/>
        <v>0</v>
      </c>
      <c r="AG108" s="82">
        <f t="shared" si="17"/>
        <v>0</v>
      </c>
      <c r="AH108" s="123" t="str">
        <f t="shared" si="18"/>
        <v>-</v>
      </c>
      <c r="AI108" s="81">
        <f t="shared" si="19"/>
        <v>0</v>
      </c>
    </row>
    <row r="109" spans="1:35" ht="12.75" customHeight="1">
      <c r="A109" s="79" t="s">
        <v>921</v>
      </c>
      <c r="B109" s="80" t="s">
        <v>922</v>
      </c>
      <c r="C109" s="81" t="s">
        <v>923</v>
      </c>
      <c r="D109" s="82" t="s">
        <v>924</v>
      </c>
      <c r="E109" s="82" t="s">
        <v>925</v>
      </c>
      <c r="F109" s="83" t="s">
        <v>1452</v>
      </c>
      <c r="G109" s="84" t="s">
        <v>926</v>
      </c>
      <c r="H109" s="85" t="s">
        <v>793</v>
      </c>
      <c r="I109" s="86">
        <v>4029252437</v>
      </c>
      <c r="J109" s="87" t="s">
        <v>1454</v>
      </c>
      <c r="K109" s="88" t="s">
        <v>1455</v>
      </c>
      <c r="L109" s="100"/>
      <c r="M109" s="101">
        <v>140.3</v>
      </c>
      <c r="N109" s="102"/>
      <c r="O109" s="89">
        <v>5.555555555555555</v>
      </c>
      <c r="P109" s="90" t="s">
        <v>1673</v>
      </c>
      <c r="Q109" s="108"/>
      <c r="R109" s="109"/>
      <c r="S109" s="91" t="s">
        <v>1455</v>
      </c>
      <c r="T109" s="125">
        <v>6609</v>
      </c>
      <c r="U109" s="114">
        <v>151</v>
      </c>
      <c r="V109" s="114">
        <v>529</v>
      </c>
      <c r="W109" s="115">
        <v>199</v>
      </c>
      <c r="X109" s="116"/>
      <c r="Y109" s="117" t="s">
        <v>432</v>
      </c>
      <c r="Z109" s="81">
        <f t="shared" si="10"/>
        <v>1</v>
      </c>
      <c r="AA109" s="82">
        <f t="shared" si="11"/>
        <v>1</v>
      </c>
      <c r="AB109" s="82">
        <f t="shared" si="12"/>
        <v>0</v>
      </c>
      <c r="AC109" s="82">
        <f t="shared" si="13"/>
        <v>0</v>
      </c>
      <c r="AD109" s="123" t="str">
        <f t="shared" si="14"/>
        <v>SRSA</v>
      </c>
      <c r="AE109" s="81">
        <f t="shared" si="15"/>
        <v>1</v>
      </c>
      <c r="AF109" s="82">
        <f t="shared" si="16"/>
        <v>0</v>
      </c>
      <c r="AG109" s="82">
        <f t="shared" si="17"/>
        <v>0</v>
      </c>
      <c r="AH109" s="123" t="str">
        <f t="shared" si="18"/>
        <v>-</v>
      </c>
      <c r="AI109" s="81">
        <f t="shared" si="19"/>
        <v>0</v>
      </c>
    </row>
    <row r="110" spans="1:35" ht="12.75" customHeight="1">
      <c r="A110" s="79" t="s">
        <v>927</v>
      </c>
      <c r="B110" s="80" t="s">
        <v>928</v>
      </c>
      <c r="C110" s="81" t="s">
        <v>929</v>
      </c>
      <c r="D110" s="82" t="s">
        <v>930</v>
      </c>
      <c r="E110" s="82" t="s">
        <v>931</v>
      </c>
      <c r="F110" s="83" t="s">
        <v>1452</v>
      </c>
      <c r="G110" s="84" t="s">
        <v>932</v>
      </c>
      <c r="H110" s="85" t="s">
        <v>807</v>
      </c>
      <c r="I110" s="86">
        <v>3083882041</v>
      </c>
      <c r="J110" s="87" t="s">
        <v>1454</v>
      </c>
      <c r="K110" s="88" t="s">
        <v>1455</v>
      </c>
      <c r="L110" s="100"/>
      <c r="M110" s="101">
        <v>291.56</v>
      </c>
      <c r="N110" s="102"/>
      <c r="O110" s="89">
        <v>7.803468208092486</v>
      </c>
      <c r="P110" s="90" t="s">
        <v>1673</v>
      </c>
      <c r="Q110" s="108"/>
      <c r="R110" s="109"/>
      <c r="S110" s="91" t="s">
        <v>1455</v>
      </c>
      <c r="T110" s="125">
        <v>28361</v>
      </c>
      <c r="U110" s="114">
        <v>965</v>
      </c>
      <c r="V110" s="114">
        <v>1860</v>
      </c>
      <c r="W110" s="115">
        <v>356</v>
      </c>
      <c r="X110" s="116"/>
      <c r="Y110" s="117" t="s">
        <v>432</v>
      </c>
      <c r="Z110" s="81">
        <f t="shared" si="10"/>
        <v>1</v>
      </c>
      <c r="AA110" s="82">
        <f t="shared" si="11"/>
        <v>1</v>
      </c>
      <c r="AB110" s="82">
        <f t="shared" si="12"/>
        <v>0</v>
      </c>
      <c r="AC110" s="82">
        <f t="shared" si="13"/>
        <v>0</v>
      </c>
      <c r="AD110" s="123" t="str">
        <f t="shared" si="14"/>
        <v>SRSA</v>
      </c>
      <c r="AE110" s="81">
        <f t="shared" si="15"/>
        <v>1</v>
      </c>
      <c r="AF110" s="82">
        <f t="shared" si="16"/>
        <v>0</v>
      </c>
      <c r="AG110" s="82">
        <f t="shared" si="17"/>
        <v>0</v>
      </c>
      <c r="AH110" s="123" t="str">
        <f t="shared" si="18"/>
        <v>-</v>
      </c>
      <c r="AI110" s="81">
        <f t="shared" si="19"/>
        <v>0</v>
      </c>
    </row>
    <row r="111" spans="1:35" ht="12.75" customHeight="1">
      <c r="A111" s="79" t="s">
        <v>933</v>
      </c>
      <c r="B111" s="80" t="s">
        <v>934</v>
      </c>
      <c r="C111" s="81" t="s">
        <v>935</v>
      </c>
      <c r="D111" s="82" t="s">
        <v>936</v>
      </c>
      <c r="E111" s="82" t="s">
        <v>937</v>
      </c>
      <c r="F111" s="83" t="s">
        <v>1452</v>
      </c>
      <c r="G111" s="84" t="s">
        <v>938</v>
      </c>
      <c r="H111" s="85" t="s">
        <v>1738</v>
      </c>
      <c r="I111" s="86">
        <v>4027552241</v>
      </c>
      <c r="J111" s="87" t="s">
        <v>1454</v>
      </c>
      <c r="K111" s="88" t="s">
        <v>1455</v>
      </c>
      <c r="L111" s="100"/>
      <c r="M111" s="101">
        <v>226.75</v>
      </c>
      <c r="N111" s="102"/>
      <c r="O111" s="89">
        <v>11.344537815126051</v>
      </c>
      <c r="P111" s="90" t="s">
        <v>1673</v>
      </c>
      <c r="Q111" s="108"/>
      <c r="R111" s="109"/>
      <c r="S111" s="91" t="s">
        <v>1455</v>
      </c>
      <c r="T111" s="125">
        <v>12832</v>
      </c>
      <c r="U111" s="114">
        <v>807</v>
      </c>
      <c r="V111" s="114">
        <v>1098</v>
      </c>
      <c r="W111" s="115">
        <v>490</v>
      </c>
      <c r="X111" s="116"/>
      <c r="Y111" s="117" t="s">
        <v>1810</v>
      </c>
      <c r="Z111" s="81">
        <f t="shared" si="10"/>
        <v>1</v>
      </c>
      <c r="AA111" s="82">
        <f t="shared" si="11"/>
        <v>1</v>
      </c>
      <c r="AB111" s="82">
        <f t="shared" si="12"/>
        <v>0</v>
      </c>
      <c r="AC111" s="82">
        <f t="shared" si="13"/>
        <v>0</v>
      </c>
      <c r="AD111" s="123" t="str">
        <f t="shared" si="14"/>
        <v>SRSA</v>
      </c>
      <c r="AE111" s="81">
        <f t="shared" si="15"/>
        <v>1</v>
      </c>
      <c r="AF111" s="82">
        <f t="shared" si="16"/>
        <v>0</v>
      </c>
      <c r="AG111" s="82">
        <f t="shared" si="17"/>
        <v>0</v>
      </c>
      <c r="AH111" s="123" t="str">
        <f t="shared" si="18"/>
        <v>-</v>
      </c>
      <c r="AI111" s="81">
        <f t="shared" si="19"/>
        <v>0</v>
      </c>
    </row>
    <row r="112" spans="1:35" ht="12.75" customHeight="1">
      <c r="A112" s="79" t="s">
        <v>939</v>
      </c>
      <c r="B112" s="80" t="s">
        <v>940</v>
      </c>
      <c r="C112" s="81" t="s">
        <v>675</v>
      </c>
      <c r="D112" s="82" t="s">
        <v>676</v>
      </c>
      <c r="E112" s="82" t="s">
        <v>484</v>
      </c>
      <c r="F112" s="83" t="s">
        <v>1452</v>
      </c>
      <c r="G112" s="84" t="s">
        <v>779</v>
      </c>
      <c r="H112" s="85" t="s">
        <v>677</v>
      </c>
      <c r="I112" s="86">
        <v>4022445450</v>
      </c>
      <c r="J112" s="87" t="s">
        <v>1463</v>
      </c>
      <c r="K112" s="88" t="s">
        <v>1673</v>
      </c>
      <c r="L112" s="100"/>
      <c r="M112" s="101">
        <v>2885.85</v>
      </c>
      <c r="N112" s="102"/>
      <c r="O112" s="89">
        <v>10.341340075853351</v>
      </c>
      <c r="P112" s="90" t="s">
        <v>1673</v>
      </c>
      <c r="Q112" s="108"/>
      <c r="R112" s="109"/>
      <c r="S112" s="91" t="s">
        <v>1455</v>
      </c>
      <c r="T112" s="125">
        <v>161810</v>
      </c>
      <c r="U112" s="114">
        <v>6097</v>
      </c>
      <c r="V112" s="114">
        <v>15004</v>
      </c>
      <c r="W112" s="115">
        <v>5192</v>
      </c>
      <c r="X112" s="116"/>
      <c r="Y112" s="117" t="s">
        <v>432</v>
      </c>
      <c r="Z112" s="81">
        <f t="shared" si="10"/>
        <v>0</v>
      </c>
      <c r="AA112" s="82">
        <f t="shared" si="11"/>
        <v>0</v>
      </c>
      <c r="AB112" s="82">
        <f t="shared" si="12"/>
        <v>0</v>
      </c>
      <c r="AC112" s="82">
        <f t="shared" si="13"/>
        <v>0</v>
      </c>
      <c r="AD112" s="123" t="str">
        <f t="shared" si="14"/>
        <v>-</v>
      </c>
      <c r="AE112" s="81">
        <f t="shared" si="15"/>
        <v>1</v>
      </c>
      <c r="AF112" s="82">
        <f t="shared" si="16"/>
        <v>0</v>
      </c>
      <c r="AG112" s="82">
        <f t="shared" si="17"/>
        <v>0</v>
      </c>
      <c r="AH112" s="123" t="str">
        <f t="shared" si="18"/>
        <v>-</v>
      </c>
      <c r="AI112" s="81">
        <f t="shared" si="19"/>
        <v>0</v>
      </c>
    </row>
    <row r="113" spans="1:35" ht="12.75" customHeight="1">
      <c r="A113" s="79" t="s">
        <v>678</v>
      </c>
      <c r="B113" s="80" t="s">
        <v>679</v>
      </c>
      <c r="C113" s="81" t="s">
        <v>680</v>
      </c>
      <c r="D113" s="82" t="s">
        <v>681</v>
      </c>
      <c r="E113" s="82" t="s">
        <v>796</v>
      </c>
      <c r="F113" s="83" t="s">
        <v>1452</v>
      </c>
      <c r="G113" s="84" t="s">
        <v>797</v>
      </c>
      <c r="H113" s="85" t="s">
        <v>786</v>
      </c>
      <c r="I113" s="86">
        <v>3088794434</v>
      </c>
      <c r="J113" s="87" t="s">
        <v>1454</v>
      </c>
      <c r="K113" s="88" t="s">
        <v>1455</v>
      </c>
      <c r="L113" s="100"/>
      <c r="M113" s="101">
        <v>177.5</v>
      </c>
      <c r="N113" s="102" t="s">
        <v>432</v>
      </c>
      <c r="O113" s="89">
        <v>13.076923076923078</v>
      </c>
      <c r="P113" s="90" t="s">
        <v>1673</v>
      </c>
      <c r="Q113" s="108"/>
      <c r="R113" s="109"/>
      <c r="S113" s="91" t="s">
        <v>1455</v>
      </c>
      <c r="T113" s="125">
        <v>11944</v>
      </c>
      <c r="U113" s="114">
        <v>495</v>
      </c>
      <c r="V113" s="114">
        <v>788</v>
      </c>
      <c r="W113" s="115">
        <v>373</v>
      </c>
      <c r="X113" s="116"/>
      <c r="Y113" s="117" t="s">
        <v>432</v>
      </c>
      <c r="Z113" s="81">
        <f t="shared" si="10"/>
        <v>1</v>
      </c>
      <c r="AA113" s="82">
        <f t="shared" si="11"/>
        <v>1</v>
      </c>
      <c r="AB113" s="82">
        <f t="shared" si="12"/>
        <v>0</v>
      </c>
      <c r="AC113" s="82">
        <f t="shared" si="13"/>
        <v>0</v>
      </c>
      <c r="AD113" s="123" t="str">
        <f t="shared" si="14"/>
        <v>SRSA</v>
      </c>
      <c r="AE113" s="81">
        <f t="shared" si="15"/>
        <v>1</v>
      </c>
      <c r="AF113" s="82">
        <f t="shared" si="16"/>
        <v>0</v>
      </c>
      <c r="AG113" s="82">
        <f t="shared" si="17"/>
        <v>0</v>
      </c>
      <c r="AH113" s="123" t="str">
        <f t="shared" si="18"/>
        <v>-</v>
      </c>
      <c r="AI113" s="81">
        <f t="shared" si="19"/>
        <v>0</v>
      </c>
    </row>
    <row r="114" spans="1:35" ht="12.75" customHeight="1">
      <c r="A114" s="79" t="s">
        <v>758</v>
      </c>
      <c r="B114" s="80" t="s">
        <v>759</v>
      </c>
      <c r="C114" s="81" t="s">
        <v>760</v>
      </c>
      <c r="D114" s="82" t="s">
        <v>761</v>
      </c>
      <c r="E114" s="82" t="s">
        <v>762</v>
      </c>
      <c r="F114" s="83" t="s">
        <v>1452</v>
      </c>
      <c r="G114" s="84" t="s">
        <v>763</v>
      </c>
      <c r="H114" s="85" t="s">
        <v>1687</v>
      </c>
      <c r="I114" s="86">
        <v>3082820547</v>
      </c>
      <c r="J114" s="87" t="s">
        <v>1454</v>
      </c>
      <c r="K114" s="88" t="s">
        <v>1455</v>
      </c>
      <c r="L114" s="100"/>
      <c r="M114" s="101">
        <v>144.24</v>
      </c>
      <c r="N114" s="102" t="s">
        <v>432</v>
      </c>
      <c r="O114" s="89">
        <v>12.096774193548388</v>
      </c>
      <c r="P114" s="90" t="s">
        <v>1673</v>
      </c>
      <c r="Q114" s="108"/>
      <c r="R114" s="109"/>
      <c r="S114" s="91" t="s">
        <v>1455</v>
      </c>
      <c r="T114" s="125">
        <v>5970</v>
      </c>
      <c r="U114" s="114">
        <v>423</v>
      </c>
      <c r="V114" s="114">
        <v>874</v>
      </c>
      <c r="W114" s="115">
        <v>194</v>
      </c>
      <c r="X114" s="116"/>
      <c r="Y114" s="117" t="s">
        <v>432</v>
      </c>
      <c r="Z114" s="81">
        <f t="shared" si="10"/>
        <v>1</v>
      </c>
      <c r="AA114" s="82">
        <f t="shared" si="11"/>
        <v>1</v>
      </c>
      <c r="AB114" s="82">
        <f t="shared" si="12"/>
        <v>0</v>
      </c>
      <c r="AC114" s="82">
        <f t="shared" si="13"/>
        <v>0</v>
      </c>
      <c r="AD114" s="123" t="str">
        <f t="shared" si="14"/>
        <v>SRSA</v>
      </c>
      <c r="AE114" s="81">
        <f t="shared" si="15"/>
        <v>1</v>
      </c>
      <c r="AF114" s="82">
        <f t="shared" si="16"/>
        <v>0</v>
      </c>
      <c r="AG114" s="82">
        <f t="shared" si="17"/>
        <v>0</v>
      </c>
      <c r="AH114" s="123" t="str">
        <f t="shared" si="18"/>
        <v>-</v>
      </c>
      <c r="AI114" s="81">
        <f t="shared" si="19"/>
        <v>0</v>
      </c>
    </row>
    <row r="115" spans="1:35" ht="12.75" customHeight="1">
      <c r="A115" s="79" t="s">
        <v>48</v>
      </c>
      <c r="B115" s="80" t="s">
        <v>49</v>
      </c>
      <c r="C115" s="81" t="s">
        <v>50</v>
      </c>
      <c r="D115" s="82" t="s">
        <v>51</v>
      </c>
      <c r="E115" s="82" t="s">
        <v>52</v>
      </c>
      <c r="F115" s="83" t="s">
        <v>1452</v>
      </c>
      <c r="G115" s="84" t="s">
        <v>53</v>
      </c>
      <c r="H115" s="85" t="s">
        <v>54</v>
      </c>
      <c r="I115" s="86">
        <v>4024378930</v>
      </c>
      <c r="J115" s="87" t="s">
        <v>1454</v>
      </c>
      <c r="K115" s="88" t="s">
        <v>1455</v>
      </c>
      <c r="L115" s="100"/>
      <c r="M115" s="101">
        <v>317.15</v>
      </c>
      <c r="N115" s="102"/>
      <c r="O115" s="89">
        <v>9.647058823529411</v>
      </c>
      <c r="P115" s="90" t="s">
        <v>1673</v>
      </c>
      <c r="Q115" s="108"/>
      <c r="R115" s="109"/>
      <c r="S115" s="91" t="s">
        <v>1455</v>
      </c>
      <c r="T115" s="125">
        <v>13663</v>
      </c>
      <c r="U115" s="114">
        <v>509</v>
      </c>
      <c r="V115" s="114">
        <v>1937</v>
      </c>
      <c r="W115" s="115">
        <v>397</v>
      </c>
      <c r="X115" s="116"/>
      <c r="Y115" s="117" t="s">
        <v>432</v>
      </c>
      <c r="Z115" s="81">
        <f t="shared" si="10"/>
        <v>1</v>
      </c>
      <c r="AA115" s="82">
        <f t="shared" si="11"/>
        <v>1</v>
      </c>
      <c r="AB115" s="82">
        <f t="shared" si="12"/>
        <v>0</v>
      </c>
      <c r="AC115" s="82">
        <f t="shared" si="13"/>
        <v>0</v>
      </c>
      <c r="AD115" s="123" t="str">
        <f t="shared" si="14"/>
        <v>SRSA</v>
      </c>
      <c r="AE115" s="81">
        <f t="shared" si="15"/>
        <v>1</v>
      </c>
      <c r="AF115" s="82">
        <f t="shared" si="16"/>
        <v>0</v>
      </c>
      <c r="AG115" s="82">
        <f t="shared" si="17"/>
        <v>0</v>
      </c>
      <c r="AH115" s="123" t="str">
        <f t="shared" si="18"/>
        <v>-</v>
      </c>
      <c r="AI115" s="81">
        <f t="shared" si="19"/>
        <v>0</v>
      </c>
    </row>
    <row r="116" spans="1:35" ht="12.75" customHeight="1">
      <c r="A116" s="79" t="s">
        <v>682</v>
      </c>
      <c r="B116" s="80" t="s">
        <v>683</v>
      </c>
      <c r="C116" s="81" t="s">
        <v>684</v>
      </c>
      <c r="D116" s="82" t="s">
        <v>685</v>
      </c>
      <c r="E116" s="82" t="s">
        <v>777</v>
      </c>
      <c r="F116" s="83" t="s">
        <v>1452</v>
      </c>
      <c r="G116" s="84" t="s">
        <v>778</v>
      </c>
      <c r="H116" s="85" t="s">
        <v>1576</v>
      </c>
      <c r="I116" s="86">
        <v>4026634388</v>
      </c>
      <c r="J116" s="87" t="s">
        <v>1454</v>
      </c>
      <c r="K116" s="88" t="s">
        <v>1455</v>
      </c>
      <c r="L116" s="100"/>
      <c r="M116" s="101">
        <v>314.87</v>
      </c>
      <c r="N116" s="102"/>
      <c r="O116" s="89">
        <v>11.684782608695652</v>
      </c>
      <c r="P116" s="90" t="s">
        <v>1673</v>
      </c>
      <c r="Q116" s="108"/>
      <c r="R116" s="109"/>
      <c r="S116" s="91" t="s">
        <v>1455</v>
      </c>
      <c r="T116" s="125">
        <v>19663</v>
      </c>
      <c r="U116" s="114">
        <v>592</v>
      </c>
      <c r="V116" s="114">
        <v>1640</v>
      </c>
      <c r="W116" s="115">
        <v>395</v>
      </c>
      <c r="X116" s="116"/>
      <c r="Y116" s="117" t="s">
        <v>432</v>
      </c>
      <c r="Z116" s="81">
        <f t="shared" si="10"/>
        <v>1</v>
      </c>
      <c r="AA116" s="82">
        <f t="shared" si="11"/>
        <v>1</v>
      </c>
      <c r="AB116" s="82">
        <f t="shared" si="12"/>
        <v>0</v>
      </c>
      <c r="AC116" s="82">
        <f t="shared" si="13"/>
        <v>0</v>
      </c>
      <c r="AD116" s="123" t="str">
        <f t="shared" si="14"/>
        <v>SRSA</v>
      </c>
      <c r="AE116" s="81">
        <f t="shared" si="15"/>
        <v>1</v>
      </c>
      <c r="AF116" s="82">
        <f t="shared" si="16"/>
        <v>0</v>
      </c>
      <c r="AG116" s="82">
        <f t="shared" si="17"/>
        <v>0</v>
      </c>
      <c r="AH116" s="123" t="str">
        <f t="shared" si="18"/>
        <v>-</v>
      </c>
      <c r="AI116" s="81">
        <f t="shared" si="19"/>
        <v>0</v>
      </c>
    </row>
    <row r="117" spans="1:35" ht="12.75" customHeight="1">
      <c r="A117" s="79" t="s">
        <v>686</v>
      </c>
      <c r="B117" s="80" t="s">
        <v>687</v>
      </c>
      <c r="C117" s="81" t="s">
        <v>688</v>
      </c>
      <c r="D117" s="82" t="s">
        <v>689</v>
      </c>
      <c r="E117" s="82" t="s">
        <v>812</v>
      </c>
      <c r="F117" s="83" t="s">
        <v>1452</v>
      </c>
      <c r="G117" s="84" t="s">
        <v>813</v>
      </c>
      <c r="H117" s="85" t="s">
        <v>690</v>
      </c>
      <c r="I117" s="86">
        <v>3084320107</v>
      </c>
      <c r="J117" s="87" t="s">
        <v>1454</v>
      </c>
      <c r="K117" s="88" t="s">
        <v>1455</v>
      </c>
      <c r="L117" s="100"/>
      <c r="M117" s="101">
        <v>485.83</v>
      </c>
      <c r="N117" s="102"/>
      <c r="O117" s="89">
        <v>7.093821510297483</v>
      </c>
      <c r="P117" s="90" t="s">
        <v>1673</v>
      </c>
      <c r="Q117" s="108"/>
      <c r="R117" s="109"/>
      <c r="S117" s="91" t="s">
        <v>1455</v>
      </c>
      <c r="T117" s="125">
        <v>16248</v>
      </c>
      <c r="U117" s="114">
        <v>423</v>
      </c>
      <c r="V117" s="114">
        <v>1614</v>
      </c>
      <c r="W117" s="115">
        <v>602</v>
      </c>
      <c r="X117" s="116"/>
      <c r="Y117" s="117" t="s">
        <v>1810</v>
      </c>
      <c r="Z117" s="81">
        <f t="shared" si="10"/>
        <v>1</v>
      </c>
      <c r="AA117" s="82">
        <f t="shared" si="11"/>
        <v>1</v>
      </c>
      <c r="AB117" s="82">
        <f t="shared" si="12"/>
        <v>0</v>
      </c>
      <c r="AC117" s="82">
        <f t="shared" si="13"/>
        <v>0</v>
      </c>
      <c r="AD117" s="123" t="str">
        <f t="shared" si="14"/>
        <v>SRSA</v>
      </c>
      <c r="AE117" s="81">
        <f t="shared" si="15"/>
        <v>1</v>
      </c>
      <c r="AF117" s="82">
        <f t="shared" si="16"/>
        <v>0</v>
      </c>
      <c r="AG117" s="82">
        <f t="shared" si="17"/>
        <v>0</v>
      </c>
      <c r="AH117" s="123" t="str">
        <f t="shared" si="18"/>
        <v>-</v>
      </c>
      <c r="AI117" s="81">
        <f t="shared" si="19"/>
        <v>0</v>
      </c>
    </row>
    <row r="118" spans="1:35" ht="12.75" customHeight="1">
      <c r="A118" s="79" t="s">
        <v>343</v>
      </c>
      <c r="B118" s="80" t="s">
        <v>344</v>
      </c>
      <c r="C118" s="81" t="s">
        <v>345</v>
      </c>
      <c r="D118" s="82" t="s">
        <v>346</v>
      </c>
      <c r="E118" s="82" t="s">
        <v>347</v>
      </c>
      <c r="F118" s="83" t="s">
        <v>1452</v>
      </c>
      <c r="G118" s="84" t="s">
        <v>348</v>
      </c>
      <c r="H118" s="85" t="s">
        <v>349</v>
      </c>
      <c r="I118" s="86">
        <v>3082472811</v>
      </c>
      <c r="J118" s="87" t="s">
        <v>1454</v>
      </c>
      <c r="K118" s="88" t="s">
        <v>1455</v>
      </c>
      <c r="L118" s="100"/>
      <c r="M118" s="101">
        <v>296.75</v>
      </c>
      <c r="N118" s="102"/>
      <c r="O118" s="89">
        <v>7.491856677524431</v>
      </c>
      <c r="P118" s="90" t="s">
        <v>1673</v>
      </c>
      <c r="Q118" s="108"/>
      <c r="R118" s="109"/>
      <c r="S118" s="91" t="s">
        <v>1455</v>
      </c>
      <c r="T118" s="125">
        <v>10490</v>
      </c>
      <c r="U118" s="114">
        <v>490</v>
      </c>
      <c r="V118" s="114">
        <v>1078</v>
      </c>
      <c r="W118" s="115">
        <v>479</v>
      </c>
      <c r="X118" s="116"/>
      <c r="Y118" s="117" t="s">
        <v>432</v>
      </c>
      <c r="Z118" s="81">
        <f t="shared" si="10"/>
        <v>1</v>
      </c>
      <c r="AA118" s="82">
        <f t="shared" si="11"/>
        <v>1</v>
      </c>
      <c r="AB118" s="82">
        <f t="shared" si="12"/>
        <v>0</v>
      </c>
      <c r="AC118" s="82">
        <f t="shared" si="13"/>
        <v>0</v>
      </c>
      <c r="AD118" s="123" t="str">
        <f t="shared" si="14"/>
        <v>SRSA</v>
      </c>
      <c r="AE118" s="81">
        <f t="shared" si="15"/>
        <v>1</v>
      </c>
      <c r="AF118" s="82">
        <f t="shared" si="16"/>
        <v>0</v>
      </c>
      <c r="AG118" s="82">
        <f t="shared" si="17"/>
        <v>0</v>
      </c>
      <c r="AH118" s="123" t="str">
        <f t="shared" si="18"/>
        <v>-</v>
      </c>
      <c r="AI118" s="81">
        <f t="shared" si="19"/>
        <v>0</v>
      </c>
    </row>
    <row r="119" spans="1:35" ht="12.75" customHeight="1">
      <c r="A119" s="79" t="s">
        <v>66</v>
      </c>
      <c r="B119" s="80" t="s">
        <v>67</v>
      </c>
      <c r="C119" s="81" t="s">
        <v>68</v>
      </c>
      <c r="D119" s="82" t="s">
        <v>69</v>
      </c>
      <c r="E119" s="82" t="s">
        <v>70</v>
      </c>
      <c r="F119" s="83" t="s">
        <v>1452</v>
      </c>
      <c r="G119" s="84" t="s">
        <v>71</v>
      </c>
      <c r="H119" s="85" t="s">
        <v>1754</v>
      </c>
      <c r="I119" s="86">
        <v>3089463055</v>
      </c>
      <c r="J119" s="87" t="s">
        <v>1454</v>
      </c>
      <c r="K119" s="88" t="s">
        <v>1455</v>
      </c>
      <c r="L119" s="100"/>
      <c r="M119" s="101">
        <v>277.75</v>
      </c>
      <c r="N119" s="102" t="s">
        <v>432</v>
      </c>
      <c r="O119" s="89">
        <v>15.954415954415953</v>
      </c>
      <c r="P119" s="90" t="s">
        <v>1673</v>
      </c>
      <c r="Q119" s="108"/>
      <c r="R119" s="109"/>
      <c r="S119" s="91" t="s">
        <v>1455</v>
      </c>
      <c r="T119" s="125">
        <v>19949</v>
      </c>
      <c r="U119" s="114">
        <v>695</v>
      </c>
      <c r="V119" s="114">
        <v>1452</v>
      </c>
      <c r="W119" s="115">
        <v>386</v>
      </c>
      <c r="X119" s="116"/>
      <c r="Y119" s="117" t="s">
        <v>432</v>
      </c>
      <c r="Z119" s="81">
        <f t="shared" si="10"/>
        <v>1</v>
      </c>
      <c r="AA119" s="82">
        <f t="shared" si="11"/>
        <v>1</v>
      </c>
      <c r="AB119" s="82">
        <f t="shared" si="12"/>
        <v>0</v>
      </c>
      <c r="AC119" s="82">
        <f t="shared" si="13"/>
        <v>0</v>
      </c>
      <c r="AD119" s="123" t="str">
        <f t="shared" si="14"/>
        <v>SRSA</v>
      </c>
      <c r="AE119" s="81">
        <f t="shared" si="15"/>
        <v>1</v>
      </c>
      <c r="AF119" s="82">
        <f t="shared" si="16"/>
        <v>0</v>
      </c>
      <c r="AG119" s="82">
        <f t="shared" si="17"/>
        <v>0</v>
      </c>
      <c r="AH119" s="123" t="str">
        <f t="shared" si="18"/>
        <v>-</v>
      </c>
      <c r="AI119" s="81">
        <f t="shared" si="19"/>
        <v>0</v>
      </c>
    </row>
    <row r="120" spans="1:35" ht="12.75" customHeight="1">
      <c r="A120" s="79" t="s">
        <v>693</v>
      </c>
      <c r="B120" s="80" t="s">
        <v>694</v>
      </c>
      <c r="C120" s="81" t="s">
        <v>695</v>
      </c>
      <c r="D120" s="82" t="s">
        <v>696</v>
      </c>
      <c r="E120" s="82" t="s">
        <v>769</v>
      </c>
      <c r="F120" s="83" t="s">
        <v>1452</v>
      </c>
      <c r="G120" s="84" t="s">
        <v>770</v>
      </c>
      <c r="H120" s="85" t="s">
        <v>697</v>
      </c>
      <c r="I120" s="86">
        <v>4023314700</v>
      </c>
      <c r="J120" s="87" t="s">
        <v>1463</v>
      </c>
      <c r="K120" s="88" t="s">
        <v>1673</v>
      </c>
      <c r="L120" s="100"/>
      <c r="M120" s="101">
        <v>1071.8</v>
      </c>
      <c r="N120" s="102"/>
      <c r="O120" s="89">
        <v>11.506080449017773</v>
      </c>
      <c r="P120" s="90" t="s">
        <v>1673</v>
      </c>
      <c r="Q120" s="108"/>
      <c r="R120" s="109"/>
      <c r="S120" s="91" t="s">
        <v>1455</v>
      </c>
      <c r="T120" s="125">
        <v>52299</v>
      </c>
      <c r="U120" s="114">
        <v>1724</v>
      </c>
      <c r="V120" s="114">
        <v>4714</v>
      </c>
      <c r="W120" s="115">
        <v>1342</v>
      </c>
      <c r="X120" s="116"/>
      <c r="Y120" s="117" t="s">
        <v>1810</v>
      </c>
      <c r="Z120" s="81">
        <f t="shared" si="10"/>
        <v>0</v>
      </c>
      <c r="AA120" s="82">
        <f t="shared" si="11"/>
        <v>0</v>
      </c>
      <c r="AB120" s="82">
        <f t="shared" si="12"/>
        <v>0</v>
      </c>
      <c r="AC120" s="82">
        <f t="shared" si="13"/>
        <v>0</v>
      </c>
      <c r="AD120" s="123" t="str">
        <f t="shared" si="14"/>
        <v>-</v>
      </c>
      <c r="AE120" s="81">
        <f t="shared" si="15"/>
        <v>1</v>
      </c>
      <c r="AF120" s="82">
        <f t="shared" si="16"/>
        <v>0</v>
      </c>
      <c r="AG120" s="82">
        <f t="shared" si="17"/>
        <v>0</v>
      </c>
      <c r="AH120" s="123" t="str">
        <f t="shared" si="18"/>
        <v>-</v>
      </c>
      <c r="AI120" s="81">
        <f t="shared" si="19"/>
        <v>0</v>
      </c>
    </row>
    <row r="121" spans="1:35" ht="12.75" customHeight="1">
      <c r="A121" s="79" t="s">
        <v>698</v>
      </c>
      <c r="B121" s="80" t="s">
        <v>699</v>
      </c>
      <c r="C121" s="81" t="s">
        <v>700</v>
      </c>
      <c r="D121" s="82" t="s">
        <v>701</v>
      </c>
      <c r="E121" s="82" t="s">
        <v>702</v>
      </c>
      <c r="F121" s="83" t="s">
        <v>1452</v>
      </c>
      <c r="G121" s="84" t="s">
        <v>703</v>
      </c>
      <c r="H121" s="85" t="s">
        <v>704</v>
      </c>
      <c r="I121" s="86">
        <v>4023870588</v>
      </c>
      <c r="J121" s="87" t="s">
        <v>1556</v>
      </c>
      <c r="K121" s="88" t="s">
        <v>1455</v>
      </c>
      <c r="L121" s="100"/>
      <c r="M121" s="101">
        <v>378.2</v>
      </c>
      <c r="N121" s="102"/>
      <c r="O121" s="89">
        <v>7.792207792207792</v>
      </c>
      <c r="P121" s="90" t="s">
        <v>1673</v>
      </c>
      <c r="Q121" s="108"/>
      <c r="R121" s="109"/>
      <c r="S121" s="91" t="s">
        <v>1455</v>
      </c>
      <c r="T121" s="125">
        <v>14498</v>
      </c>
      <c r="U121" s="114">
        <v>368</v>
      </c>
      <c r="V121" s="114">
        <v>1352</v>
      </c>
      <c r="W121" s="115">
        <v>469</v>
      </c>
      <c r="X121" s="116"/>
      <c r="Y121" s="117" t="s">
        <v>432</v>
      </c>
      <c r="Z121" s="81">
        <f t="shared" si="10"/>
        <v>1</v>
      </c>
      <c r="AA121" s="82">
        <f t="shared" si="11"/>
        <v>1</v>
      </c>
      <c r="AB121" s="82">
        <f t="shared" si="12"/>
        <v>0</v>
      </c>
      <c r="AC121" s="82">
        <f t="shared" si="13"/>
        <v>0</v>
      </c>
      <c r="AD121" s="123" t="str">
        <f t="shared" si="14"/>
        <v>SRSA</v>
      </c>
      <c r="AE121" s="81">
        <f t="shared" si="15"/>
        <v>1</v>
      </c>
      <c r="AF121" s="82">
        <f t="shared" si="16"/>
        <v>0</v>
      </c>
      <c r="AG121" s="82">
        <f t="shared" si="17"/>
        <v>0</v>
      </c>
      <c r="AH121" s="123" t="str">
        <f t="shared" si="18"/>
        <v>-</v>
      </c>
      <c r="AI121" s="81">
        <f t="shared" si="19"/>
        <v>0</v>
      </c>
    </row>
    <row r="122" spans="1:35" ht="12.75" customHeight="1">
      <c r="A122" s="79" t="s">
        <v>1688</v>
      </c>
      <c r="B122" s="80" t="s">
        <v>1689</v>
      </c>
      <c r="C122" s="81" t="s">
        <v>1690</v>
      </c>
      <c r="D122" s="82" t="s">
        <v>1691</v>
      </c>
      <c r="E122" s="82" t="s">
        <v>1692</v>
      </c>
      <c r="F122" s="83" t="s">
        <v>1452</v>
      </c>
      <c r="G122" s="84" t="s">
        <v>1693</v>
      </c>
      <c r="H122" s="85" t="s">
        <v>1694</v>
      </c>
      <c r="I122" s="86">
        <v>4026352484</v>
      </c>
      <c r="J122" s="87" t="s">
        <v>1454</v>
      </c>
      <c r="K122" s="88" t="s">
        <v>1455</v>
      </c>
      <c r="L122" s="100"/>
      <c r="M122" s="101">
        <v>202.78</v>
      </c>
      <c r="N122" s="102"/>
      <c r="O122" s="89">
        <v>7.608695652173914</v>
      </c>
      <c r="P122" s="90" t="s">
        <v>1673</v>
      </c>
      <c r="Q122" s="108"/>
      <c r="R122" s="109"/>
      <c r="S122" s="91" t="s">
        <v>1455</v>
      </c>
      <c r="T122" s="125">
        <v>12214</v>
      </c>
      <c r="U122" s="114">
        <v>261</v>
      </c>
      <c r="V122" s="114">
        <v>832</v>
      </c>
      <c r="W122" s="115">
        <v>244</v>
      </c>
      <c r="X122" s="116"/>
      <c r="Y122" s="117" t="s">
        <v>1810</v>
      </c>
      <c r="Z122" s="81">
        <f t="shared" si="10"/>
        <v>1</v>
      </c>
      <c r="AA122" s="82">
        <f t="shared" si="11"/>
        <v>1</v>
      </c>
      <c r="AB122" s="82">
        <f t="shared" si="12"/>
        <v>0</v>
      </c>
      <c r="AC122" s="82">
        <f t="shared" si="13"/>
        <v>0</v>
      </c>
      <c r="AD122" s="123" t="str">
        <f t="shared" si="14"/>
        <v>SRSA</v>
      </c>
      <c r="AE122" s="81">
        <f t="shared" si="15"/>
        <v>1</v>
      </c>
      <c r="AF122" s="82">
        <f t="shared" si="16"/>
        <v>0</v>
      </c>
      <c r="AG122" s="82">
        <f t="shared" si="17"/>
        <v>0</v>
      </c>
      <c r="AH122" s="123" t="str">
        <f t="shared" si="18"/>
        <v>-</v>
      </c>
      <c r="AI122" s="81">
        <f t="shared" si="19"/>
        <v>0</v>
      </c>
    </row>
    <row r="123" spans="1:35" ht="12.75" customHeight="1">
      <c r="A123" s="79" t="s">
        <v>466</v>
      </c>
      <c r="B123" s="80" t="s">
        <v>467</v>
      </c>
      <c r="C123" s="81" t="s">
        <v>468</v>
      </c>
      <c r="D123" s="82" t="s">
        <v>469</v>
      </c>
      <c r="E123" s="82" t="s">
        <v>470</v>
      </c>
      <c r="F123" s="83" t="s">
        <v>1452</v>
      </c>
      <c r="G123" s="84" t="s">
        <v>471</v>
      </c>
      <c r="H123" s="85" t="s">
        <v>472</v>
      </c>
      <c r="I123" s="86">
        <v>3083243833</v>
      </c>
      <c r="J123" s="87" t="s">
        <v>1454</v>
      </c>
      <c r="K123" s="88" t="s">
        <v>1455</v>
      </c>
      <c r="L123" s="100"/>
      <c r="M123" s="101">
        <v>356.34</v>
      </c>
      <c r="N123" s="102"/>
      <c r="O123" s="89">
        <v>12.668463611859837</v>
      </c>
      <c r="P123" s="90" t="s">
        <v>1673</v>
      </c>
      <c r="Q123" s="108"/>
      <c r="R123" s="109"/>
      <c r="S123" s="91" t="s">
        <v>1455</v>
      </c>
      <c r="T123" s="125">
        <v>22567</v>
      </c>
      <c r="U123" s="114">
        <v>927</v>
      </c>
      <c r="V123" s="114">
        <v>1821</v>
      </c>
      <c r="W123" s="115">
        <v>678</v>
      </c>
      <c r="X123" s="116"/>
      <c r="Y123" s="117" t="s">
        <v>1810</v>
      </c>
      <c r="Z123" s="81">
        <f t="shared" si="10"/>
        <v>1</v>
      </c>
      <c r="AA123" s="82">
        <f t="shared" si="11"/>
        <v>1</v>
      </c>
      <c r="AB123" s="82">
        <f t="shared" si="12"/>
        <v>0</v>
      </c>
      <c r="AC123" s="82">
        <f t="shared" si="13"/>
        <v>0</v>
      </c>
      <c r="AD123" s="123" t="str">
        <f t="shared" si="14"/>
        <v>SRSA</v>
      </c>
      <c r="AE123" s="81">
        <f t="shared" si="15"/>
        <v>1</v>
      </c>
      <c r="AF123" s="82">
        <f t="shared" si="16"/>
        <v>0</v>
      </c>
      <c r="AG123" s="82">
        <f t="shared" si="17"/>
        <v>0</v>
      </c>
      <c r="AH123" s="123" t="str">
        <f t="shared" si="18"/>
        <v>-</v>
      </c>
      <c r="AI123" s="81">
        <f t="shared" si="19"/>
        <v>0</v>
      </c>
    </row>
    <row r="124" spans="1:35" ht="12.75" customHeight="1">
      <c r="A124" s="79" t="s">
        <v>705</v>
      </c>
      <c r="B124" s="80" t="s">
        <v>706</v>
      </c>
      <c r="C124" s="81" t="s">
        <v>707</v>
      </c>
      <c r="D124" s="82" t="s">
        <v>708</v>
      </c>
      <c r="E124" s="82" t="s">
        <v>709</v>
      </c>
      <c r="F124" s="83" t="s">
        <v>1452</v>
      </c>
      <c r="G124" s="84" t="s">
        <v>710</v>
      </c>
      <c r="H124" s="85" t="s">
        <v>605</v>
      </c>
      <c r="I124" s="86">
        <v>3084523249</v>
      </c>
      <c r="J124" s="87" t="s">
        <v>1454</v>
      </c>
      <c r="K124" s="88" t="s">
        <v>1455</v>
      </c>
      <c r="L124" s="100"/>
      <c r="M124" s="101">
        <v>237.07</v>
      </c>
      <c r="N124" s="102"/>
      <c r="O124" s="89">
        <v>18.76046901172529</v>
      </c>
      <c r="P124" s="90" t="s">
        <v>1673</v>
      </c>
      <c r="Q124" s="108"/>
      <c r="R124" s="109"/>
      <c r="S124" s="91" t="s">
        <v>1455</v>
      </c>
      <c r="T124" s="125">
        <v>36069</v>
      </c>
      <c r="U124" s="114">
        <v>743</v>
      </c>
      <c r="V124" s="114">
        <v>2847</v>
      </c>
      <c r="W124" s="115">
        <v>276</v>
      </c>
      <c r="X124" s="116"/>
      <c r="Y124" s="117" t="s">
        <v>1810</v>
      </c>
      <c r="Z124" s="81">
        <f t="shared" si="10"/>
        <v>1</v>
      </c>
      <c r="AA124" s="82">
        <f t="shared" si="11"/>
        <v>1</v>
      </c>
      <c r="AB124" s="82">
        <f t="shared" si="12"/>
        <v>0</v>
      </c>
      <c r="AC124" s="82">
        <f t="shared" si="13"/>
        <v>0</v>
      </c>
      <c r="AD124" s="123" t="str">
        <f t="shared" si="14"/>
        <v>SRSA</v>
      </c>
      <c r="AE124" s="81">
        <f t="shared" si="15"/>
        <v>1</v>
      </c>
      <c r="AF124" s="82">
        <f t="shared" si="16"/>
        <v>0</v>
      </c>
      <c r="AG124" s="82">
        <f t="shared" si="17"/>
        <v>0</v>
      </c>
      <c r="AH124" s="123" t="str">
        <f t="shared" si="18"/>
        <v>-</v>
      </c>
      <c r="AI124" s="81">
        <f t="shared" si="19"/>
        <v>0</v>
      </c>
    </row>
    <row r="125" spans="1:35" ht="12.75" customHeight="1">
      <c r="A125" s="79" t="s">
        <v>711</v>
      </c>
      <c r="B125" s="80" t="s">
        <v>712</v>
      </c>
      <c r="C125" s="81" t="s">
        <v>713</v>
      </c>
      <c r="D125" s="82" t="s">
        <v>981</v>
      </c>
      <c r="E125" s="82" t="s">
        <v>750</v>
      </c>
      <c r="F125" s="83" t="s">
        <v>1452</v>
      </c>
      <c r="G125" s="84" t="s">
        <v>751</v>
      </c>
      <c r="H125" s="85" t="s">
        <v>982</v>
      </c>
      <c r="I125" s="86">
        <v>4027852615</v>
      </c>
      <c r="J125" s="87" t="s">
        <v>1454</v>
      </c>
      <c r="K125" s="88" t="s">
        <v>1455</v>
      </c>
      <c r="L125" s="100"/>
      <c r="M125" s="101">
        <v>142.09</v>
      </c>
      <c r="N125" s="102" t="s">
        <v>432</v>
      </c>
      <c r="O125" s="89">
        <v>8.860759493670885</v>
      </c>
      <c r="P125" s="90" t="s">
        <v>1673</v>
      </c>
      <c r="Q125" s="108"/>
      <c r="R125" s="109"/>
      <c r="S125" s="91" t="s">
        <v>1455</v>
      </c>
      <c r="T125" s="125">
        <v>9413</v>
      </c>
      <c r="U125" s="114">
        <v>238</v>
      </c>
      <c r="V125" s="114">
        <v>479</v>
      </c>
      <c r="W125" s="115">
        <v>236</v>
      </c>
      <c r="X125" s="116"/>
      <c r="Y125" s="117" t="s">
        <v>1810</v>
      </c>
      <c r="Z125" s="81">
        <f t="shared" si="10"/>
        <v>1</v>
      </c>
      <c r="AA125" s="82">
        <f t="shared" si="11"/>
        <v>1</v>
      </c>
      <c r="AB125" s="82">
        <f t="shared" si="12"/>
        <v>0</v>
      </c>
      <c r="AC125" s="82">
        <f t="shared" si="13"/>
        <v>0</v>
      </c>
      <c r="AD125" s="123" t="str">
        <f t="shared" si="14"/>
        <v>SRSA</v>
      </c>
      <c r="AE125" s="81">
        <f t="shared" si="15"/>
        <v>1</v>
      </c>
      <c r="AF125" s="82">
        <f t="shared" si="16"/>
        <v>0</v>
      </c>
      <c r="AG125" s="82">
        <f t="shared" si="17"/>
        <v>0</v>
      </c>
      <c r="AH125" s="123" t="str">
        <f t="shared" si="18"/>
        <v>-</v>
      </c>
      <c r="AI125" s="81">
        <f t="shared" si="19"/>
        <v>0</v>
      </c>
    </row>
    <row r="126" spans="1:35" ht="12.75" customHeight="1">
      <c r="A126" s="79" t="s">
        <v>1811</v>
      </c>
      <c r="B126" s="92" t="s">
        <v>1791</v>
      </c>
      <c r="C126" s="81" t="s">
        <v>1792</v>
      </c>
      <c r="D126" s="82" t="s">
        <v>1793</v>
      </c>
      <c r="E126" s="82" t="s">
        <v>1794</v>
      </c>
      <c r="F126" s="83" t="s">
        <v>1452</v>
      </c>
      <c r="G126" s="93">
        <v>68450</v>
      </c>
      <c r="H126" s="85"/>
      <c r="I126" s="94" t="s">
        <v>1802</v>
      </c>
      <c r="J126" s="87" t="s">
        <v>1454</v>
      </c>
      <c r="K126" s="88" t="s">
        <v>1455</v>
      </c>
      <c r="L126" s="100"/>
      <c r="M126" s="103">
        <v>532.96</v>
      </c>
      <c r="N126" s="104" t="s">
        <v>1810</v>
      </c>
      <c r="O126" s="95"/>
      <c r="P126" s="90"/>
      <c r="Q126" s="108"/>
      <c r="R126" s="104"/>
      <c r="S126" s="91" t="s">
        <v>1455</v>
      </c>
      <c r="T126" s="125">
        <v>32574</v>
      </c>
      <c r="U126" s="118">
        <v>1144</v>
      </c>
      <c r="V126" s="118">
        <v>2703</v>
      </c>
      <c r="W126" s="119">
        <v>825</v>
      </c>
      <c r="X126" s="120"/>
      <c r="Y126" s="121" t="s">
        <v>432</v>
      </c>
      <c r="Z126" s="81">
        <f t="shared" si="10"/>
        <v>1</v>
      </c>
      <c r="AA126" s="82">
        <f t="shared" si="11"/>
        <v>1</v>
      </c>
      <c r="AB126" s="82">
        <f t="shared" si="12"/>
        <v>0</v>
      </c>
      <c r="AC126" s="82">
        <f t="shared" si="13"/>
        <v>0</v>
      </c>
      <c r="AD126" s="123" t="str">
        <f t="shared" si="14"/>
        <v>SRSA</v>
      </c>
      <c r="AE126" s="81">
        <f t="shared" si="15"/>
        <v>1</v>
      </c>
      <c r="AF126" s="82">
        <f t="shared" si="16"/>
        <v>0</v>
      </c>
      <c r="AG126" s="82">
        <f t="shared" si="17"/>
        <v>0</v>
      </c>
      <c r="AH126" s="123" t="str">
        <f t="shared" si="18"/>
        <v>-</v>
      </c>
      <c r="AI126" s="81">
        <f t="shared" si="19"/>
        <v>0</v>
      </c>
    </row>
    <row r="127" spans="1:35" ht="12.75" customHeight="1">
      <c r="A127" s="79" t="s">
        <v>983</v>
      </c>
      <c r="B127" s="80" t="s">
        <v>984</v>
      </c>
      <c r="C127" s="81" t="s">
        <v>985</v>
      </c>
      <c r="D127" s="82" t="s">
        <v>986</v>
      </c>
      <c r="E127" s="82" t="s">
        <v>987</v>
      </c>
      <c r="F127" s="83" t="s">
        <v>1452</v>
      </c>
      <c r="G127" s="84" t="s">
        <v>988</v>
      </c>
      <c r="H127" s="85" t="s">
        <v>989</v>
      </c>
      <c r="I127" s="86">
        <v>4025692557</v>
      </c>
      <c r="J127" s="87" t="s">
        <v>1454</v>
      </c>
      <c r="K127" s="88" t="s">
        <v>1455</v>
      </c>
      <c r="L127" s="100"/>
      <c r="M127" s="101">
        <v>227.74</v>
      </c>
      <c r="N127" s="102"/>
      <c r="O127" s="89">
        <v>9.30232558139535</v>
      </c>
      <c r="P127" s="90" t="s">
        <v>1673</v>
      </c>
      <c r="Q127" s="108"/>
      <c r="R127" s="109"/>
      <c r="S127" s="91" t="s">
        <v>1455</v>
      </c>
      <c r="T127" s="125">
        <v>197634</v>
      </c>
      <c r="U127" s="114">
        <v>303</v>
      </c>
      <c r="V127" s="114">
        <v>862</v>
      </c>
      <c r="W127" s="115">
        <v>282</v>
      </c>
      <c r="X127" s="116"/>
      <c r="Y127" s="117" t="s">
        <v>432</v>
      </c>
      <c r="Z127" s="81">
        <f t="shared" si="10"/>
        <v>1</v>
      </c>
      <c r="AA127" s="82">
        <f t="shared" si="11"/>
        <v>1</v>
      </c>
      <c r="AB127" s="82">
        <f t="shared" si="12"/>
        <v>0</v>
      </c>
      <c r="AC127" s="82">
        <f t="shared" si="13"/>
        <v>0</v>
      </c>
      <c r="AD127" s="123" t="str">
        <f t="shared" si="14"/>
        <v>SRSA</v>
      </c>
      <c r="AE127" s="81">
        <f t="shared" si="15"/>
        <v>1</v>
      </c>
      <c r="AF127" s="82">
        <f t="shared" si="16"/>
        <v>0</v>
      </c>
      <c r="AG127" s="82">
        <f t="shared" si="17"/>
        <v>0</v>
      </c>
      <c r="AH127" s="123" t="str">
        <f t="shared" si="18"/>
        <v>-</v>
      </c>
      <c r="AI127" s="81">
        <f t="shared" si="19"/>
        <v>0</v>
      </c>
    </row>
    <row r="128" spans="1:35" ht="12.75" customHeight="1">
      <c r="A128" s="79" t="s">
        <v>991</v>
      </c>
      <c r="B128" s="80" t="s">
        <v>992</v>
      </c>
      <c r="C128" s="81" t="s">
        <v>993</v>
      </c>
      <c r="D128" s="82" t="s">
        <v>994</v>
      </c>
      <c r="E128" s="82" t="s">
        <v>1777</v>
      </c>
      <c r="F128" s="83" t="s">
        <v>1452</v>
      </c>
      <c r="G128" s="84" t="s">
        <v>1778</v>
      </c>
      <c r="H128" s="85" t="s">
        <v>995</v>
      </c>
      <c r="I128" s="86">
        <v>4023712695</v>
      </c>
      <c r="J128" s="87" t="s">
        <v>1746</v>
      </c>
      <c r="K128" s="88" t="s">
        <v>1673</v>
      </c>
      <c r="L128" s="100"/>
      <c r="M128" s="101">
        <v>4575.01</v>
      </c>
      <c r="N128" s="102"/>
      <c r="O128" s="89">
        <v>10.368236988274019</v>
      </c>
      <c r="P128" s="90" t="s">
        <v>1673</v>
      </c>
      <c r="Q128" s="108"/>
      <c r="R128" s="109"/>
      <c r="S128" s="91" t="s">
        <v>1673</v>
      </c>
      <c r="T128" s="125">
        <v>1149</v>
      </c>
      <c r="U128" s="114">
        <v>8202</v>
      </c>
      <c r="V128" s="114">
        <v>20808</v>
      </c>
      <c r="W128" s="115">
        <v>5814</v>
      </c>
      <c r="X128" s="116"/>
      <c r="Y128" s="117" t="s">
        <v>1810</v>
      </c>
      <c r="Z128" s="81">
        <f t="shared" si="10"/>
        <v>0</v>
      </c>
      <c r="AA128" s="82">
        <f t="shared" si="11"/>
        <v>0</v>
      </c>
      <c r="AB128" s="82">
        <f t="shared" si="12"/>
        <v>0</v>
      </c>
      <c r="AC128" s="82">
        <f t="shared" si="13"/>
        <v>0</v>
      </c>
      <c r="AD128" s="123" t="str">
        <f t="shared" si="14"/>
        <v>-</v>
      </c>
      <c r="AE128" s="81">
        <f t="shared" si="15"/>
        <v>0</v>
      </c>
      <c r="AF128" s="82">
        <f t="shared" si="16"/>
        <v>0</v>
      </c>
      <c r="AG128" s="82">
        <f t="shared" si="17"/>
        <v>0</v>
      </c>
      <c r="AH128" s="123" t="str">
        <f t="shared" si="18"/>
        <v>-</v>
      </c>
      <c r="AI128" s="81">
        <f t="shared" si="19"/>
        <v>0</v>
      </c>
    </row>
    <row r="129" spans="1:35" ht="12.75" customHeight="1">
      <c r="A129" s="79" t="s">
        <v>996</v>
      </c>
      <c r="B129" s="80" t="s">
        <v>997</v>
      </c>
      <c r="C129" s="81" t="s">
        <v>998</v>
      </c>
      <c r="D129" s="82" t="s">
        <v>999</v>
      </c>
      <c r="E129" s="82" t="s">
        <v>1000</v>
      </c>
      <c r="F129" s="83" t="s">
        <v>1452</v>
      </c>
      <c r="G129" s="84" t="s">
        <v>1001</v>
      </c>
      <c r="H129" s="85" t="s">
        <v>323</v>
      </c>
      <c r="I129" s="86">
        <v>3088652245</v>
      </c>
      <c r="J129" s="87" t="s">
        <v>1454</v>
      </c>
      <c r="K129" s="88" t="s">
        <v>1455</v>
      </c>
      <c r="L129" s="100"/>
      <c r="M129" s="101">
        <v>243.89</v>
      </c>
      <c r="N129" s="102"/>
      <c r="O129" s="89">
        <v>9.965635738831615</v>
      </c>
      <c r="P129" s="90" t="s">
        <v>1673</v>
      </c>
      <c r="Q129" s="108"/>
      <c r="R129" s="109"/>
      <c r="S129" s="91" t="s">
        <v>1455</v>
      </c>
      <c r="T129" s="125">
        <v>9012</v>
      </c>
      <c r="U129" s="114">
        <v>275</v>
      </c>
      <c r="V129" s="114">
        <v>1079</v>
      </c>
      <c r="W129" s="115">
        <v>300</v>
      </c>
      <c r="X129" s="116"/>
      <c r="Y129" s="117" t="s">
        <v>1810</v>
      </c>
      <c r="Z129" s="81">
        <f t="shared" si="10"/>
        <v>1</v>
      </c>
      <c r="AA129" s="82">
        <f t="shared" si="11"/>
        <v>1</v>
      </c>
      <c r="AB129" s="82">
        <f t="shared" si="12"/>
        <v>0</v>
      </c>
      <c r="AC129" s="82">
        <f t="shared" si="13"/>
        <v>0</v>
      </c>
      <c r="AD129" s="123" t="str">
        <f t="shared" si="14"/>
        <v>SRSA</v>
      </c>
      <c r="AE129" s="81">
        <f t="shared" si="15"/>
        <v>1</v>
      </c>
      <c r="AF129" s="82">
        <f t="shared" si="16"/>
        <v>0</v>
      </c>
      <c r="AG129" s="82">
        <f t="shared" si="17"/>
        <v>0</v>
      </c>
      <c r="AH129" s="123" t="str">
        <f t="shared" si="18"/>
        <v>-</v>
      </c>
      <c r="AI129" s="81">
        <f t="shared" si="19"/>
        <v>0</v>
      </c>
    </row>
    <row r="130" spans="1:35" ht="12.75" customHeight="1">
      <c r="A130" s="79" t="s">
        <v>1002</v>
      </c>
      <c r="B130" s="80" t="s">
        <v>1003</v>
      </c>
      <c r="C130" s="81" t="s">
        <v>1004</v>
      </c>
      <c r="D130" s="82" t="s">
        <v>1005</v>
      </c>
      <c r="E130" s="82" t="s">
        <v>805</v>
      </c>
      <c r="F130" s="83" t="s">
        <v>1452</v>
      </c>
      <c r="G130" s="84" t="s">
        <v>806</v>
      </c>
      <c r="H130" s="85" t="s">
        <v>1006</v>
      </c>
      <c r="I130" s="86">
        <v>4025646900</v>
      </c>
      <c r="J130" s="87" t="s">
        <v>1454</v>
      </c>
      <c r="K130" s="88" t="s">
        <v>1455</v>
      </c>
      <c r="L130" s="100"/>
      <c r="M130" s="101">
        <v>112.41</v>
      </c>
      <c r="N130" s="102" t="s">
        <v>432</v>
      </c>
      <c r="O130" s="89">
        <v>17.647058823529413</v>
      </c>
      <c r="P130" s="90" t="s">
        <v>1673</v>
      </c>
      <c r="Q130" s="108"/>
      <c r="R130" s="109"/>
      <c r="S130" s="91" t="s">
        <v>1455</v>
      </c>
      <c r="T130" s="125">
        <v>11833</v>
      </c>
      <c r="U130" s="114">
        <v>663</v>
      </c>
      <c r="V130" s="114">
        <v>204</v>
      </c>
      <c r="W130" s="115">
        <v>203</v>
      </c>
      <c r="X130" s="116"/>
      <c r="Y130" s="117" t="s">
        <v>432</v>
      </c>
      <c r="Z130" s="81">
        <f t="shared" si="10"/>
        <v>1</v>
      </c>
      <c r="AA130" s="82">
        <f t="shared" si="11"/>
        <v>1</v>
      </c>
      <c r="AB130" s="82">
        <f t="shared" si="12"/>
        <v>0</v>
      </c>
      <c r="AC130" s="82">
        <f t="shared" si="13"/>
        <v>0</v>
      </c>
      <c r="AD130" s="123" t="str">
        <f t="shared" si="14"/>
        <v>SRSA</v>
      </c>
      <c r="AE130" s="81">
        <f t="shared" si="15"/>
        <v>1</v>
      </c>
      <c r="AF130" s="82">
        <f t="shared" si="16"/>
        <v>0</v>
      </c>
      <c r="AG130" s="82">
        <f t="shared" si="17"/>
        <v>0</v>
      </c>
      <c r="AH130" s="123" t="str">
        <f t="shared" si="18"/>
        <v>-</v>
      </c>
      <c r="AI130" s="81">
        <f t="shared" si="19"/>
        <v>0</v>
      </c>
    </row>
    <row r="131" spans="1:35" ht="12.75" customHeight="1">
      <c r="A131" s="79" t="s">
        <v>1007</v>
      </c>
      <c r="B131" s="80" t="s">
        <v>1008</v>
      </c>
      <c r="C131" s="81" t="s">
        <v>1009</v>
      </c>
      <c r="D131" s="82" t="s">
        <v>1010</v>
      </c>
      <c r="E131" s="82" t="s">
        <v>1011</v>
      </c>
      <c r="F131" s="83" t="s">
        <v>1452</v>
      </c>
      <c r="G131" s="84" t="s">
        <v>1012</v>
      </c>
      <c r="H131" s="85" t="s">
        <v>1013</v>
      </c>
      <c r="I131" s="86">
        <v>3083464367</v>
      </c>
      <c r="J131" s="87" t="s">
        <v>1723</v>
      </c>
      <c r="K131" s="88" t="s">
        <v>1673</v>
      </c>
      <c r="L131" s="100"/>
      <c r="M131" s="101">
        <v>525.78</v>
      </c>
      <c r="N131" s="102" t="s">
        <v>432</v>
      </c>
      <c r="O131" s="89">
        <v>14.285714285714285</v>
      </c>
      <c r="P131" s="90" t="s">
        <v>1673</v>
      </c>
      <c r="Q131" s="108"/>
      <c r="R131" s="109"/>
      <c r="S131" s="91" t="s">
        <v>1455</v>
      </c>
      <c r="T131" s="125">
        <v>26551</v>
      </c>
      <c r="U131" s="114">
        <v>1147</v>
      </c>
      <c r="V131" s="114">
        <v>3183</v>
      </c>
      <c r="W131" s="115">
        <v>704</v>
      </c>
      <c r="X131" s="116"/>
      <c r="Y131" s="117" t="s">
        <v>432</v>
      </c>
      <c r="Z131" s="81">
        <f t="shared" si="10"/>
        <v>0</v>
      </c>
      <c r="AA131" s="82">
        <f t="shared" si="11"/>
        <v>1</v>
      </c>
      <c r="AB131" s="82">
        <f t="shared" si="12"/>
        <v>0</v>
      </c>
      <c r="AC131" s="82">
        <f t="shared" si="13"/>
        <v>0</v>
      </c>
      <c r="AD131" s="123" t="str">
        <f t="shared" si="14"/>
        <v>-</v>
      </c>
      <c r="AE131" s="81">
        <f t="shared" si="15"/>
        <v>1</v>
      </c>
      <c r="AF131" s="82">
        <f t="shared" si="16"/>
        <v>0</v>
      </c>
      <c r="AG131" s="82">
        <f t="shared" si="17"/>
        <v>0</v>
      </c>
      <c r="AH131" s="123" t="str">
        <f t="shared" si="18"/>
        <v>-</v>
      </c>
      <c r="AI131" s="81">
        <f t="shared" si="19"/>
        <v>0</v>
      </c>
    </row>
    <row r="132" spans="1:35" ht="12.75" customHeight="1">
      <c r="A132" s="79" t="s">
        <v>275</v>
      </c>
      <c r="B132" s="80" t="s">
        <v>276</v>
      </c>
      <c r="C132" s="81" t="s">
        <v>277</v>
      </c>
      <c r="D132" s="82" t="s">
        <v>278</v>
      </c>
      <c r="E132" s="82" t="s">
        <v>279</v>
      </c>
      <c r="F132" s="83" t="s">
        <v>1452</v>
      </c>
      <c r="G132" s="84" t="s">
        <v>280</v>
      </c>
      <c r="H132" s="85" t="s">
        <v>281</v>
      </c>
      <c r="I132" s="86">
        <v>4026282060</v>
      </c>
      <c r="J132" s="87" t="s">
        <v>1454</v>
      </c>
      <c r="K132" s="88" t="s">
        <v>1455</v>
      </c>
      <c r="L132" s="100"/>
      <c r="M132" s="101">
        <v>742.11</v>
      </c>
      <c r="N132" s="102"/>
      <c r="O132" s="89">
        <v>9.35672514619883</v>
      </c>
      <c r="P132" s="90" t="s">
        <v>1673</v>
      </c>
      <c r="Q132" s="108"/>
      <c r="R132" s="109"/>
      <c r="S132" s="91" t="s">
        <v>1455</v>
      </c>
      <c r="T132" s="125">
        <v>39859</v>
      </c>
      <c r="U132" s="114">
        <v>1214</v>
      </c>
      <c r="V132" s="114">
        <v>3431</v>
      </c>
      <c r="W132" s="115">
        <v>904</v>
      </c>
      <c r="X132" s="116"/>
      <c r="Y132" s="117" t="s">
        <v>1810</v>
      </c>
      <c r="Z132" s="81">
        <f t="shared" si="10"/>
        <v>1</v>
      </c>
      <c r="AA132" s="82">
        <f t="shared" si="11"/>
        <v>0</v>
      </c>
      <c r="AB132" s="82">
        <f t="shared" si="12"/>
        <v>0</v>
      </c>
      <c r="AC132" s="82">
        <f t="shared" si="13"/>
        <v>0</v>
      </c>
      <c r="AD132" s="123" t="str">
        <f t="shared" si="14"/>
        <v>-</v>
      </c>
      <c r="AE132" s="81">
        <f t="shared" si="15"/>
        <v>1</v>
      </c>
      <c r="AF132" s="82">
        <f t="shared" si="16"/>
        <v>0</v>
      </c>
      <c r="AG132" s="82">
        <f t="shared" si="17"/>
        <v>0</v>
      </c>
      <c r="AH132" s="123" t="str">
        <f t="shared" si="18"/>
        <v>-</v>
      </c>
      <c r="AI132" s="81">
        <f t="shared" si="19"/>
        <v>0</v>
      </c>
    </row>
    <row r="133" spans="1:35" ht="12.75" customHeight="1">
      <c r="A133" s="79" t="s">
        <v>1681</v>
      </c>
      <c r="B133" s="80" t="s">
        <v>1682</v>
      </c>
      <c r="C133" s="81" t="s">
        <v>1683</v>
      </c>
      <c r="D133" s="82" t="s">
        <v>1684</v>
      </c>
      <c r="E133" s="82" t="s">
        <v>1685</v>
      </c>
      <c r="F133" s="83" t="s">
        <v>1452</v>
      </c>
      <c r="G133" s="84" t="s">
        <v>1686</v>
      </c>
      <c r="H133" s="85" t="s">
        <v>1687</v>
      </c>
      <c r="I133" s="86">
        <v>3083824052</v>
      </c>
      <c r="J133" s="87" t="s">
        <v>1454</v>
      </c>
      <c r="K133" s="88" t="s">
        <v>1455</v>
      </c>
      <c r="L133" s="100"/>
      <c r="M133" s="101">
        <v>342.92</v>
      </c>
      <c r="N133" s="102"/>
      <c r="O133" s="89">
        <v>8.493150684931507</v>
      </c>
      <c r="P133" s="90" t="s">
        <v>1673</v>
      </c>
      <c r="Q133" s="108"/>
      <c r="R133" s="109"/>
      <c r="S133" s="91" t="s">
        <v>1455</v>
      </c>
      <c r="T133" s="125">
        <v>19883</v>
      </c>
      <c r="U133" s="114">
        <v>362</v>
      </c>
      <c r="V133" s="114">
        <v>1418</v>
      </c>
      <c r="W133" s="115">
        <v>418</v>
      </c>
      <c r="X133" s="116"/>
      <c r="Y133" s="117" t="s">
        <v>432</v>
      </c>
      <c r="Z133" s="81">
        <f aca="true" t="shared" si="20" ref="Z133:Z196">IF(OR(K133="YES",TRIM(L133)="YES"),1,0)</f>
        <v>1</v>
      </c>
      <c r="AA133" s="82">
        <f aca="true" t="shared" si="21" ref="AA133:AA196">IF(OR(AND(ISNUMBER(M133),AND(M133&gt;0,M133&lt;600)),AND(ISNUMBER(M133),AND(M133&gt;0,N133="YES"))),1,0)</f>
        <v>1</v>
      </c>
      <c r="AB133" s="82">
        <f aca="true" t="shared" si="22" ref="AB133:AB196">IF(AND(OR(K133="YES",TRIM(L133)="YES"),(Z133=0)),"Trouble",0)</f>
        <v>0</v>
      </c>
      <c r="AC133" s="82">
        <f aca="true" t="shared" si="23" ref="AC133:AC196">IF(AND(OR(AND(ISNUMBER(M133),AND(M133&gt;0,M133&lt;600)),AND(ISNUMBER(M133),AND(M133&gt;0,N133="YES"))),(AA133=0)),"Trouble",0)</f>
        <v>0</v>
      </c>
      <c r="AD133" s="123" t="str">
        <f aca="true" t="shared" si="24" ref="AD133:AD196">IF(AND(Z133=1,AA133=1),"SRSA","-")</f>
        <v>SRSA</v>
      </c>
      <c r="AE133" s="81">
        <f aca="true" t="shared" si="25" ref="AE133:AE196">IF(S133="YES",1,0)</f>
        <v>1</v>
      </c>
      <c r="AF133" s="82">
        <f aca="true" t="shared" si="26" ref="AF133:AF196">IF(OR(AND(ISNUMBER(Q133),Q133&gt;=20),(AND(ISNUMBER(Q133)=FALSE,AND(ISNUMBER(O133),O133&gt;=20)))),1,0)</f>
        <v>0</v>
      </c>
      <c r="AG133" s="82">
        <f aca="true" t="shared" si="27" ref="AG133:AG196">IF(AND(AE133=1,AF133=1),"Initial",0)</f>
        <v>0</v>
      </c>
      <c r="AH133" s="123" t="str">
        <f aca="true" t="shared" si="28" ref="AH133:AH196">IF(AND(AND(AG133="Initial",AI133=0),AND(ISNUMBER(M133),M133&gt;0)),"RLIS","-")</f>
        <v>-</v>
      </c>
      <c r="AI133" s="81">
        <f aca="true" t="shared" si="29" ref="AI133:AI196">IF(AND(AD133="SRSA",AG133="Initial"),"SRSA",0)</f>
        <v>0</v>
      </c>
    </row>
    <row r="134" spans="1:35" ht="12.75" customHeight="1">
      <c r="A134" s="79" t="s">
        <v>1014</v>
      </c>
      <c r="B134" s="80" t="s">
        <v>1015</v>
      </c>
      <c r="C134" s="81" t="s">
        <v>1016</v>
      </c>
      <c r="D134" s="82" t="s">
        <v>1017</v>
      </c>
      <c r="E134" s="82" t="s">
        <v>1018</v>
      </c>
      <c r="F134" s="83" t="s">
        <v>1452</v>
      </c>
      <c r="G134" s="84" t="s">
        <v>1019</v>
      </c>
      <c r="H134" s="85" t="s">
        <v>1548</v>
      </c>
      <c r="I134" s="86">
        <v>3088932481</v>
      </c>
      <c r="J134" s="87" t="s">
        <v>1454</v>
      </c>
      <c r="K134" s="88" t="s">
        <v>1455</v>
      </c>
      <c r="L134" s="100"/>
      <c r="M134" s="101">
        <v>175.44</v>
      </c>
      <c r="N134" s="102"/>
      <c r="O134" s="89">
        <v>9.166666666666666</v>
      </c>
      <c r="P134" s="90" t="s">
        <v>1673</v>
      </c>
      <c r="Q134" s="108"/>
      <c r="R134" s="109"/>
      <c r="S134" s="91" t="s">
        <v>1455</v>
      </c>
      <c r="T134" s="125">
        <v>8582</v>
      </c>
      <c r="U134" s="114">
        <v>207</v>
      </c>
      <c r="V134" s="114">
        <v>777</v>
      </c>
      <c r="W134" s="115">
        <v>211</v>
      </c>
      <c r="X134" s="116"/>
      <c r="Y134" s="117" t="s">
        <v>1810</v>
      </c>
      <c r="Z134" s="81">
        <f t="shared" si="20"/>
        <v>1</v>
      </c>
      <c r="AA134" s="82">
        <f t="shared" si="21"/>
        <v>1</v>
      </c>
      <c r="AB134" s="82">
        <f t="shared" si="22"/>
        <v>0</v>
      </c>
      <c r="AC134" s="82">
        <f t="shared" si="23"/>
        <v>0</v>
      </c>
      <c r="AD134" s="123" t="str">
        <f t="shared" si="24"/>
        <v>SRSA</v>
      </c>
      <c r="AE134" s="81">
        <f t="shared" si="25"/>
        <v>1</v>
      </c>
      <c r="AF134" s="82">
        <f t="shared" si="26"/>
        <v>0</v>
      </c>
      <c r="AG134" s="82">
        <f t="shared" si="27"/>
        <v>0</v>
      </c>
      <c r="AH134" s="123" t="str">
        <f t="shared" si="28"/>
        <v>-</v>
      </c>
      <c r="AI134" s="81">
        <f t="shared" si="29"/>
        <v>0</v>
      </c>
    </row>
    <row r="135" spans="1:35" ht="12.75" customHeight="1">
      <c r="A135" s="79" t="s">
        <v>1020</v>
      </c>
      <c r="B135" s="80" t="s">
        <v>1021</v>
      </c>
      <c r="C135" s="81" t="s">
        <v>1022</v>
      </c>
      <c r="D135" s="82" t="s">
        <v>1023</v>
      </c>
      <c r="E135" s="82" t="s">
        <v>1024</v>
      </c>
      <c r="F135" s="83" t="s">
        <v>1452</v>
      </c>
      <c r="G135" s="84" t="s">
        <v>1025</v>
      </c>
      <c r="H135" s="85" t="s">
        <v>1026</v>
      </c>
      <c r="I135" s="86">
        <v>4026843411</v>
      </c>
      <c r="J135" s="87" t="s">
        <v>1454</v>
      </c>
      <c r="K135" s="88" t="s">
        <v>1455</v>
      </c>
      <c r="L135" s="100"/>
      <c r="M135" s="101">
        <v>183.24</v>
      </c>
      <c r="N135" s="102" t="s">
        <v>432</v>
      </c>
      <c r="O135" s="89">
        <v>12.994350282485875</v>
      </c>
      <c r="P135" s="90" t="s">
        <v>1673</v>
      </c>
      <c r="Q135" s="108"/>
      <c r="R135" s="109"/>
      <c r="S135" s="91" t="s">
        <v>1455</v>
      </c>
      <c r="T135" s="125">
        <v>8699</v>
      </c>
      <c r="U135" s="114">
        <v>499</v>
      </c>
      <c r="V135" s="114">
        <v>845</v>
      </c>
      <c r="W135" s="115">
        <v>320</v>
      </c>
      <c r="X135" s="116"/>
      <c r="Y135" s="117" t="s">
        <v>1810</v>
      </c>
      <c r="Z135" s="81">
        <f t="shared" si="20"/>
        <v>1</v>
      </c>
      <c r="AA135" s="82">
        <f t="shared" si="21"/>
        <v>1</v>
      </c>
      <c r="AB135" s="82">
        <f t="shared" si="22"/>
        <v>0</v>
      </c>
      <c r="AC135" s="82">
        <f t="shared" si="23"/>
        <v>0</v>
      </c>
      <c r="AD135" s="123" t="str">
        <f t="shared" si="24"/>
        <v>SRSA</v>
      </c>
      <c r="AE135" s="81">
        <f t="shared" si="25"/>
        <v>1</v>
      </c>
      <c r="AF135" s="82">
        <f t="shared" si="26"/>
        <v>0</v>
      </c>
      <c r="AG135" s="82">
        <f t="shared" si="27"/>
        <v>0</v>
      </c>
      <c r="AH135" s="123" t="str">
        <f t="shared" si="28"/>
        <v>-</v>
      </c>
      <c r="AI135" s="81">
        <f t="shared" si="29"/>
        <v>0</v>
      </c>
    </row>
    <row r="136" spans="1:35" ht="12.75" customHeight="1">
      <c r="A136" s="79" t="s">
        <v>1027</v>
      </c>
      <c r="B136" s="80" t="s">
        <v>1028</v>
      </c>
      <c r="C136" s="81" t="s">
        <v>1029</v>
      </c>
      <c r="D136" s="82" t="s">
        <v>1030</v>
      </c>
      <c r="E136" s="82" t="s">
        <v>1730</v>
      </c>
      <c r="F136" s="83" t="s">
        <v>1452</v>
      </c>
      <c r="G136" s="84" t="s">
        <v>1731</v>
      </c>
      <c r="H136" s="85" t="s">
        <v>1031</v>
      </c>
      <c r="I136" s="86">
        <v>4024230562</v>
      </c>
      <c r="J136" s="87" t="s">
        <v>1463</v>
      </c>
      <c r="K136" s="88" t="s">
        <v>1673</v>
      </c>
      <c r="L136" s="100"/>
      <c r="M136" s="101">
        <v>2497.3</v>
      </c>
      <c r="N136" s="102"/>
      <c r="O136" s="89">
        <v>15.030800821355236</v>
      </c>
      <c r="P136" s="90" t="s">
        <v>1673</v>
      </c>
      <c r="Q136" s="108"/>
      <c r="R136" s="109"/>
      <c r="S136" s="91" t="s">
        <v>1455</v>
      </c>
      <c r="T136" s="125">
        <v>103441</v>
      </c>
      <c r="U136" s="114">
        <v>12258</v>
      </c>
      <c r="V136" s="114">
        <v>12418</v>
      </c>
      <c r="W136" s="115">
        <v>5465</v>
      </c>
      <c r="X136" s="116"/>
      <c r="Y136" s="117" t="s">
        <v>1810</v>
      </c>
      <c r="Z136" s="81">
        <f t="shared" si="20"/>
        <v>0</v>
      </c>
      <c r="AA136" s="82">
        <f t="shared" si="21"/>
        <v>0</v>
      </c>
      <c r="AB136" s="82">
        <f t="shared" si="22"/>
        <v>0</v>
      </c>
      <c r="AC136" s="82">
        <f t="shared" si="23"/>
        <v>0</v>
      </c>
      <c r="AD136" s="123" t="str">
        <f t="shared" si="24"/>
        <v>-</v>
      </c>
      <c r="AE136" s="81">
        <f t="shared" si="25"/>
        <v>1</v>
      </c>
      <c r="AF136" s="82">
        <f t="shared" si="26"/>
        <v>0</v>
      </c>
      <c r="AG136" s="82">
        <f t="shared" si="27"/>
        <v>0</v>
      </c>
      <c r="AH136" s="123" t="str">
        <f t="shared" si="28"/>
        <v>-</v>
      </c>
      <c r="AI136" s="81">
        <f t="shared" si="29"/>
        <v>0</v>
      </c>
    </row>
    <row r="137" spans="1:35" ht="12.75" customHeight="1">
      <c r="A137" s="79" t="s">
        <v>130</v>
      </c>
      <c r="B137" s="80" t="s">
        <v>131</v>
      </c>
      <c r="C137" s="81" t="s">
        <v>132</v>
      </c>
      <c r="D137" s="82" t="s">
        <v>133</v>
      </c>
      <c r="E137" s="82" t="s">
        <v>134</v>
      </c>
      <c r="F137" s="83" t="s">
        <v>1452</v>
      </c>
      <c r="G137" s="84" t="s">
        <v>135</v>
      </c>
      <c r="H137" s="85" t="s">
        <v>136</v>
      </c>
      <c r="I137" s="86">
        <v>3084320107</v>
      </c>
      <c r="J137" s="87" t="s">
        <v>1454</v>
      </c>
      <c r="K137" s="88" t="s">
        <v>1455</v>
      </c>
      <c r="L137" s="100"/>
      <c r="M137" s="101">
        <v>247.14</v>
      </c>
      <c r="N137" s="102" t="s">
        <v>432</v>
      </c>
      <c r="O137" s="89">
        <v>14.71861471861472</v>
      </c>
      <c r="P137" s="90" t="s">
        <v>1673</v>
      </c>
      <c r="Q137" s="108"/>
      <c r="R137" s="109"/>
      <c r="S137" s="91" t="s">
        <v>1455</v>
      </c>
      <c r="T137" s="125">
        <v>9201</v>
      </c>
      <c r="U137" s="114">
        <v>404</v>
      </c>
      <c r="V137" s="114">
        <v>1303</v>
      </c>
      <c r="W137" s="115">
        <v>299</v>
      </c>
      <c r="X137" s="116"/>
      <c r="Y137" s="117" t="s">
        <v>1810</v>
      </c>
      <c r="Z137" s="81">
        <f t="shared" si="20"/>
        <v>1</v>
      </c>
      <c r="AA137" s="82">
        <f t="shared" si="21"/>
        <v>1</v>
      </c>
      <c r="AB137" s="82">
        <f t="shared" si="22"/>
        <v>0</v>
      </c>
      <c r="AC137" s="82">
        <f t="shared" si="23"/>
        <v>0</v>
      </c>
      <c r="AD137" s="123" t="str">
        <f t="shared" si="24"/>
        <v>SRSA</v>
      </c>
      <c r="AE137" s="81">
        <f t="shared" si="25"/>
        <v>1</v>
      </c>
      <c r="AF137" s="82">
        <f t="shared" si="26"/>
        <v>0</v>
      </c>
      <c r="AG137" s="82">
        <f t="shared" si="27"/>
        <v>0</v>
      </c>
      <c r="AH137" s="123" t="str">
        <f t="shared" si="28"/>
        <v>-</v>
      </c>
      <c r="AI137" s="81">
        <f t="shared" si="29"/>
        <v>0</v>
      </c>
    </row>
    <row r="138" spans="1:35" ht="12.75" customHeight="1">
      <c r="A138" s="79" t="s">
        <v>1032</v>
      </c>
      <c r="B138" s="80" t="s">
        <v>1033</v>
      </c>
      <c r="C138" s="81" t="s">
        <v>1034</v>
      </c>
      <c r="D138" s="82" t="s">
        <v>1035</v>
      </c>
      <c r="E138" s="82" t="s">
        <v>85</v>
      </c>
      <c r="F138" s="83" t="s">
        <v>1452</v>
      </c>
      <c r="G138" s="84" t="s">
        <v>1036</v>
      </c>
      <c r="H138" s="85" t="s">
        <v>1037</v>
      </c>
      <c r="I138" s="86">
        <v>4026843469</v>
      </c>
      <c r="J138" s="87" t="s">
        <v>1808</v>
      </c>
      <c r="K138" s="88" t="s">
        <v>1673</v>
      </c>
      <c r="L138" s="100"/>
      <c r="M138" s="101">
        <v>29777.05</v>
      </c>
      <c r="N138" s="102"/>
      <c r="O138" s="89">
        <v>10.986842105263158</v>
      </c>
      <c r="P138" s="90" t="s">
        <v>1673</v>
      </c>
      <c r="Q138" s="108"/>
      <c r="R138" s="109"/>
      <c r="S138" s="91" t="s">
        <v>1673</v>
      </c>
      <c r="T138" s="125">
        <v>1410674</v>
      </c>
      <c r="U138" s="114">
        <v>74630</v>
      </c>
      <c r="V138" s="114">
        <v>145301</v>
      </c>
      <c r="W138" s="115">
        <v>38328</v>
      </c>
      <c r="X138" s="116"/>
      <c r="Y138" s="117" t="s">
        <v>1810</v>
      </c>
      <c r="Z138" s="81">
        <f t="shared" si="20"/>
        <v>0</v>
      </c>
      <c r="AA138" s="82">
        <f t="shared" si="21"/>
        <v>0</v>
      </c>
      <c r="AB138" s="82">
        <f t="shared" si="22"/>
        <v>0</v>
      </c>
      <c r="AC138" s="82">
        <f t="shared" si="23"/>
        <v>0</v>
      </c>
      <c r="AD138" s="123" t="str">
        <f t="shared" si="24"/>
        <v>-</v>
      </c>
      <c r="AE138" s="81">
        <f t="shared" si="25"/>
        <v>0</v>
      </c>
      <c r="AF138" s="82">
        <f t="shared" si="26"/>
        <v>0</v>
      </c>
      <c r="AG138" s="82">
        <f t="shared" si="27"/>
        <v>0</v>
      </c>
      <c r="AH138" s="123" t="str">
        <f t="shared" si="28"/>
        <v>-</v>
      </c>
      <c r="AI138" s="81">
        <f t="shared" si="29"/>
        <v>0</v>
      </c>
    </row>
    <row r="139" spans="1:35" ht="12.75" customHeight="1">
      <c r="A139" s="79" t="s">
        <v>1038</v>
      </c>
      <c r="B139" s="80" t="s">
        <v>1039</v>
      </c>
      <c r="C139" s="81" t="s">
        <v>1040</v>
      </c>
      <c r="D139" s="82" t="s">
        <v>1041</v>
      </c>
      <c r="E139" s="82" t="s">
        <v>1042</v>
      </c>
      <c r="F139" s="83" t="s">
        <v>1452</v>
      </c>
      <c r="G139" s="84" t="s">
        <v>1043</v>
      </c>
      <c r="H139" s="85" t="s">
        <v>1044</v>
      </c>
      <c r="I139" s="86">
        <v>3085320331</v>
      </c>
      <c r="J139" s="87" t="s">
        <v>1454</v>
      </c>
      <c r="K139" s="88" t="s">
        <v>1455</v>
      </c>
      <c r="L139" s="100"/>
      <c r="M139" s="101">
        <v>135.89</v>
      </c>
      <c r="N139" s="102" t="s">
        <v>432</v>
      </c>
      <c r="O139" s="89">
        <v>13.725490196078432</v>
      </c>
      <c r="P139" s="90" t="s">
        <v>1673</v>
      </c>
      <c r="Q139" s="108"/>
      <c r="R139" s="109"/>
      <c r="S139" s="91" t="s">
        <v>1455</v>
      </c>
      <c r="T139" s="125">
        <v>6387</v>
      </c>
      <c r="U139" s="114">
        <v>322</v>
      </c>
      <c r="V139" s="114">
        <v>560</v>
      </c>
      <c r="W139" s="115">
        <v>237</v>
      </c>
      <c r="X139" s="116"/>
      <c r="Y139" s="117" t="s">
        <v>432</v>
      </c>
      <c r="Z139" s="81">
        <f t="shared" si="20"/>
        <v>1</v>
      </c>
      <c r="AA139" s="82">
        <f t="shared" si="21"/>
        <v>1</v>
      </c>
      <c r="AB139" s="82">
        <f t="shared" si="22"/>
        <v>0</v>
      </c>
      <c r="AC139" s="82">
        <f t="shared" si="23"/>
        <v>0</v>
      </c>
      <c r="AD139" s="123" t="str">
        <f t="shared" si="24"/>
        <v>SRSA</v>
      </c>
      <c r="AE139" s="81">
        <f t="shared" si="25"/>
        <v>1</v>
      </c>
      <c r="AF139" s="82">
        <f t="shared" si="26"/>
        <v>0</v>
      </c>
      <c r="AG139" s="82">
        <f t="shared" si="27"/>
        <v>0</v>
      </c>
      <c r="AH139" s="123" t="str">
        <f t="shared" si="28"/>
        <v>-</v>
      </c>
      <c r="AI139" s="81">
        <f t="shared" si="29"/>
        <v>0</v>
      </c>
    </row>
    <row r="140" spans="1:35" ht="12.75" customHeight="1">
      <c r="A140" s="79" t="s">
        <v>282</v>
      </c>
      <c r="B140" s="80" t="s">
        <v>283</v>
      </c>
      <c r="C140" s="81" t="s">
        <v>284</v>
      </c>
      <c r="D140" s="82" t="s">
        <v>285</v>
      </c>
      <c r="E140" s="82" t="s">
        <v>286</v>
      </c>
      <c r="F140" s="83" t="s">
        <v>1452</v>
      </c>
      <c r="G140" s="84" t="s">
        <v>287</v>
      </c>
      <c r="H140" s="85" t="s">
        <v>288</v>
      </c>
      <c r="I140" s="86">
        <v>3084362004</v>
      </c>
      <c r="J140" s="87" t="s">
        <v>1454</v>
      </c>
      <c r="K140" s="88" t="s">
        <v>1455</v>
      </c>
      <c r="L140" s="100"/>
      <c r="M140" s="101">
        <v>567.38</v>
      </c>
      <c r="N140" s="102"/>
      <c r="O140" s="89">
        <v>9.98439937597504</v>
      </c>
      <c r="P140" s="90" t="s">
        <v>1673</v>
      </c>
      <c r="Q140" s="108"/>
      <c r="R140" s="109"/>
      <c r="S140" s="91" t="s">
        <v>1455</v>
      </c>
      <c r="T140" s="125">
        <v>22861</v>
      </c>
      <c r="U140" s="114">
        <v>857</v>
      </c>
      <c r="V140" s="114">
        <v>2491</v>
      </c>
      <c r="W140" s="115">
        <v>697</v>
      </c>
      <c r="X140" s="116" t="s">
        <v>1810</v>
      </c>
      <c r="Y140" s="117" t="s">
        <v>1810</v>
      </c>
      <c r="Z140" s="81">
        <f t="shared" si="20"/>
        <v>1</v>
      </c>
      <c r="AA140" s="82">
        <f t="shared" si="21"/>
        <v>1</v>
      </c>
      <c r="AB140" s="82">
        <f t="shared" si="22"/>
        <v>0</v>
      </c>
      <c r="AC140" s="82">
        <f t="shared" si="23"/>
        <v>0</v>
      </c>
      <c r="AD140" s="123" t="str">
        <f t="shared" si="24"/>
        <v>SRSA</v>
      </c>
      <c r="AE140" s="81">
        <f t="shared" si="25"/>
        <v>1</v>
      </c>
      <c r="AF140" s="82">
        <f t="shared" si="26"/>
        <v>0</v>
      </c>
      <c r="AG140" s="82">
        <f t="shared" si="27"/>
        <v>0</v>
      </c>
      <c r="AH140" s="123" t="str">
        <f t="shared" si="28"/>
        <v>-</v>
      </c>
      <c r="AI140" s="81">
        <f t="shared" si="29"/>
        <v>0</v>
      </c>
    </row>
    <row r="141" spans="1:35" ht="12.75" customHeight="1">
      <c r="A141" s="79" t="s">
        <v>1045</v>
      </c>
      <c r="B141" s="80" t="s">
        <v>1046</v>
      </c>
      <c r="C141" s="81" t="s">
        <v>1047</v>
      </c>
      <c r="D141" s="82" t="s">
        <v>1048</v>
      </c>
      <c r="E141" s="82" t="s">
        <v>1049</v>
      </c>
      <c r="F141" s="83" t="s">
        <v>1452</v>
      </c>
      <c r="G141" s="84" t="s">
        <v>1050</v>
      </c>
      <c r="H141" s="85" t="s">
        <v>1051</v>
      </c>
      <c r="I141" s="86">
        <v>3088722972</v>
      </c>
      <c r="J141" s="87" t="s">
        <v>1454</v>
      </c>
      <c r="K141" s="88" t="s">
        <v>1455</v>
      </c>
      <c r="L141" s="100"/>
      <c r="M141" s="101">
        <v>200.82</v>
      </c>
      <c r="N141" s="102"/>
      <c r="O141" s="89">
        <v>3.3112582781456954</v>
      </c>
      <c r="P141" s="90" t="s">
        <v>1673</v>
      </c>
      <c r="Q141" s="108"/>
      <c r="R141" s="109"/>
      <c r="S141" s="91" t="s">
        <v>1455</v>
      </c>
      <c r="T141" s="125">
        <v>6269</v>
      </c>
      <c r="U141" s="114">
        <v>270</v>
      </c>
      <c r="V141" s="114">
        <v>371</v>
      </c>
      <c r="W141" s="115">
        <v>248</v>
      </c>
      <c r="X141" s="116"/>
      <c r="Y141" s="117" t="s">
        <v>432</v>
      </c>
      <c r="Z141" s="81">
        <f t="shared" si="20"/>
        <v>1</v>
      </c>
      <c r="AA141" s="82">
        <f t="shared" si="21"/>
        <v>1</v>
      </c>
      <c r="AB141" s="82">
        <f t="shared" si="22"/>
        <v>0</v>
      </c>
      <c r="AC141" s="82">
        <f t="shared" si="23"/>
        <v>0</v>
      </c>
      <c r="AD141" s="123" t="str">
        <f t="shared" si="24"/>
        <v>SRSA</v>
      </c>
      <c r="AE141" s="81">
        <f t="shared" si="25"/>
        <v>1</v>
      </c>
      <c r="AF141" s="82">
        <f t="shared" si="26"/>
        <v>0</v>
      </c>
      <c r="AG141" s="82">
        <f t="shared" si="27"/>
        <v>0</v>
      </c>
      <c r="AH141" s="123" t="str">
        <f t="shared" si="28"/>
        <v>-</v>
      </c>
      <c r="AI141" s="81">
        <f t="shared" si="29"/>
        <v>0</v>
      </c>
    </row>
    <row r="142" spans="1:35" ht="12.75" customHeight="1">
      <c r="A142" s="79" t="s">
        <v>1052</v>
      </c>
      <c r="B142" s="80" t="s">
        <v>1053</v>
      </c>
      <c r="C142" s="81" t="s">
        <v>1054</v>
      </c>
      <c r="D142" s="82" t="s">
        <v>1055</v>
      </c>
      <c r="E142" s="82" t="s">
        <v>1056</v>
      </c>
      <c r="F142" s="83" t="s">
        <v>1452</v>
      </c>
      <c r="G142" s="84" t="s">
        <v>1057</v>
      </c>
      <c r="H142" s="85" t="s">
        <v>1058</v>
      </c>
      <c r="I142" s="86">
        <v>3085382224</v>
      </c>
      <c r="J142" s="87" t="s">
        <v>1556</v>
      </c>
      <c r="K142" s="88" t="s">
        <v>1455</v>
      </c>
      <c r="L142" s="100"/>
      <c r="M142" s="101">
        <v>476.57</v>
      </c>
      <c r="N142" s="102"/>
      <c r="O142" s="89">
        <v>9.164969450101832</v>
      </c>
      <c r="P142" s="90" t="s">
        <v>1673</v>
      </c>
      <c r="Q142" s="108"/>
      <c r="R142" s="109"/>
      <c r="S142" s="91" t="s">
        <v>1455</v>
      </c>
      <c r="T142" s="125">
        <v>14601</v>
      </c>
      <c r="U142" s="114">
        <v>357</v>
      </c>
      <c r="V142" s="114">
        <v>2039</v>
      </c>
      <c r="W142" s="115">
        <v>605</v>
      </c>
      <c r="X142" s="116"/>
      <c r="Y142" s="117" t="s">
        <v>432</v>
      </c>
      <c r="Z142" s="81">
        <f t="shared" si="20"/>
        <v>1</v>
      </c>
      <c r="AA142" s="82">
        <f t="shared" si="21"/>
        <v>1</v>
      </c>
      <c r="AB142" s="82">
        <f t="shared" si="22"/>
        <v>0</v>
      </c>
      <c r="AC142" s="82">
        <f t="shared" si="23"/>
        <v>0</v>
      </c>
      <c r="AD142" s="123" t="str">
        <f t="shared" si="24"/>
        <v>SRSA</v>
      </c>
      <c r="AE142" s="81">
        <f t="shared" si="25"/>
        <v>1</v>
      </c>
      <c r="AF142" s="82">
        <f t="shared" si="26"/>
        <v>0</v>
      </c>
      <c r="AG142" s="82">
        <f t="shared" si="27"/>
        <v>0</v>
      </c>
      <c r="AH142" s="123" t="str">
        <f t="shared" si="28"/>
        <v>-</v>
      </c>
      <c r="AI142" s="81">
        <f t="shared" si="29"/>
        <v>0</v>
      </c>
    </row>
    <row r="143" spans="1:35" ht="12.75" customHeight="1">
      <c r="A143" s="79" t="s">
        <v>1059</v>
      </c>
      <c r="B143" s="80" t="s">
        <v>1060</v>
      </c>
      <c r="C143" s="81" t="s">
        <v>1061</v>
      </c>
      <c r="D143" s="82" t="s">
        <v>1062</v>
      </c>
      <c r="E143" s="82" t="s">
        <v>817</v>
      </c>
      <c r="F143" s="83" t="s">
        <v>1452</v>
      </c>
      <c r="G143" s="84" t="s">
        <v>818</v>
      </c>
      <c r="H143" s="85" t="s">
        <v>819</v>
      </c>
      <c r="I143" s="86">
        <v>4028572741</v>
      </c>
      <c r="J143" s="87" t="s">
        <v>1454</v>
      </c>
      <c r="K143" s="88" t="s">
        <v>1455</v>
      </c>
      <c r="L143" s="100"/>
      <c r="M143" s="101">
        <v>305.67</v>
      </c>
      <c r="N143" s="102" t="s">
        <v>432</v>
      </c>
      <c r="O143" s="89">
        <v>13.714285714285715</v>
      </c>
      <c r="P143" s="90" t="s">
        <v>1673</v>
      </c>
      <c r="Q143" s="108"/>
      <c r="R143" s="109"/>
      <c r="S143" s="91" t="s">
        <v>1455</v>
      </c>
      <c r="T143" s="125">
        <v>22202</v>
      </c>
      <c r="U143" s="114">
        <v>867</v>
      </c>
      <c r="V143" s="114">
        <v>1787</v>
      </c>
      <c r="W143" s="115">
        <v>602</v>
      </c>
      <c r="X143" s="116" t="s">
        <v>1810</v>
      </c>
      <c r="Y143" s="117" t="s">
        <v>432</v>
      </c>
      <c r="Z143" s="81">
        <f t="shared" si="20"/>
        <v>1</v>
      </c>
      <c r="AA143" s="82">
        <f t="shared" si="21"/>
        <v>1</v>
      </c>
      <c r="AB143" s="82">
        <f t="shared" si="22"/>
        <v>0</v>
      </c>
      <c r="AC143" s="82">
        <f t="shared" si="23"/>
        <v>0</v>
      </c>
      <c r="AD143" s="123" t="str">
        <f t="shared" si="24"/>
        <v>SRSA</v>
      </c>
      <c r="AE143" s="81">
        <f t="shared" si="25"/>
        <v>1</v>
      </c>
      <c r="AF143" s="82">
        <f t="shared" si="26"/>
        <v>0</v>
      </c>
      <c r="AG143" s="82">
        <f t="shared" si="27"/>
        <v>0</v>
      </c>
      <c r="AH143" s="123" t="str">
        <f t="shared" si="28"/>
        <v>-</v>
      </c>
      <c r="AI143" s="81">
        <f t="shared" si="29"/>
        <v>0</v>
      </c>
    </row>
    <row r="144" spans="1:35" ht="12.75" customHeight="1">
      <c r="A144" s="79" t="s">
        <v>820</v>
      </c>
      <c r="B144" s="80" t="s">
        <v>821</v>
      </c>
      <c r="C144" s="81" t="s">
        <v>822</v>
      </c>
      <c r="D144" s="82" t="s">
        <v>823</v>
      </c>
      <c r="E144" s="82" t="s">
        <v>824</v>
      </c>
      <c r="F144" s="83" t="s">
        <v>1452</v>
      </c>
      <c r="G144" s="84" t="s">
        <v>825</v>
      </c>
      <c r="H144" s="85" t="s">
        <v>164</v>
      </c>
      <c r="I144" s="86">
        <v>3085274119</v>
      </c>
      <c r="J144" s="87" t="s">
        <v>1454</v>
      </c>
      <c r="K144" s="88" t="s">
        <v>1455</v>
      </c>
      <c r="L144" s="100"/>
      <c r="M144" s="101">
        <v>107.07</v>
      </c>
      <c r="N144" s="102" t="s">
        <v>432</v>
      </c>
      <c r="O144" s="89">
        <v>10.4</v>
      </c>
      <c r="P144" s="90" t="s">
        <v>1673</v>
      </c>
      <c r="Q144" s="108"/>
      <c r="R144" s="109"/>
      <c r="S144" s="91" t="s">
        <v>1455</v>
      </c>
      <c r="T144" s="125">
        <v>4947</v>
      </c>
      <c r="U144" s="114">
        <v>481</v>
      </c>
      <c r="V144" s="114">
        <v>829</v>
      </c>
      <c r="W144" s="115">
        <v>210</v>
      </c>
      <c r="X144" s="116"/>
      <c r="Y144" s="117" t="s">
        <v>432</v>
      </c>
      <c r="Z144" s="81">
        <f t="shared" si="20"/>
        <v>1</v>
      </c>
      <c r="AA144" s="82">
        <f t="shared" si="21"/>
        <v>1</v>
      </c>
      <c r="AB144" s="82">
        <f t="shared" si="22"/>
        <v>0</v>
      </c>
      <c r="AC144" s="82">
        <f t="shared" si="23"/>
        <v>0</v>
      </c>
      <c r="AD144" s="123" t="str">
        <f t="shared" si="24"/>
        <v>SRSA</v>
      </c>
      <c r="AE144" s="81">
        <f t="shared" si="25"/>
        <v>1</v>
      </c>
      <c r="AF144" s="82">
        <f t="shared" si="26"/>
        <v>0</v>
      </c>
      <c r="AG144" s="82">
        <f t="shared" si="27"/>
        <v>0</v>
      </c>
      <c r="AH144" s="123" t="str">
        <f t="shared" si="28"/>
        <v>-</v>
      </c>
      <c r="AI144" s="81">
        <f t="shared" si="29"/>
        <v>0</v>
      </c>
    </row>
    <row r="145" spans="1:35" ht="12.75" customHeight="1">
      <c r="A145" s="79" t="s">
        <v>826</v>
      </c>
      <c r="B145" s="80" t="s">
        <v>827</v>
      </c>
      <c r="C145" s="81" t="s">
        <v>828</v>
      </c>
      <c r="D145" s="82" t="s">
        <v>829</v>
      </c>
      <c r="E145" s="82" t="s">
        <v>752</v>
      </c>
      <c r="F145" s="83" t="s">
        <v>1452</v>
      </c>
      <c r="G145" s="84" t="s">
        <v>753</v>
      </c>
      <c r="H145" s="85" t="s">
        <v>1548</v>
      </c>
      <c r="I145" s="86">
        <v>4025377000</v>
      </c>
      <c r="J145" s="87" t="s">
        <v>1454</v>
      </c>
      <c r="K145" s="88" t="s">
        <v>1455</v>
      </c>
      <c r="L145" s="100"/>
      <c r="M145" s="101">
        <v>96.51</v>
      </c>
      <c r="N145" s="102" t="s">
        <v>432</v>
      </c>
      <c r="O145" s="89">
        <v>13.793103448275861</v>
      </c>
      <c r="P145" s="90" t="s">
        <v>1673</v>
      </c>
      <c r="Q145" s="108"/>
      <c r="R145" s="109"/>
      <c r="S145" s="91" t="s">
        <v>1455</v>
      </c>
      <c r="T145" s="125">
        <v>6172</v>
      </c>
      <c r="U145" s="114">
        <v>442</v>
      </c>
      <c r="V145" s="114">
        <v>557</v>
      </c>
      <c r="W145" s="115">
        <v>188</v>
      </c>
      <c r="X145" s="116"/>
      <c r="Y145" s="117" t="s">
        <v>1810</v>
      </c>
      <c r="Z145" s="81">
        <f t="shared" si="20"/>
        <v>1</v>
      </c>
      <c r="AA145" s="82">
        <f t="shared" si="21"/>
        <v>1</v>
      </c>
      <c r="AB145" s="82">
        <f t="shared" si="22"/>
        <v>0</v>
      </c>
      <c r="AC145" s="82">
        <f t="shared" si="23"/>
        <v>0</v>
      </c>
      <c r="AD145" s="123" t="str">
        <f t="shared" si="24"/>
        <v>SRSA</v>
      </c>
      <c r="AE145" s="81">
        <f t="shared" si="25"/>
        <v>1</v>
      </c>
      <c r="AF145" s="82">
        <f t="shared" si="26"/>
        <v>0</v>
      </c>
      <c r="AG145" s="82">
        <f t="shared" si="27"/>
        <v>0</v>
      </c>
      <c r="AH145" s="123" t="str">
        <f t="shared" si="28"/>
        <v>-</v>
      </c>
      <c r="AI145" s="81">
        <f t="shared" si="29"/>
        <v>0</v>
      </c>
    </row>
    <row r="146" spans="1:35" ht="12.75" customHeight="1">
      <c r="A146" s="79" t="s">
        <v>830</v>
      </c>
      <c r="B146" s="80" t="s">
        <v>831</v>
      </c>
      <c r="C146" s="81" t="s">
        <v>832</v>
      </c>
      <c r="D146" s="82" t="s">
        <v>833</v>
      </c>
      <c r="E146" s="82" t="s">
        <v>834</v>
      </c>
      <c r="F146" s="83" t="s">
        <v>1452</v>
      </c>
      <c r="G146" s="84" t="s">
        <v>835</v>
      </c>
      <c r="H146" s="85" t="s">
        <v>836</v>
      </c>
      <c r="I146" s="86">
        <v>4023523527</v>
      </c>
      <c r="J146" s="87" t="s">
        <v>1454</v>
      </c>
      <c r="K146" s="88" t="s">
        <v>1455</v>
      </c>
      <c r="L146" s="100"/>
      <c r="M146" s="101">
        <v>283.1</v>
      </c>
      <c r="N146" s="102"/>
      <c r="O146" s="89">
        <v>11.306532663316583</v>
      </c>
      <c r="P146" s="90" t="s">
        <v>1673</v>
      </c>
      <c r="Q146" s="108"/>
      <c r="R146" s="109"/>
      <c r="S146" s="91" t="s">
        <v>1455</v>
      </c>
      <c r="T146" s="125">
        <v>19261</v>
      </c>
      <c r="U146" s="114">
        <v>734</v>
      </c>
      <c r="V146" s="114">
        <v>1654</v>
      </c>
      <c r="W146" s="115">
        <v>498</v>
      </c>
      <c r="X146" s="116"/>
      <c r="Y146" s="117" t="s">
        <v>432</v>
      </c>
      <c r="Z146" s="81">
        <f t="shared" si="20"/>
        <v>1</v>
      </c>
      <c r="AA146" s="82">
        <f t="shared" si="21"/>
        <v>1</v>
      </c>
      <c r="AB146" s="82">
        <f t="shared" si="22"/>
        <v>0</v>
      </c>
      <c r="AC146" s="82">
        <f t="shared" si="23"/>
        <v>0</v>
      </c>
      <c r="AD146" s="123" t="str">
        <f t="shared" si="24"/>
        <v>SRSA</v>
      </c>
      <c r="AE146" s="81">
        <f t="shared" si="25"/>
        <v>1</v>
      </c>
      <c r="AF146" s="82">
        <f t="shared" si="26"/>
        <v>0</v>
      </c>
      <c r="AG146" s="82">
        <f t="shared" si="27"/>
        <v>0</v>
      </c>
      <c r="AH146" s="123" t="str">
        <f t="shared" si="28"/>
        <v>-</v>
      </c>
      <c r="AI146" s="81">
        <f t="shared" si="29"/>
        <v>0</v>
      </c>
    </row>
    <row r="147" spans="1:35" ht="12.75" customHeight="1">
      <c r="A147" s="79" t="s">
        <v>837</v>
      </c>
      <c r="B147" s="80" t="s">
        <v>838</v>
      </c>
      <c r="C147" s="81" t="s">
        <v>839</v>
      </c>
      <c r="D147" s="82" t="s">
        <v>840</v>
      </c>
      <c r="E147" s="82" t="s">
        <v>417</v>
      </c>
      <c r="F147" s="83" t="s">
        <v>1452</v>
      </c>
      <c r="G147" s="84" t="s">
        <v>418</v>
      </c>
      <c r="H147" s="85" t="s">
        <v>841</v>
      </c>
      <c r="I147" s="86">
        <v>4023525514</v>
      </c>
      <c r="J147" s="87" t="s">
        <v>1454</v>
      </c>
      <c r="K147" s="88" t="s">
        <v>1455</v>
      </c>
      <c r="L147" s="100"/>
      <c r="M147" s="101">
        <v>539.47</v>
      </c>
      <c r="N147" s="102"/>
      <c r="O147" s="89">
        <v>17.960426179604262</v>
      </c>
      <c r="P147" s="90" t="s">
        <v>1673</v>
      </c>
      <c r="Q147" s="108"/>
      <c r="R147" s="109"/>
      <c r="S147" s="91" t="s">
        <v>1455</v>
      </c>
      <c r="T147" s="125">
        <v>34324</v>
      </c>
      <c r="U147" s="114">
        <v>1796</v>
      </c>
      <c r="V147" s="114">
        <v>3572</v>
      </c>
      <c r="W147" s="115">
        <v>989</v>
      </c>
      <c r="X147" s="116" t="s">
        <v>1810</v>
      </c>
      <c r="Y147" s="117" t="s">
        <v>432</v>
      </c>
      <c r="Z147" s="81">
        <f t="shared" si="20"/>
        <v>1</v>
      </c>
      <c r="AA147" s="82">
        <f t="shared" si="21"/>
        <v>1</v>
      </c>
      <c r="AB147" s="82">
        <f t="shared" si="22"/>
        <v>0</v>
      </c>
      <c r="AC147" s="82">
        <f t="shared" si="23"/>
        <v>0</v>
      </c>
      <c r="AD147" s="123" t="str">
        <f t="shared" si="24"/>
        <v>SRSA</v>
      </c>
      <c r="AE147" s="81">
        <f t="shared" si="25"/>
        <v>1</v>
      </c>
      <c r="AF147" s="82">
        <f t="shared" si="26"/>
        <v>0</v>
      </c>
      <c r="AG147" s="82">
        <f t="shared" si="27"/>
        <v>0</v>
      </c>
      <c r="AH147" s="123" t="str">
        <f t="shared" si="28"/>
        <v>-</v>
      </c>
      <c r="AI147" s="81">
        <f t="shared" si="29"/>
        <v>0</v>
      </c>
    </row>
    <row r="148" spans="1:35" ht="12.75" customHeight="1">
      <c r="A148" s="79" t="s">
        <v>842</v>
      </c>
      <c r="B148" s="80" t="s">
        <v>843</v>
      </c>
      <c r="C148" s="81" t="s">
        <v>844</v>
      </c>
      <c r="D148" s="82" t="s">
        <v>845</v>
      </c>
      <c r="E148" s="82" t="s">
        <v>846</v>
      </c>
      <c r="F148" s="83" t="s">
        <v>1452</v>
      </c>
      <c r="G148" s="84" t="s">
        <v>847</v>
      </c>
      <c r="H148" s="85" t="s">
        <v>848</v>
      </c>
      <c r="I148" s="86">
        <v>3086356200</v>
      </c>
      <c r="J148" s="87" t="s">
        <v>1556</v>
      </c>
      <c r="K148" s="88" t="s">
        <v>1455</v>
      </c>
      <c r="L148" s="100"/>
      <c r="M148" s="101">
        <v>438.48</v>
      </c>
      <c r="N148" s="102"/>
      <c r="O148" s="89">
        <v>1.179245283018868</v>
      </c>
      <c r="P148" s="90" t="s">
        <v>1673</v>
      </c>
      <c r="Q148" s="108"/>
      <c r="R148" s="109"/>
      <c r="S148" s="91" t="s">
        <v>1455</v>
      </c>
      <c r="T148" s="125">
        <v>6595</v>
      </c>
      <c r="U148" s="114">
        <v>102</v>
      </c>
      <c r="V148" s="114">
        <v>792</v>
      </c>
      <c r="W148" s="115">
        <v>530</v>
      </c>
      <c r="X148" s="116"/>
      <c r="Y148" s="117" t="s">
        <v>432</v>
      </c>
      <c r="Z148" s="81">
        <f t="shared" si="20"/>
        <v>1</v>
      </c>
      <c r="AA148" s="82">
        <f t="shared" si="21"/>
        <v>1</v>
      </c>
      <c r="AB148" s="82">
        <f t="shared" si="22"/>
        <v>0</v>
      </c>
      <c r="AC148" s="82">
        <f t="shared" si="23"/>
        <v>0</v>
      </c>
      <c r="AD148" s="123" t="str">
        <f t="shared" si="24"/>
        <v>SRSA</v>
      </c>
      <c r="AE148" s="81">
        <f t="shared" si="25"/>
        <v>1</v>
      </c>
      <c r="AF148" s="82">
        <f t="shared" si="26"/>
        <v>0</v>
      </c>
      <c r="AG148" s="82">
        <f t="shared" si="27"/>
        <v>0</v>
      </c>
      <c r="AH148" s="123" t="str">
        <f t="shared" si="28"/>
        <v>-</v>
      </c>
      <c r="AI148" s="81">
        <f t="shared" si="29"/>
        <v>0</v>
      </c>
    </row>
    <row r="149" spans="1:35" ht="12.75" customHeight="1">
      <c r="A149" s="79" t="s">
        <v>1564</v>
      </c>
      <c r="B149" s="80" t="s">
        <v>1565</v>
      </c>
      <c r="C149" s="81" t="s">
        <v>1566</v>
      </c>
      <c r="D149" s="82" t="s">
        <v>1567</v>
      </c>
      <c r="E149" s="82" t="s">
        <v>1568</v>
      </c>
      <c r="F149" s="83" t="s">
        <v>1452</v>
      </c>
      <c r="G149" s="84" t="s">
        <v>1569</v>
      </c>
      <c r="H149" s="85" t="s">
        <v>1701</v>
      </c>
      <c r="I149" s="86">
        <v>3087642231</v>
      </c>
      <c r="J149" s="87" t="s">
        <v>1454</v>
      </c>
      <c r="K149" s="88" t="s">
        <v>1455</v>
      </c>
      <c r="L149" s="100"/>
      <c r="M149" s="101">
        <v>260.01</v>
      </c>
      <c r="N149" s="102"/>
      <c r="O149" s="89">
        <v>24.519230769230766</v>
      </c>
      <c r="P149" s="90" t="s">
        <v>1455</v>
      </c>
      <c r="Q149" s="108"/>
      <c r="R149" s="109"/>
      <c r="S149" s="91" t="s">
        <v>1455</v>
      </c>
      <c r="T149" s="125">
        <v>13167</v>
      </c>
      <c r="U149" s="114">
        <v>525</v>
      </c>
      <c r="V149" s="114">
        <v>1681</v>
      </c>
      <c r="W149" s="115">
        <v>310</v>
      </c>
      <c r="X149" s="116"/>
      <c r="Y149" s="117" t="s">
        <v>1810</v>
      </c>
      <c r="Z149" s="81">
        <f t="shared" si="20"/>
        <v>1</v>
      </c>
      <c r="AA149" s="82">
        <f t="shared" si="21"/>
        <v>1</v>
      </c>
      <c r="AB149" s="82">
        <f t="shared" si="22"/>
        <v>0</v>
      </c>
      <c r="AC149" s="82">
        <f t="shared" si="23"/>
        <v>0</v>
      </c>
      <c r="AD149" s="123" t="str">
        <f t="shared" si="24"/>
        <v>SRSA</v>
      </c>
      <c r="AE149" s="81">
        <f t="shared" si="25"/>
        <v>1</v>
      </c>
      <c r="AF149" s="82">
        <f t="shared" si="26"/>
        <v>1</v>
      </c>
      <c r="AG149" s="82" t="str">
        <f t="shared" si="27"/>
        <v>Initial</v>
      </c>
      <c r="AH149" s="123" t="str">
        <f t="shared" si="28"/>
        <v>-</v>
      </c>
      <c r="AI149" s="81" t="str">
        <f t="shared" si="29"/>
        <v>SRSA</v>
      </c>
    </row>
    <row r="150" spans="1:35" ht="12.75" customHeight="1">
      <c r="A150" s="79" t="s">
        <v>849</v>
      </c>
      <c r="B150" s="80" t="s">
        <v>850</v>
      </c>
      <c r="C150" s="81" t="s">
        <v>851</v>
      </c>
      <c r="D150" s="82" t="s">
        <v>852</v>
      </c>
      <c r="E150" s="82" t="s">
        <v>853</v>
      </c>
      <c r="F150" s="83" t="s">
        <v>1452</v>
      </c>
      <c r="G150" s="84" t="s">
        <v>854</v>
      </c>
      <c r="H150" s="85" t="s">
        <v>855</v>
      </c>
      <c r="I150" s="86">
        <v>4028832600</v>
      </c>
      <c r="J150" s="87" t="s">
        <v>1454</v>
      </c>
      <c r="K150" s="88" t="s">
        <v>1455</v>
      </c>
      <c r="L150" s="100"/>
      <c r="M150" s="101">
        <v>160.49</v>
      </c>
      <c r="N150" s="102" t="s">
        <v>432</v>
      </c>
      <c r="O150" s="89">
        <v>4.060913705583756</v>
      </c>
      <c r="P150" s="90" t="s">
        <v>1673</v>
      </c>
      <c r="Q150" s="108"/>
      <c r="R150" s="109"/>
      <c r="S150" s="91" t="s">
        <v>1455</v>
      </c>
      <c r="T150" s="125">
        <v>8553</v>
      </c>
      <c r="U150" s="114">
        <v>290</v>
      </c>
      <c r="V150" s="114">
        <v>504</v>
      </c>
      <c r="W150" s="115">
        <v>197</v>
      </c>
      <c r="X150" s="116"/>
      <c r="Y150" s="117" t="s">
        <v>432</v>
      </c>
      <c r="Z150" s="81">
        <f t="shared" si="20"/>
        <v>1</v>
      </c>
      <c r="AA150" s="82">
        <f t="shared" si="21"/>
        <v>1</v>
      </c>
      <c r="AB150" s="82">
        <f t="shared" si="22"/>
        <v>0</v>
      </c>
      <c r="AC150" s="82">
        <f t="shared" si="23"/>
        <v>0</v>
      </c>
      <c r="AD150" s="123" t="str">
        <f t="shared" si="24"/>
        <v>SRSA</v>
      </c>
      <c r="AE150" s="81">
        <f t="shared" si="25"/>
        <v>1</v>
      </c>
      <c r="AF150" s="82">
        <f t="shared" si="26"/>
        <v>0</v>
      </c>
      <c r="AG150" s="82">
        <f t="shared" si="27"/>
        <v>0</v>
      </c>
      <c r="AH150" s="123" t="str">
        <f t="shared" si="28"/>
        <v>-</v>
      </c>
      <c r="AI150" s="81">
        <f t="shared" si="29"/>
        <v>0</v>
      </c>
    </row>
    <row r="151" spans="1:35" ht="12.75" customHeight="1">
      <c r="A151" s="79" t="s">
        <v>856</v>
      </c>
      <c r="B151" s="80" t="s">
        <v>857</v>
      </c>
      <c r="C151" s="81" t="s">
        <v>858</v>
      </c>
      <c r="D151" s="82" t="s">
        <v>1107</v>
      </c>
      <c r="E151" s="82" t="s">
        <v>771</v>
      </c>
      <c r="F151" s="83" t="s">
        <v>1452</v>
      </c>
      <c r="G151" s="84" t="s">
        <v>772</v>
      </c>
      <c r="H151" s="85" t="s">
        <v>1108</v>
      </c>
      <c r="I151" s="86">
        <v>4026432941</v>
      </c>
      <c r="J151" s="87" t="s">
        <v>1463</v>
      </c>
      <c r="K151" s="88" t="s">
        <v>1673</v>
      </c>
      <c r="L151" s="100"/>
      <c r="M151" s="101">
        <v>1358.47</v>
      </c>
      <c r="N151" s="102"/>
      <c r="O151" s="89">
        <v>9.554140127388536</v>
      </c>
      <c r="P151" s="90" t="s">
        <v>1673</v>
      </c>
      <c r="Q151" s="108"/>
      <c r="R151" s="109"/>
      <c r="S151" s="91" t="s">
        <v>1455</v>
      </c>
      <c r="T151" s="125">
        <v>78450</v>
      </c>
      <c r="U151" s="114">
        <v>2581</v>
      </c>
      <c r="V151" s="114">
        <v>5945</v>
      </c>
      <c r="W151" s="115">
        <v>1757</v>
      </c>
      <c r="X151" s="116"/>
      <c r="Y151" s="117" t="s">
        <v>1810</v>
      </c>
      <c r="Z151" s="81">
        <f t="shared" si="20"/>
        <v>0</v>
      </c>
      <c r="AA151" s="82">
        <f t="shared" si="21"/>
        <v>0</v>
      </c>
      <c r="AB151" s="82">
        <f t="shared" si="22"/>
        <v>0</v>
      </c>
      <c r="AC151" s="82">
        <f t="shared" si="23"/>
        <v>0</v>
      </c>
      <c r="AD151" s="123" t="str">
        <f t="shared" si="24"/>
        <v>-</v>
      </c>
      <c r="AE151" s="81">
        <f t="shared" si="25"/>
        <v>1</v>
      </c>
      <c r="AF151" s="82">
        <f t="shared" si="26"/>
        <v>0</v>
      </c>
      <c r="AG151" s="82">
        <f t="shared" si="27"/>
        <v>0</v>
      </c>
      <c r="AH151" s="123" t="str">
        <f t="shared" si="28"/>
        <v>-</v>
      </c>
      <c r="AI151" s="81">
        <f t="shared" si="29"/>
        <v>0</v>
      </c>
    </row>
    <row r="152" spans="1:35" ht="12.75" customHeight="1">
      <c r="A152" s="79" t="s">
        <v>1109</v>
      </c>
      <c r="B152" s="80" t="s">
        <v>1110</v>
      </c>
      <c r="C152" s="81" t="s">
        <v>1111</v>
      </c>
      <c r="D152" s="82" t="s">
        <v>1112</v>
      </c>
      <c r="E152" s="82" t="s">
        <v>1113</v>
      </c>
      <c r="F152" s="83" t="s">
        <v>1452</v>
      </c>
      <c r="G152" s="84" t="s">
        <v>1114</v>
      </c>
      <c r="H152" s="85" t="s">
        <v>605</v>
      </c>
      <c r="I152" s="86">
        <v>3083571327</v>
      </c>
      <c r="J152" s="87" t="s">
        <v>1454</v>
      </c>
      <c r="K152" s="88" t="s">
        <v>1455</v>
      </c>
      <c r="L152" s="100"/>
      <c r="M152" s="101">
        <v>232.48</v>
      </c>
      <c r="N152" s="102"/>
      <c r="O152" s="89">
        <v>11.842105263157894</v>
      </c>
      <c r="P152" s="90" t="s">
        <v>1673</v>
      </c>
      <c r="Q152" s="108"/>
      <c r="R152" s="109"/>
      <c r="S152" s="91" t="s">
        <v>1455</v>
      </c>
      <c r="T152" s="125">
        <v>6388</v>
      </c>
      <c r="U152" s="114">
        <v>301</v>
      </c>
      <c r="V152" s="114">
        <v>885</v>
      </c>
      <c r="W152" s="115">
        <v>283</v>
      </c>
      <c r="X152" s="116"/>
      <c r="Y152" s="117" t="s">
        <v>432</v>
      </c>
      <c r="Z152" s="81">
        <f t="shared" si="20"/>
        <v>1</v>
      </c>
      <c r="AA152" s="82">
        <f t="shared" si="21"/>
        <v>1</v>
      </c>
      <c r="AB152" s="82">
        <f t="shared" si="22"/>
        <v>0</v>
      </c>
      <c r="AC152" s="82">
        <f t="shared" si="23"/>
        <v>0</v>
      </c>
      <c r="AD152" s="123" t="str">
        <f t="shared" si="24"/>
        <v>SRSA</v>
      </c>
      <c r="AE152" s="81">
        <f t="shared" si="25"/>
        <v>1</v>
      </c>
      <c r="AF152" s="82">
        <f t="shared" si="26"/>
        <v>0</v>
      </c>
      <c r="AG152" s="82">
        <f t="shared" si="27"/>
        <v>0</v>
      </c>
      <c r="AH152" s="123" t="str">
        <f t="shared" si="28"/>
        <v>-</v>
      </c>
      <c r="AI152" s="81">
        <f t="shared" si="29"/>
        <v>0</v>
      </c>
    </row>
    <row r="153" spans="1:35" ht="12.75" customHeight="1">
      <c r="A153" s="79" t="s">
        <v>1115</v>
      </c>
      <c r="B153" s="80" t="s">
        <v>1116</v>
      </c>
      <c r="C153" s="81" t="s">
        <v>1117</v>
      </c>
      <c r="D153" s="82" t="s">
        <v>1118</v>
      </c>
      <c r="E153" s="82" t="s">
        <v>756</v>
      </c>
      <c r="F153" s="83" t="s">
        <v>1452</v>
      </c>
      <c r="G153" s="84" t="s">
        <v>757</v>
      </c>
      <c r="H153" s="85" t="s">
        <v>1119</v>
      </c>
      <c r="I153" s="86">
        <v>4025275946</v>
      </c>
      <c r="J153" s="87" t="s">
        <v>1454</v>
      </c>
      <c r="K153" s="88" t="s">
        <v>1455</v>
      </c>
      <c r="L153" s="100"/>
      <c r="M153" s="101">
        <v>72.1</v>
      </c>
      <c r="N153" s="102" t="s">
        <v>432</v>
      </c>
      <c r="O153" s="89">
        <v>10.81081081081081</v>
      </c>
      <c r="P153" s="90" t="s">
        <v>1673</v>
      </c>
      <c r="Q153" s="108"/>
      <c r="R153" s="109"/>
      <c r="S153" s="91" t="s">
        <v>1455</v>
      </c>
      <c r="T153" s="125">
        <v>10711</v>
      </c>
      <c r="U153" s="114">
        <v>0</v>
      </c>
      <c r="V153" s="114">
        <v>139</v>
      </c>
      <c r="W153" s="115">
        <v>93</v>
      </c>
      <c r="X153" s="116"/>
      <c r="Y153" s="117" t="s">
        <v>1810</v>
      </c>
      <c r="Z153" s="81">
        <f t="shared" si="20"/>
        <v>1</v>
      </c>
      <c r="AA153" s="82">
        <f t="shared" si="21"/>
        <v>1</v>
      </c>
      <c r="AB153" s="82">
        <f t="shared" si="22"/>
        <v>0</v>
      </c>
      <c r="AC153" s="82">
        <f t="shared" si="23"/>
        <v>0</v>
      </c>
      <c r="AD153" s="123" t="str">
        <f t="shared" si="24"/>
        <v>SRSA</v>
      </c>
      <c r="AE153" s="81">
        <f t="shared" si="25"/>
        <v>1</v>
      </c>
      <c r="AF153" s="82">
        <f t="shared" si="26"/>
        <v>0</v>
      </c>
      <c r="AG153" s="82">
        <f t="shared" si="27"/>
        <v>0</v>
      </c>
      <c r="AH153" s="123" t="str">
        <f t="shared" si="28"/>
        <v>-</v>
      </c>
      <c r="AI153" s="81">
        <f t="shared" si="29"/>
        <v>0</v>
      </c>
    </row>
    <row r="154" spans="1:35" ht="12.75" customHeight="1">
      <c r="A154" s="79" t="s">
        <v>1120</v>
      </c>
      <c r="B154" s="80" t="s">
        <v>1121</v>
      </c>
      <c r="C154" s="81" t="s">
        <v>1122</v>
      </c>
      <c r="D154" s="82" t="s">
        <v>1123</v>
      </c>
      <c r="E154" s="82" t="s">
        <v>1124</v>
      </c>
      <c r="F154" s="83" t="s">
        <v>1452</v>
      </c>
      <c r="G154" s="84" t="s">
        <v>1125</v>
      </c>
      <c r="H154" s="85" t="s">
        <v>1126</v>
      </c>
      <c r="I154" s="86">
        <v>4023956555</v>
      </c>
      <c r="J154" s="87" t="s">
        <v>1556</v>
      </c>
      <c r="K154" s="88" t="s">
        <v>1455</v>
      </c>
      <c r="L154" s="100"/>
      <c r="M154" s="101">
        <v>220.9</v>
      </c>
      <c r="N154" s="102"/>
      <c r="O154" s="89">
        <v>8.30670926517572</v>
      </c>
      <c r="P154" s="90" t="s">
        <v>1673</v>
      </c>
      <c r="Q154" s="108"/>
      <c r="R154" s="109"/>
      <c r="S154" s="91" t="s">
        <v>1455</v>
      </c>
      <c r="T154" s="125">
        <v>11362</v>
      </c>
      <c r="U154" s="114">
        <v>263</v>
      </c>
      <c r="V154" s="114">
        <v>1007</v>
      </c>
      <c r="W154" s="115">
        <v>267</v>
      </c>
      <c r="X154" s="116"/>
      <c r="Y154" s="117" t="s">
        <v>1810</v>
      </c>
      <c r="Z154" s="81">
        <f t="shared" si="20"/>
        <v>1</v>
      </c>
      <c r="AA154" s="82">
        <f t="shared" si="21"/>
        <v>1</v>
      </c>
      <c r="AB154" s="82">
        <f t="shared" si="22"/>
        <v>0</v>
      </c>
      <c r="AC154" s="82">
        <f t="shared" si="23"/>
        <v>0</v>
      </c>
      <c r="AD154" s="123" t="str">
        <f t="shared" si="24"/>
        <v>SRSA</v>
      </c>
      <c r="AE154" s="81">
        <f t="shared" si="25"/>
        <v>1</v>
      </c>
      <c r="AF154" s="82">
        <f t="shared" si="26"/>
        <v>0</v>
      </c>
      <c r="AG154" s="82">
        <f t="shared" si="27"/>
        <v>0</v>
      </c>
      <c r="AH154" s="123" t="str">
        <f t="shared" si="28"/>
        <v>-</v>
      </c>
      <c r="AI154" s="81">
        <f t="shared" si="29"/>
        <v>0</v>
      </c>
    </row>
    <row r="155" spans="1:35" ht="12.75" customHeight="1">
      <c r="A155" s="79" t="s">
        <v>1127</v>
      </c>
      <c r="B155" s="80" t="s">
        <v>1128</v>
      </c>
      <c r="C155" s="81" t="s">
        <v>1129</v>
      </c>
      <c r="D155" s="82" t="s">
        <v>1130</v>
      </c>
      <c r="E155" s="82" t="s">
        <v>1131</v>
      </c>
      <c r="F155" s="83" t="s">
        <v>1452</v>
      </c>
      <c r="G155" s="84" t="s">
        <v>1132</v>
      </c>
      <c r="H155" s="85" t="s">
        <v>273</v>
      </c>
      <c r="I155" s="86">
        <v>3086476742</v>
      </c>
      <c r="J155" s="87" t="s">
        <v>1454</v>
      </c>
      <c r="K155" s="88" t="s">
        <v>1455</v>
      </c>
      <c r="L155" s="100"/>
      <c r="M155" s="101">
        <v>231.38</v>
      </c>
      <c r="N155" s="102" t="s">
        <v>432</v>
      </c>
      <c r="O155" s="89">
        <v>13.227513227513226</v>
      </c>
      <c r="P155" s="90" t="s">
        <v>1673</v>
      </c>
      <c r="Q155" s="108"/>
      <c r="R155" s="109"/>
      <c r="S155" s="91" t="s">
        <v>1455</v>
      </c>
      <c r="T155" s="125">
        <v>16689</v>
      </c>
      <c r="U155" s="114">
        <v>619</v>
      </c>
      <c r="V155" s="114">
        <v>1396</v>
      </c>
      <c r="W155" s="115">
        <v>286</v>
      </c>
      <c r="X155" s="116"/>
      <c r="Y155" s="117" t="s">
        <v>432</v>
      </c>
      <c r="Z155" s="81">
        <f t="shared" si="20"/>
        <v>1</v>
      </c>
      <c r="AA155" s="82">
        <f t="shared" si="21"/>
        <v>1</v>
      </c>
      <c r="AB155" s="82">
        <f t="shared" si="22"/>
        <v>0</v>
      </c>
      <c r="AC155" s="82">
        <f t="shared" si="23"/>
        <v>0</v>
      </c>
      <c r="AD155" s="123" t="str">
        <f t="shared" si="24"/>
        <v>SRSA</v>
      </c>
      <c r="AE155" s="81">
        <f t="shared" si="25"/>
        <v>1</v>
      </c>
      <c r="AF155" s="82">
        <f t="shared" si="26"/>
        <v>0</v>
      </c>
      <c r="AG155" s="82">
        <f t="shared" si="27"/>
        <v>0</v>
      </c>
      <c r="AH155" s="123" t="str">
        <f t="shared" si="28"/>
        <v>-</v>
      </c>
      <c r="AI155" s="81">
        <f t="shared" si="29"/>
        <v>0</v>
      </c>
    </row>
    <row r="156" spans="1:35" ht="12.75" customHeight="1">
      <c r="A156" s="79" t="s">
        <v>1133</v>
      </c>
      <c r="B156" s="80" t="s">
        <v>1134</v>
      </c>
      <c r="C156" s="81" t="s">
        <v>1135</v>
      </c>
      <c r="D156" s="82" t="s">
        <v>1136</v>
      </c>
      <c r="E156" s="82" t="s">
        <v>1137</v>
      </c>
      <c r="F156" s="83" t="s">
        <v>1452</v>
      </c>
      <c r="G156" s="84" t="s">
        <v>1138</v>
      </c>
      <c r="H156" s="85" t="s">
        <v>356</v>
      </c>
      <c r="I156" s="86">
        <v>3082821071</v>
      </c>
      <c r="J156" s="87" t="s">
        <v>1454</v>
      </c>
      <c r="K156" s="88" t="s">
        <v>1455</v>
      </c>
      <c r="L156" s="100"/>
      <c r="M156" s="101">
        <v>185.14</v>
      </c>
      <c r="N156" s="102"/>
      <c r="O156" s="89">
        <v>11.538461538461538</v>
      </c>
      <c r="P156" s="90" t="s">
        <v>1673</v>
      </c>
      <c r="Q156" s="108"/>
      <c r="R156" s="109"/>
      <c r="S156" s="91" t="s">
        <v>1455</v>
      </c>
      <c r="T156" s="125">
        <v>11025</v>
      </c>
      <c r="U156" s="114">
        <v>463</v>
      </c>
      <c r="V156" s="114">
        <v>829</v>
      </c>
      <c r="W156" s="115">
        <v>327</v>
      </c>
      <c r="X156" s="116"/>
      <c r="Y156" s="117" t="s">
        <v>1810</v>
      </c>
      <c r="Z156" s="81">
        <f t="shared" si="20"/>
        <v>1</v>
      </c>
      <c r="AA156" s="82">
        <f t="shared" si="21"/>
        <v>1</v>
      </c>
      <c r="AB156" s="82">
        <f t="shared" si="22"/>
        <v>0</v>
      </c>
      <c r="AC156" s="82">
        <f t="shared" si="23"/>
        <v>0</v>
      </c>
      <c r="AD156" s="123" t="str">
        <f t="shared" si="24"/>
        <v>SRSA</v>
      </c>
      <c r="AE156" s="81">
        <f t="shared" si="25"/>
        <v>1</v>
      </c>
      <c r="AF156" s="82">
        <f t="shared" si="26"/>
        <v>0</v>
      </c>
      <c r="AG156" s="82">
        <f t="shared" si="27"/>
        <v>0</v>
      </c>
      <c r="AH156" s="123" t="str">
        <f t="shared" si="28"/>
        <v>-</v>
      </c>
      <c r="AI156" s="81">
        <f t="shared" si="29"/>
        <v>0</v>
      </c>
    </row>
    <row r="157" spans="1:35" ht="12.75" customHeight="1">
      <c r="A157" s="79" t="s">
        <v>1139</v>
      </c>
      <c r="B157" s="80" t="s">
        <v>1140</v>
      </c>
      <c r="C157" s="81" t="s">
        <v>1141</v>
      </c>
      <c r="D157" s="82" t="s">
        <v>1142</v>
      </c>
      <c r="E157" s="82" t="s">
        <v>1143</v>
      </c>
      <c r="F157" s="83" t="s">
        <v>1452</v>
      </c>
      <c r="G157" s="84" t="s">
        <v>1144</v>
      </c>
      <c r="H157" s="85" t="s">
        <v>1145</v>
      </c>
      <c r="I157" s="86">
        <v>3082545855</v>
      </c>
      <c r="J157" s="87" t="s">
        <v>1556</v>
      </c>
      <c r="K157" s="88" t="s">
        <v>1455</v>
      </c>
      <c r="L157" s="100"/>
      <c r="M157" s="101">
        <v>694.7</v>
      </c>
      <c r="N157" s="102"/>
      <c r="O157" s="89">
        <v>7.777777777777778</v>
      </c>
      <c r="P157" s="90" t="s">
        <v>1673</v>
      </c>
      <c r="Q157" s="108"/>
      <c r="R157" s="109"/>
      <c r="S157" s="91" t="s">
        <v>1455</v>
      </c>
      <c r="T157" s="125">
        <v>22549</v>
      </c>
      <c r="U157" s="114">
        <v>457</v>
      </c>
      <c r="V157" s="114">
        <v>2497</v>
      </c>
      <c r="W157" s="115">
        <v>869</v>
      </c>
      <c r="X157" s="116"/>
      <c r="Y157" s="117" t="s">
        <v>432</v>
      </c>
      <c r="Z157" s="81">
        <f t="shared" si="20"/>
        <v>1</v>
      </c>
      <c r="AA157" s="82">
        <f t="shared" si="21"/>
        <v>0</v>
      </c>
      <c r="AB157" s="82">
        <f t="shared" si="22"/>
        <v>0</v>
      </c>
      <c r="AC157" s="82">
        <f t="shared" si="23"/>
        <v>0</v>
      </c>
      <c r="AD157" s="123" t="str">
        <f t="shared" si="24"/>
        <v>-</v>
      </c>
      <c r="AE157" s="81">
        <f t="shared" si="25"/>
        <v>1</v>
      </c>
      <c r="AF157" s="82">
        <f t="shared" si="26"/>
        <v>0</v>
      </c>
      <c r="AG157" s="82">
        <f t="shared" si="27"/>
        <v>0</v>
      </c>
      <c r="AH157" s="123" t="str">
        <f t="shared" si="28"/>
        <v>-</v>
      </c>
      <c r="AI157" s="81">
        <f t="shared" si="29"/>
        <v>0</v>
      </c>
    </row>
    <row r="158" spans="1:35" ht="12.75" customHeight="1">
      <c r="A158" s="79" t="s">
        <v>1146</v>
      </c>
      <c r="B158" s="80" t="s">
        <v>1147</v>
      </c>
      <c r="C158" s="81" t="s">
        <v>1148</v>
      </c>
      <c r="D158" s="82" t="s">
        <v>1149</v>
      </c>
      <c r="E158" s="82" t="s">
        <v>409</v>
      </c>
      <c r="F158" s="83" t="s">
        <v>1452</v>
      </c>
      <c r="G158" s="84" t="s">
        <v>1150</v>
      </c>
      <c r="H158" s="85" t="s">
        <v>1151</v>
      </c>
      <c r="I158" s="86">
        <v>4027566611</v>
      </c>
      <c r="J158" s="87" t="s">
        <v>1152</v>
      </c>
      <c r="K158" s="88" t="s">
        <v>1673</v>
      </c>
      <c r="L158" s="100"/>
      <c r="M158" s="101">
        <v>20272.9</v>
      </c>
      <c r="N158" s="102"/>
      <c r="O158" s="89">
        <v>3.156863618148626</v>
      </c>
      <c r="P158" s="90" t="s">
        <v>1673</v>
      </c>
      <c r="Q158" s="108"/>
      <c r="R158" s="109"/>
      <c r="S158" s="91" t="s">
        <v>1673</v>
      </c>
      <c r="T158" s="125">
        <v>347250</v>
      </c>
      <c r="U158" s="114">
        <v>17404</v>
      </c>
      <c r="V158" s="114">
        <v>62680</v>
      </c>
      <c r="W158" s="115">
        <v>24498</v>
      </c>
      <c r="X158" s="116"/>
      <c r="Y158" s="117" t="s">
        <v>432</v>
      </c>
      <c r="Z158" s="81">
        <f t="shared" si="20"/>
        <v>0</v>
      </c>
      <c r="AA158" s="82">
        <f t="shared" si="21"/>
        <v>0</v>
      </c>
      <c r="AB158" s="82">
        <f t="shared" si="22"/>
        <v>0</v>
      </c>
      <c r="AC158" s="82">
        <f t="shared" si="23"/>
        <v>0</v>
      </c>
      <c r="AD158" s="123" t="str">
        <f t="shared" si="24"/>
        <v>-</v>
      </c>
      <c r="AE158" s="81">
        <f t="shared" si="25"/>
        <v>0</v>
      </c>
      <c r="AF158" s="82">
        <f t="shared" si="26"/>
        <v>0</v>
      </c>
      <c r="AG158" s="82">
        <f t="shared" si="27"/>
        <v>0</v>
      </c>
      <c r="AH158" s="123" t="str">
        <f t="shared" si="28"/>
        <v>-</v>
      </c>
      <c r="AI158" s="81">
        <f t="shared" si="29"/>
        <v>0</v>
      </c>
    </row>
    <row r="159" spans="1:35" ht="12.75" customHeight="1">
      <c r="A159" s="79" t="s">
        <v>1153</v>
      </c>
      <c r="B159" s="80" t="s">
        <v>1154</v>
      </c>
      <c r="C159" s="81" t="s">
        <v>1155</v>
      </c>
      <c r="D159" s="82" t="s">
        <v>1156</v>
      </c>
      <c r="E159" s="82" t="s">
        <v>691</v>
      </c>
      <c r="F159" s="83" t="s">
        <v>1452</v>
      </c>
      <c r="G159" s="84" t="s">
        <v>692</v>
      </c>
      <c r="H159" s="85" t="s">
        <v>1157</v>
      </c>
      <c r="I159" s="86">
        <v>4023761680</v>
      </c>
      <c r="J159" s="87" t="s">
        <v>1454</v>
      </c>
      <c r="K159" s="88" t="s">
        <v>1455</v>
      </c>
      <c r="L159" s="100"/>
      <c r="M159" s="101">
        <v>196.93</v>
      </c>
      <c r="N159" s="102"/>
      <c r="O159" s="89">
        <v>24.299065420560748</v>
      </c>
      <c r="P159" s="90" t="s">
        <v>1455</v>
      </c>
      <c r="Q159" s="108"/>
      <c r="R159" s="109"/>
      <c r="S159" s="91" t="s">
        <v>1455</v>
      </c>
      <c r="T159" s="125">
        <v>20388</v>
      </c>
      <c r="U159" s="114">
        <v>1071</v>
      </c>
      <c r="V159" s="114">
        <v>1622</v>
      </c>
      <c r="W159" s="115">
        <v>427</v>
      </c>
      <c r="X159" s="116" t="s">
        <v>1810</v>
      </c>
      <c r="Y159" s="117" t="s">
        <v>432</v>
      </c>
      <c r="Z159" s="81">
        <f t="shared" si="20"/>
        <v>1</v>
      </c>
      <c r="AA159" s="82">
        <f t="shared" si="21"/>
        <v>1</v>
      </c>
      <c r="AB159" s="82">
        <f t="shared" si="22"/>
        <v>0</v>
      </c>
      <c r="AC159" s="82">
        <f t="shared" si="23"/>
        <v>0</v>
      </c>
      <c r="AD159" s="123" t="str">
        <f t="shared" si="24"/>
        <v>SRSA</v>
      </c>
      <c r="AE159" s="81">
        <f t="shared" si="25"/>
        <v>1</v>
      </c>
      <c r="AF159" s="82">
        <f t="shared" si="26"/>
        <v>1</v>
      </c>
      <c r="AG159" s="82" t="str">
        <f t="shared" si="27"/>
        <v>Initial</v>
      </c>
      <c r="AH159" s="123" t="str">
        <f t="shared" si="28"/>
        <v>-</v>
      </c>
      <c r="AI159" s="81" t="str">
        <f t="shared" si="29"/>
        <v>SRSA</v>
      </c>
    </row>
    <row r="160" spans="1:35" ht="12.75" customHeight="1">
      <c r="A160" s="79" t="s">
        <v>1158</v>
      </c>
      <c r="B160" s="80" t="s">
        <v>1159</v>
      </c>
      <c r="C160" s="81" t="s">
        <v>1160</v>
      </c>
      <c r="D160" s="82" t="s">
        <v>1161</v>
      </c>
      <c r="E160" s="82" t="s">
        <v>1162</v>
      </c>
      <c r="F160" s="83" t="s">
        <v>1452</v>
      </c>
      <c r="G160" s="84" t="s">
        <v>1163</v>
      </c>
      <c r="H160" s="85" t="s">
        <v>1164</v>
      </c>
      <c r="I160" s="86">
        <v>3086682415</v>
      </c>
      <c r="J160" s="87" t="s">
        <v>1723</v>
      </c>
      <c r="K160" s="88" t="s">
        <v>1673</v>
      </c>
      <c r="L160" s="100"/>
      <c r="M160" s="101">
        <v>747.92</v>
      </c>
      <c r="N160" s="102"/>
      <c r="O160" s="89">
        <v>8.376288659793813</v>
      </c>
      <c r="P160" s="90" t="s">
        <v>1673</v>
      </c>
      <c r="Q160" s="108"/>
      <c r="R160" s="109"/>
      <c r="S160" s="91" t="s">
        <v>1455</v>
      </c>
      <c r="T160" s="125">
        <v>29371</v>
      </c>
      <c r="U160" s="114">
        <v>885</v>
      </c>
      <c r="V160" s="114">
        <v>2748</v>
      </c>
      <c r="W160" s="115">
        <v>939</v>
      </c>
      <c r="X160" s="116"/>
      <c r="Y160" s="117" t="s">
        <v>1810</v>
      </c>
      <c r="Z160" s="81">
        <f t="shared" si="20"/>
        <v>0</v>
      </c>
      <c r="AA160" s="82">
        <f t="shared" si="21"/>
        <v>0</v>
      </c>
      <c r="AB160" s="82">
        <f t="shared" si="22"/>
        <v>0</v>
      </c>
      <c r="AC160" s="82">
        <f t="shared" si="23"/>
        <v>0</v>
      </c>
      <c r="AD160" s="123" t="str">
        <f t="shared" si="24"/>
        <v>-</v>
      </c>
      <c r="AE160" s="81">
        <f t="shared" si="25"/>
        <v>1</v>
      </c>
      <c r="AF160" s="82">
        <f t="shared" si="26"/>
        <v>0</v>
      </c>
      <c r="AG160" s="82">
        <f t="shared" si="27"/>
        <v>0</v>
      </c>
      <c r="AH160" s="123" t="str">
        <f t="shared" si="28"/>
        <v>-</v>
      </c>
      <c r="AI160" s="81">
        <f t="shared" si="29"/>
        <v>0</v>
      </c>
    </row>
    <row r="161" spans="1:35" ht="12.75" customHeight="1">
      <c r="A161" s="79" t="s">
        <v>1165</v>
      </c>
      <c r="B161" s="80" t="s">
        <v>1166</v>
      </c>
      <c r="C161" s="81" t="s">
        <v>1167</v>
      </c>
      <c r="D161" s="82" t="s">
        <v>1168</v>
      </c>
      <c r="E161" s="82" t="s">
        <v>919</v>
      </c>
      <c r="F161" s="83" t="s">
        <v>1452</v>
      </c>
      <c r="G161" s="84" t="s">
        <v>920</v>
      </c>
      <c r="H161" s="85" t="s">
        <v>93</v>
      </c>
      <c r="I161" s="86">
        <v>4022593655</v>
      </c>
      <c r="J161" s="87" t="s">
        <v>1454</v>
      </c>
      <c r="K161" s="88" t="s">
        <v>1455</v>
      </c>
      <c r="L161" s="100"/>
      <c r="M161" s="101">
        <v>585.7</v>
      </c>
      <c r="N161" s="102"/>
      <c r="O161" s="89">
        <v>14.553990610328638</v>
      </c>
      <c r="P161" s="90" t="s">
        <v>1673</v>
      </c>
      <c r="Q161" s="108"/>
      <c r="R161" s="109"/>
      <c r="S161" s="91" t="s">
        <v>1455</v>
      </c>
      <c r="T161" s="125">
        <v>51298</v>
      </c>
      <c r="U161" s="114">
        <v>1776</v>
      </c>
      <c r="V161" s="114">
        <v>3321</v>
      </c>
      <c r="W161" s="115">
        <v>1022</v>
      </c>
      <c r="X161" s="116" t="s">
        <v>1810</v>
      </c>
      <c r="Y161" s="117" t="s">
        <v>1810</v>
      </c>
      <c r="Z161" s="81">
        <f t="shared" si="20"/>
        <v>1</v>
      </c>
      <c r="AA161" s="82">
        <f t="shared" si="21"/>
        <v>1</v>
      </c>
      <c r="AB161" s="82">
        <f t="shared" si="22"/>
        <v>0</v>
      </c>
      <c r="AC161" s="82">
        <f t="shared" si="23"/>
        <v>0</v>
      </c>
      <c r="AD161" s="123" t="str">
        <f t="shared" si="24"/>
        <v>SRSA</v>
      </c>
      <c r="AE161" s="81">
        <f t="shared" si="25"/>
        <v>1</v>
      </c>
      <c r="AF161" s="82">
        <f t="shared" si="26"/>
        <v>0</v>
      </c>
      <c r="AG161" s="82">
        <f t="shared" si="27"/>
        <v>0</v>
      </c>
      <c r="AH161" s="123" t="str">
        <f t="shared" si="28"/>
        <v>-</v>
      </c>
      <c r="AI161" s="81">
        <f t="shared" si="29"/>
        <v>0</v>
      </c>
    </row>
    <row r="162" spans="1:35" ht="12.75" customHeight="1">
      <c r="A162" s="79" t="s">
        <v>221</v>
      </c>
      <c r="B162" s="80" t="s">
        <v>222</v>
      </c>
      <c r="C162" s="81" t="s">
        <v>223</v>
      </c>
      <c r="D162" s="82" t="s">
        <v>224</v>
      </c>
      <c r="E162" s="82" t="s">
        <v>225</v>
      </c>
      <c r="F162" s="83" t="s">
        <v>1452</v>
      </c>
      <c r="G162" s="84" t="s">
        <v>226</v>
      </c>
      <c r="H162" s="85" t="s">
        <v>227</v>
      </c>
      <c r="I162" s="86">
        <v>3088726821</v>
      </c>
      <c r="J162" s="87" t="s">
        <v>1454</v>
      </c>
      <c r="K162" s="88" t="s">
        <v>1455</v>
      </c>
      <c r="L162" s="100"/>
      <c r="M162" s="101">
        <v>445.2</v>
      </c>
      <c r="N162" s="102"/>
      <c r="O162" s="89">
        <v>11.178861788617885</v>
      </c>
      <c r="P162" s="90" t="s">
        <v>1673</v>
      </c>
      <c r="Q162" s="108"/>
      <c r="R162" s="109"/>
      <c r="S162" s="91" t="s">
        <v>1455</v>
      </c>
      <c r="T162" s="125">
        <v>35321</v>
      </c>
      <c r="U162" s="114">
        <v>1299</v>
      </c>
      <c r="V162" s="114">
        <v>2311</v>
      </c>
      <c r="W162" s="115">
        <v>883</v>
      </c>
      <c r="X162" s="116" t="s">
        <v>1810</v>
      </c>
      <c r="Y162" s="117" t="s">
        <v>432</v>
      </c>
      <c r="Z162" s="81">
        <f t="shared" si="20"/>
        <v>1</v>
      </c>
      <c r="AA162" s="82">
        <f t="shared" si="21"/>
        <v>1</v>
      </c>
      <c r="AB162" s="82">
        <f t="shared" si="22"/>
        <v>0</v>
      </c>
      <c r="AC162" s="82">
        <f t="shared" si="23"/>
        <v>0</v>
      </c>
      <c r="AD162" s="123" t="str">
        <f t="shared" si="24"/>
        <v>SRSA</v>
      </c>
      <c r="AE162" s="81">
        <f t="shared" si="25"/>
        <v>1</v>
      </c>
      <c r="AF162" s="82">
        <f t="shared" si="26"/>
        <v>0</v>
      </c>
      <c r="AG162" s="82">
        <f t="shared" si="27"/>
        <v>0</v>
      </c>
      <c r="AH162" s="123" t="str">
        <f t="shared" si="28"/>
        <v>-</v>
      </c>
      <c r="AI162" s="81">
        <f t="shared" si="29"/>
        <v>0</v>
      </c>
    </row>
    <row r="163" spans="1:35" ht="12.75" customHeight="1">
      <c r="A163" s="79" t="s">
        <v>1169</v>
      </c>
      <c r="B163" s="80" t="s">
        <v>1170</v>
      </c>
      <c r="C163" s="81" t="s">
        <v>1171</v>
      </c>
      <c r="D163" s="82" t="s">
        <v>1172</v>
      </c>
      <c r="E163" s="82" t="s">
        <v>1173</v>
      </c>
      <c r="F163" s="83" t="s">
        <v>1452</v>
      </c>
      <c r="G163" s="84" t="s">
        <v>1174</v>
      </c>
      <c r="H163" s="85" t="s">
        <v>187</v>
      </c>
      <c r="I163" s="86">
        <v>4027262151</v>
      </c>
      <c r="J163" s="87" t="s">
        <v>1454</v>
      </c>
      <c r="K163" s="88" t="s">
        <v>1455</v>
      </c>
      <c r="L163" s="100"/>
      <c r="M163" s="101">
        <v>172.72</v>
      </c>
      <c r="N163" s="102" t="s">
        <v>432</v>
      </c>
      <c r="O163" s="89">
        <v>7.28476821192053</v>
      </c>
      <c r="P163" s="90" t="s">
        <v>1673</v>
      </c>
      <c r="Q163" s="108"/>
      <c r="R163" s="109"/>
      <c r="S163" s="91" t="s">
        <v>1455</v>
      </c>
      <c r="T163" s="125">
        <v>8656</v>
      </c>
      <c r="U163" s="114">
        <v>357</v>
      </c>
      <c r="V163" s="114">
        <v>717</v>
      </c>
      <c r="W163" s="115">
        <v>309</v>
      </c>
      <c r="X163" s="116"/>
      <c r="Y163" s="117" t="s">
        <v>1810</v>
      </c>
      <c r="Z163" s="81">
        <f t="shared" si="20"/>
        <v>1</v>
      </c>
      <c r="AA163" s="82">
        <f t="shared" si="21"/>
        <v>1</v>
      </c>
      <c r="AB163" s="82">
        <f t="shared" si="22"/>
        <v>0</v>
      </c>
      <c r="AC163" s="82">
        <f t="shared" si="23"/>
        <v>0</v>
      </c>
      <c r="AD163" s="123" t="str">
        <f t="shared" si="24"/>
        <v>SRSA</v>
      </c>
      <c r="AE163" s="81">
        <f t="shared" si="25"/>
        <v>1</v>
      </c>
      <c r="AF163" s="82">
        <f t="shared" si="26"/>
        <v>0</v>
      </c>
      <c r="AG163" s="82">
        <f t="shared" si="27"/>
        <v>0</v>
      </c>
      <c r="AH163" s="123" t="str">
        <f t="shared" si="28"/>
        <v>-</v>
      </c>
      <c r="AI163" s="81">
        <f t="shared" si="29"/>
        <v>0</v>
      </c>
    </row>
    <row r="164" spans="1:35" ht="12.75" customHeight="1">
      <c r="A164" s="79" t="s">
        <v>1175</v>
      </c>
      <c r="B164" s="80" t="s">
        <v>1176</v>
      </c>
      <c r="C164" s="81" t="s">
        <v>1177</v>
      </c>
      <c r="D164" s="82" t="s">
        <v>1178</v>
      </c>
      <c r="E164" s="82" t="s">
        <v>1179</v>
      </c>
      <c r="F164" s="83" t="s">
        <v>1452</v>
      </c>
      <c r="G164" s="84" t="s">
        <v>1180</v>
      </c>
      <c r="H164" s="85" t="s">
        <v>1181</v>
      </c>
      <c r="I164" s="86">
        <v>4024942425</v>
      </c>
      <c r="J164" s="87" t="s">
        <v>1463</v>
      </c>
      <c r="K164" s="88" t="s">
        <v>1673</v>
      </c>
      <c r="L164" s="100"/>
      <c r="M164" s="101">
        <v>1283.96</v>
      </c>
      <c r="N164" s="102"/>
      <c r="O164" s="89">
        <v>9.035779260157671</v>
      </c>
      <c r="P164" s="90" t="s">
        <v>1673</v>
      </c>
      <c r="Q164" s="108"/>
      <c r="R164" s="109"/>
      <c r="S164" s="91" t="s">
        <v>1455</v>
      </c>
      <c r="T164" s="125">
        <v>63822</v>
      </c>
      <c r="U164" s="114">
        <v>2025</v>
      </c>
      <c r="V164" s="114">
        <v>5568</v>
      </c>
      <c r="W164" s="115">
        <v>1585</v>
      </c>
      <c r="X164" s="116"/>
      <c r="Y164" s="117" t="s">
        <v>432</v>
      </c>
      <c r="Z164" s="81">
        <f t="shared" si="20"/>
        <v>0</v>
      </c>
      <c r="AA164" s="82">
        <f t="shared" si="21"/>
        <v>0</v>
      </c>
      <c r="AB164" s="82">
        <f t="shared" si="22"/>
        <v>0</v>
      </c>
      <c r="AC164" s="82">
        <f t="shared" si="23"/>
        <v>0</v>
      </c>
      <c r="AD164" s="123" t="str">
        <f t="shared" si="24"/>
        <v>-</v>
      </c>
      <c r="AE164" s="81">
        <f t="shared" si="25"/>
        <v>1</v>
      </c>
      <c r="AF164" s="82">
        <f t="shared" si="26"/>
        <v>0</v>
      </c>
      <c r="AG164" s="82">
        <f t="shared" si="27"/>
        <v>0</v>
      </c>
      <c r="AH164" s="123" t="str">
        <f t="shared" si="28"/>
        <v>-</v>
      </c>
      <c r="AI164" s="81">
        <f t="shared" si="29"/>
        <v>0</v>
      </c>
    </row>
    <row r="165" spans="1:35" ht="12.75" customHeight="1">
      <c r="A165" s="79" t="s">
        <v>60</v>
      </c>
      <c r="B165" s="80" t="s">
        <v>61</v>
      </c>
      <c r="C165" s="81" t="s">
        <v>62</v>
      </c>
      <c r="D165" s="82" t="s">
        <v>63</v>
      </c>
      <c r="E165" s="82" t="s">
        <v>64</v>
      </c>
      <c r="F165" s="83" t="s">
        <v>1452</v>
      </c>
      <c r="G165" s="84" t="s">
        <v>65</v>
      </c>
      <c r="H165" s="85" t="s">
        <v>1548</v>
      </c>
      <c r="I165" s="86">
        <v>3082375664</v>
      </c>
      <c r="J165" s="87" t="s">
        <v>1454</v>
      </c>
      <c r="K165" s="88" t="s">
        <v>1455</v>
      </c>
      <c r="L165" s="100"/>
      <c r="M165" s="101">
        <v>482.37</v>
      </c>
      <c r="N165" s="102" t="s">
        <v>432</v>
      </c>
      <c r="O165" s="89">
        <v>12.065439672801636</v>
      </c>
      <c r="P165" s="90" t="s">
        <v>1673</v>
      </c>
      <c r="Q165" s="108"/>
      <c r="R165" s="109"/>
      <c r="S165" s="91" t="s">
        <v>1455</v>
      </c>
      <c r="T165" s="125">
        <v>31790</v>
      </c>
      <c r="U165" s="114">
        <v>1129</v>
      </c>
      <c r="V165" s="114">
        <v>2299</v>
      </c>
      <c r="W165" s="115">
        <v>808</v>
      </c>
      <c r="X165" s="116" t="s">
        <v>1810</v>
      </c>
      <c r="Y165" s="117" t="s">
        <v>432</v>
      </c>
      <c r="Z165" s="81">
        <f t="shared" si="20"/>
        <v>1</v>
      </c>
      <c r="AA165" s="82">
        <f t="shared" si="21"/>
        <v>1</v>
      </c>
      <c r="AB165" s="82">
        <f t="shared" si="22"/>
        <v>0</v>
      </c>
      <c r="AC165" s="82">
        <f t="shared" si="23"/>
        <v>0</v>
      </c>
      <c r="AD165" s="123" t="str">
        <f t="shared" si="24"/>
        <v>SRSA</v>
      </c>
      <c r="AE165" s="81">
        <f t="shared" si="25"/>
        <v>1</v>
      </c>
      <c r="AF165" s="82">
        <f t="shared" si="26"/>
        <v>0</v>
      </c>
      <c r="AG165" s="82">
        <f t="shared" si="27"/>
        <v>0</v>
      </c>
      <c r="AH165" s="123" t="str">
        <f t="shared" si="28"/>
        <v>-</v>
      </c>
      <c r="AI165" s="81">
        <f t="shared" si="29"/>
        <v>0</v>
      </c>
    </row>
    <row r="166" spans="1:35" ht="12.75" customHeight="1">
      <c r="A166" s="79" t="s">
        <v>1188</v>
      </c>
      <c r="B166" s="80" t="s">
        <v>941</v>
      </c>
      <c r="C166" s="81" t="s">
        <v>942</v>
      </c>
      <c r="D166" s="82" t="s">
        <v>943</v>
      </c>
      <c r="E166" s="82" t="s">
        <v>754</v>
      </c>
      <c r="F166" s="83" t="s">
        <v>1452</v>
      </c>
      <c r="G166" s="84" t="s">
        <v>755</v>
      </c>
      <c r="H166" s="85" t="s">
        <v>944</v>
      </c>
      <c r="I166" s="86">
        <v>4024435317</v>
      </c>
      <c r="J166" s="87" t="s">
        <v>1454</v>
      </c>
      <c r="K166" s="88" t="s">
        <v>1455</v>
      </c>
      <c r="L166" s="100"/>
      <c r="M166" s="101">
        <v>356.99</v>
      </c>
      <c r="N166" s="102" t="s">
        <v>432</v>
      </c>
      <c r="O166" s="89">
        <v>15.44502617801047</v>
      </c>
      <c r="P166" s="90" t="s">
        <v>1673</v>
      </c>
      <c r="Q166" s="108"/>
      <c r="R166" s="109"/>
      <c r="S166" s="91" t="s">
        <v>1455</v>
      </c>
      <c r="T166" s="125">
        <v>22127</v>
      </c>
      <c r="U166" s="114">
        <v>985</v>
      </c>
      <c r="V166" s="114">
        <v>2290</v>
      </c>
      <c r="W166" s="115">
        <v>589</v>
      </c>
      <c r="X166" s="116"/>
      <c r="Y166" s="117" t="s">
        <v>432</v>
      </c>
      <c r="Z166" s="81">
        <f t="shared" si="20"/>
        <v>1</v>
      </c>
      <c r="AA166" s="82">
        <f t="shared" si="21"/>
        <v>1</v>
      </c>
      <c r="AB166" s="82">
        <f t="shared" si="22"/>
        <v>0</v>
      </c>
      <c r="AC166" s="82">
        <f t="shared" si="23"/>
        <v>0</v>
      </c>
      <c r="AD166" s="123" t="str">
        <f t="shared" si="24"/>
        <v>SRSA</v>
      </c>
      <c r="AE166" s="81">
        <f t="shared" si="25"/>
        <v>1</v>
      </c>
      <c r="AF166" s="82">
        <f t="shared" si="26"/>
        <v>0</v>
      </c>
      <c r="AG166" s="82">
        <f t="shared" si="27"/>
        <v>0</v>
      </c>
      <c r="AH166" s="123" t="str">
        <f t="shared" si="28"/>
        <v>-</v>
      </c>
      <c r="AI166" s="81">
        <f t="shared" si="29"/>
        <v>0</v>
      </c>
    </row>
    <row r="167" spans="1:35" ht="12.75" customHeight="1">
      <c r="A167" s="79" t="s">
        <v>945</v>
      </c>
      <c r="B167" s="80" t="s">
        <v>946</v>
      </c>
      <c r="C167" s="81" t="s">
        <v>947</v>
      </c>
      <c r="D167" s="82" t="s">
        <v>948</v>
      </c>
      <c r="E167" s="82" t="s">
        <v>949</v>
      </c>
      <c r="F167" s="83" t="s">
        <v>1452</v>
      </c>
      <c r="G167" s="84" t="s">
        <v>950</v>
      </c>
      <c r="H167" s="85" t="s">
        <v>241</v>
      </c>
      <c r="I167" s="86">
        <v>4025921300</v>
      </c>
      <c r="J167" s="87" t="s">
        <v>1556</v>
      </c>
      <c r="K167" s="88" t="s">
        <v>1455</v>
      </c>
      <c r="L167" s="100"/>
      <c r="M167" s="101">
        <v>157.38</v>
      </c>
      <c r="N167" s="102"/>
      <c r="O167" s="89">
        <v>13.496932515337424</v>
      </c>
      <c r="P167" s="90" t="s">
        <v>1673</v>
      </c>
      <c r="Q167" s="108"/>
      <c r="R167" s="109"/>
      <c r="S167" s="91" t="s">
        <v>1455</v>
      </c>
      <c r="T167" s="125">
        <v>9697</v>
      </c>
      <c r="U167" s="114">
        <v>379</v>
      </c>
      <c r="V167" s="114">
        <v>882</v>
      </c>
      <c r="W167" s="115">
        <v>192</v>
      </c>
      <c r="X167" s="116"/>
      <c r="Y167" s="117" t="s">
        <v>432</v>
      </c>
      <c r="Z167" s="81">
        <f t="shared" si="20"/>
        <v>1</v>
      </c>
      <c r="AA167" s="82">
        <f t="shared" si="21"/>
        <v>1</v>
      </c>
      <c r="AB167" s="82">
        <f t="shared" si="22"/>
        <v>0</v>
      </c>
      <c r="AC167" s="82">
        <f t="shared" si="23"/>
        <v>0</v>
      </c>
      <c r="AD167" s="123" t="str">
        <f t="shared" si="24"/>
        <v>SRSA</v>
      </c>
      <c r="AE167" s="81">
        <f t="shared" si="25"/>
        <v>1</v>
      </c>
      <c r="AF167" s="82">
        <f t="shared" si="26"/>
        <v>0</v>
      </c>
      <c r="AG167" s="82">
        <f t="shared" si="27"/>
        <v>0</v>
      </c>
      <c r="AH167" s="123" t="str">
        <f t="shared" si="28"/>
        <v>-</v>
      </c>
      <c r="AI167" s="81">
        <f t="shared" si="29"/>
        <v>0</v>
      </c>
    </row>
    <row r="168" spans="1:35" ht="12.75" customHeight="1">
      <c r="A168" s="79" t="s">
        <v>951</v>
      </c>
      <c r="B168" s="80" t="s">
        <v>952</v>
      </c>
      <c r="C168" s="81" t="s">
        <v>953</v>
      </c>
      <c r="D168" s="82" t="s">
        <v>954</v>
      </c>
      <c r="E168" s="82" t="s">
        <v>955</v>
      </c>
      <c r="F168" s="83" t="s">
        <v>1452</v>
      </c>
      <c r="G168" s="84" t="s">
        <v>956</v>
      </c>
      <c r="H168" s="85" t="s">
        <v>516</v>
      </c>
      <c r="I168" s="86">
        <v>4026453326</v>
      </c>
      <c r="J168" s="87" t="s">
        <v>1454</v>
      </c>
      <c r="K168" s="88" t="s">
        <v>1455</v>
      </c>
      <c r="L168" s="100"/>
      <c r="M168" s="101">
        <v>242.01</v>
      </c>
      <c r="N168" s="102"/>
      <c r="O168" s="89">
        <v>14.736842105263156</v>
      </c>
      <c r="P168" s="90" t="s">
        <v>1673</v>
      </c>
      <c r="Q168" s="108"/>
      <c r="R168" s="109"/>
      <c r="S168" s="91" t="s">
        <v>1455</v>
      </c>
      <c r="T168" s="125">
        <v>14277</v>
      </c>
      <c r="U168" s="114">
        <v>691</v>
      </c>
      <c r="V168" s="114">
        <v>1363</v>
      </c>
      <c r="W168" s="115">
        <v>433</v>
      </c>
      <c r="X168" s="116"/>
      <c r="Y168" s="117" t="s">
        <v>432</v>
      </c>
      <c r="Z168" s="81">
        <f t="shared" si="20"/>
        <v>1</v>
      </c>
      <c r="AA168" s="82">
        <f t="shared" si="21"/>
        <v>1</v>
      </c>
      <c r="AB168" s="82">
        <f t="shared" si="22"/>
        <v>0</v>
      </c>
      <c r="AC168" s="82">
        <f t="shared" si="23"/>
        <v>0</v>
      </c>
      <c r="AD168" s="123" t="str">
        <f t="shared" si="24"/>
        <v>SRSA</v>
      </c>
      <c r="AE168" s="81">
        <f t="shared" si="25"/>
        <v>1</v>
      </c>
      <c r="AF168" s="82">
        <f t="shared" si="26"/>
        <v>0</v>
      </c>
      <c r="AG168" s="82">
        <f t="shared" si="27"/>
        <v>0</v>
      </c>
      <c r="AH168" s="123" t="str">
        <f t="shared" si="28"/>
        <v>-</v>
      </c>
      <c r="AI168" s="81">
        <f t="shared" si="29"/>
        <v>0</v>
      </c>
    </row>
    <row r="169" spans="1:35" ht="12.75" customHeight="1">
      <c r="A169" s="79" t="s">
        <v>957</v>
      </c>
      <c r="B169" s="80" t="s">
        <v>958</v>
      </c>
      <c r="C169" s="81" t="s">
        <v>959</v>
      </c>
      <c r="D169" s="82" t="s">
        <v>960</v>
      </c>
      <c r="E169" s="82" t="s">
        <v>961</v>
      </c>
      <c r="F169" s="83" t="s">
        <v>1452</v>
      </c>
      <c r="G169" s="84" t="s">
        <v>962</v>
      </c>
      <c r="H169" s="85" t="s">
        <v>963</v>
      </c>
      <c r="I169" s="86">
        <v>3088682222</v>
      </c>
      <c r="J169" s="87" t="s">
        <v>1454</v>
      </c>
      <c r="K169" s="88" t="s">
        <v>1455</v>
      </c>
      <c r="L169" s="100"/>
      <c r="M169" s="101">
        <v>138.33</v>
      </c>
      <c r="N169" s="102" t="s">
        <v>432</v>
      </c>
      <c r="O169" s="89">
        <v>18.97810218978102</v>
      </c>
      <c r="P169" s="90" t="s">
        <v>1673</v>
      </c>
      <c r="Q169" s="108"/>
      <c r="R169" s="109"/>
      <c r="S169" s="91" t="s">
        <v>1455</v>
      </c>
      <c r="T169" s="125">
        <v>8000</v>
      </c>
      <c r="U169" s="114">
        <v>674</v>
      </c>
      <c r="V169" s="114">
        <v>909</v>
      </c>
      <c r="W169" s="115">
        <v>298</v>
      </c>
      <c r="X169" s="116"/>
      <c r="Y169" s="117" t="s">
        <v>432</v>
      </c>
      <c r="Z169" s="81">
        <f t="shared" si="20"/>
        <v>1</v>
      </c>
      <c r="AA169" s="82">
        <f t="shared" si="21"/>
        <v>1</v>
      </c>
      <c r="AB169" s="82">
        <f t="shared" si="22"/>
        <v>0</v>
      </c>
      <c r="AC169" s="82">
        <f t="shared" si="23"/>
        <v>0</v>
      </c>
      <c r="AD169" s="123" t="str">
        <f t="shared" si="24"/>
        <v>SRSA</v>
      </c>
      <c r="AE169" s="81">
        <f t="shared" si="25"/>
        <v>1</v>
      </c>
      <c r="AF169" s="82">
        <f t="shared" si="26"/>
        <v>0</v>
      </c>
      <c r="AG169" s="82">
        <f t="shared" si="27"/>
        <v>0</v>
      </c>
      <c r="AH169" s="123" t="str">
        <f t="shared" si="28"/>
        <v>-</v>
      </c>
      <c r="AI169" s="81">
        <f t="shared" si="29"/>
        <v>0</v>
      </c>
    </row>
    <row r="170" spans="1:35" ht="12.75" customHeight="1">
      <c r="A170" s="79" t="s">
        <v>971</v>
      </c>
      <c r="B170" s="80" t="s">
        <v>972</v>
      </c>
      <c r="C170" s="81" t="s">
        <v>973</v>
      </c>
      <c r="D170" s="82" t="s">
        <v>974</v>
      </c>
      <c r="E170" s="82" t="s">
        <v>419</v>
      </c>
      <c r="F170" s="83" t="s">
        <v>1452</v>
      </c>
      <c r="G170" s="84" t="s">
        <v>975</v>
      </c>
      <c r="H170" s="85" t="s">
        <v>363</v>
      </c>
      <c r="I170" s="86">
        <v>3084972431</v>
      </c>
      <c r="J170" s="87" t="s">
        <v>1463</v>
      </c>
      <c r="K170" s="88" t="s">
        <v>1673</v>
      </c>
      <c r="L170" s="100"/>
      <c r="M170" s="101">
        <v>3628.28</v>
      </c>
      <c r="N170" s="102"/>
      <c r="O170" s="89">
        <v>10.436071126164267</v>
      </c>
      <c r="P170" s="90" t="s">
        <v>1673</v>
      </c>
      <c r="Q170" s="108"/>
      <c r="R170" s="109"/>
      <c r="S170" s="91" t="s">
        <v>1455</v>
      </c>
      <c r="T170" s="125">
        <v>193091</v>
      </c>
      <c r="U170" s="114">
        <v>8434</v>
      </c>
      <c r="V170" s="114">
        <v>18804</v>
      </c>
      <c r="W170" s="115">
        <v>4586</v>
      </c>
      <c r="X170" s="116"/>
      <c r="Y170" s="117" t="s">
        <v>1810</v>
      </c>
      <c r="Z170" s="81">
        <f t="shared" si="20"/>
        <v>0</v>
      </c>
      <c r="AA170" s="82">
        <f t="shared" si="21"/>
        <v>0</v>
      </c>
      <c r="AB170" s="82">
        <f t="shared" si="22"/>
        <v>0</v>
      </c>
      <c r="AC170" s="82">
        <f t="shared" si="23"/>
        <v>0</v>
      </c>
      <c r="AD170" s="123" t="str">
        <f t="shared" si="24"/>
        <v>-</v>
      </c>
      <c r="AE170" s="81">
        <f t="shared" si="25"/>
        <v>1</v>
      </c>
      <c r="AF170" s="82">
        <f t="shared" si="26"/>
        <v>0</v>
      </c>
      <c r="AG170" s="82">
        <f t="shared" si="27"/>
        <v>0</v>
      </c>
      <c r="AH170" s="123" t="str">
        <f t="shared" si="28"/>
        <v>-</v>
      </c>
      <c r="AI170" s="81">
        <f t="shared" si="29"/>
        <v>0</v>
      </c>
    </row>
    <row r="171" spans="1:35" ht="12.75" customHeight="1">
      <c r="A171" s="79" t="s">
        <v>13</v>
      </c>
      <c r="B171" s="80" t="s">
        <v>14</v>
      </c>
      <c r="C171" s="81" t="s">
        <v>15</v>
      </c>
      <c r="D171" s="82" t="s">
        <v>16</v>
      </c>
      <c r="E171" s="82" t="s">
        <v>17</v>
      </c>
      <c r="F171" s="83" t="s">
        <v>1452</v>
      </c>
      <c r="G171" s="84" t="s">
        <v>18</v>
      </c>
      <c r="H171" s="85" t="s">
        <v>19</v>
      </c>
      <c r="I171" s="86">
        <v>4023952134</v>
      </c>
      <c r="J171" s="87" t="s">
        <v>1556</v>
      </c>
      <c r="K171" s="88" t="s">
        <v>1455</v>
      </c>
      <c r="L171" s="100"/>
      <c r="M171" s="101">
        <v>1838.96</v>
      </c>
      <c r="N171" s="102"/>
      <c r="O171" s="89">
        <v>4.005340453938585</v>
      </c>
      <c r="P171" s="90" t="s">
        <v>1673</v>
      </c>
      <c r="Q171" s="108"/>
      <c r="R171" s="109"/>
      <c r="S171" s="91" t="s">
        <v>1455</v>
      </c>
      <c r="T171" s="125">
        <v>42708</v>
      </c>
      <c r="U171" s="114">
        <v>673</v>
      </c>
      <c r="V171" s="114">
        <v>4804</v>
      </c>
      <c r="W171" s="115">
        <v>2244</v>
      </c>
      <c r="X171" s="116"/>
      <c r="Y171" s="117" t="s">
        <v>1810</v>
      </c>
      <c r="Z171" s="81">
        <f t="shared" si="20"/>
        <v>1</v>
      </c>
      <c r="AA171" s="82">
        <f t="shared" si="21"/>
        <v>0</v>
      </c>
      <c r="AB171" s="82">
        <f t="shared" si="22"/>
        <v>0</v>
      </c>
      <c r="AC171" s="82">
        <f t="shared" si="23"/>
        <v>0</v>
      </c>
      <c r="AD171" s="123" t="str">
        <f t="shared" si="24"/>
        <v>-</v>
      </c>
      <c r="AE171" s="81">
        <f t="shared" si="25"/>
        <v>1</v>
      </c>
      <c r="AF171" s="82">
        <f t="shared" si="26"/>
        <v>0</v>
      </c>
      <c r="AG171" s="82">
        <f t="shared" si="27"/>
        <v>0</v>
      </c>
      <c r="AH171" s="123" t="str">
        <f t="shared" si="28"/>
        <v>-</v>
      </c>
      <c r="AI171" s="81">
        <f t="shared" si="29"/>
        <v>0</v>
      </c>
    </row>
    <row r="172" spans="1:35" ht="12.75" customHeight="1">
      <c r="A172" s="79" t="s">
        <v>289</v>
      </c>
      <c r="B172" s="80" t="s">
        <v>290</v>
      </c>
      <c r="C172" s="81" t="s">
        <v>291</v>
      </c>
      <c r="D172" s="82" t="s">
        <v>292</v>
      </c>
      <c r="E172" s="82" t="s">
        <v>293</v>
      </c>
      <c r="F172" s="83" t="s">
        <v>1452</v>
      </c>
      <c r="G172" s="84" t="s">
        <v>294</v>
      </c>
      <c r="H172" s="85" t="s">
        <v>295</v>
      </c>
      <c r="I172" s="86">
        <v>3083856306</v>
      </c>
      <c r="J172" s="87" t="s">
        <v>1454</v>
      </c>
      <c r="K172" s="88" t="s">
        <v>1455</v>
      </c>
      <c r="L172" s="100"/>
      <c r="M172" s="101">
        <v>456.45</v>
      </c>
      <c r="N172" s="102"/>
      <c r="O172" s="89">
        <v>8.241758241758241</v>
      </c>
      <c r="P172" s="90" t="s">
        <v>1673</v>
      </c>
      <c r="Q172" s="108"/>
      <c r="R172" s="109"/>
      <c r="S172" s="91" t="s">
        <v>1455</v>
      </c>
      <c r="T172" s="125">
        <v>21834</v>
      </c>
      <c r="U172" s="114">
        <v>499</v>
      </c>
      <c r="V172" s="114">
        <v>1801</v>
      </c>
      <c r="W172" s="115">
        <v>545</v>
      </c>
      <c r="X172" s="116"/>
      <c r="Y172" s="117" t="s">
        <v>432</v>
      </c>
      <c r="Z172" s="81">
        <f t="shared" si="20"/>
        <v>1</v>
      </c>
      <c r="AA172" s="82">
        <f t="shared" si="21"/>
        <v>1</v>
      </c>
      <c r="AB172" s="82">
        <f t="shared" si="22"/>
        <v>0</v>
      </c>
      <c r="AC172" s="82">
        <f t="shared" si="23"/>
        <v>0</v>
      </c>
      <c r="AD172" s="123" t="str">
        <f t="shared" si="24"/>
        <v>SRSA</v>
      </c>
      <c r="AE172" s="81">
        <f t="shared" si="25"/>
        <v>1</v>
      </c>
      <c r="AF172" s="82">
        <f t="shared" si="26"/>
        <v>0</v>
      </c>
      <c r="AG172" s="82">
        <f t="shared" si="27"/>
        <v>0</v>
      </c>
      <c r="AH172" s="123" t="str">
        <f t="shared" si="28"/>
        <v>-</v>
      </c>
      <c r="AI172" s="81">
        <f t="shared" si="29"/>
        <v>0</v>
      </c>
    </row>
    <row r="173" spans="1:35" ht="12.75" customHeight="1">
      <c r="A173" s="79" t="s">
        <v>964</v>
      </c>
      <c r="B173" s="80" t="s">
        <v>965</v>
      </c>
      <c r="C173" s="81" t="s">
        <v>966</v>
      </c>
      <c r="D173" s="82" t="s">
        <v>967</v>
      </c>
      <c r="E173" s="82" t="s">
        <v>968</v>
      </c>
      <c r="F173" s="83" t="s">
        <v>1452</v>
      </c>
      <c r="G173" s="84" t="s">
        <v>969</v>
      </c>
      <c r="H173" s="85" t="s">
        <v>970</v>
      </c>
      <c r="I173" s="86">
        <v>3086923223</v>
      </c>
      <c r="J173" s="87" t="s">
        <v>1454</v>
      </c>
      <c r="K173" s="88" t="s">
        <v>1455</v>
      </c>
      <c r="L173" s="100"/>
      <c r="M173" s="101">
        <v>180.53</v>
      </c>
      <c r="N173" s="102" t="s">
        <v>432</v>
      </c>
      <c r="O173" s="89">
        <v>15.625</v>
      </c>
      <c r="P173" s="90" t="s">
        <v>1673</v>
      </c>
      <c r="Q173" s="108"/>
      <c r="R173" s="109"/>
      <c r="S173" s="91" t="s">
        <v>1455</v>
      </c>
      <c r="T173" s="125">
        <v>13081</v>
      </c>
      <c r="U173" s="114">
        <v>719</v>
      </c>
      <c r="V173" s="114">
        <v>1235</v>
      </c>
      <c r="W173" s="115">
        <v>329</v>
      </c>
      <c r="X173" s="116" t="s">
        <v>1810</v>
      </c>
      <c r="Y173" s="117" t="s">
        <v>432</v>
      </c>
      <c r="Z173" s="81">
        <f t="shared" si="20"/>
        <v>1</v>
      </c>
      <c r="AA173" s="82">
        <f t="shared" si="21"/>
        <v>1</v>
      </c>
      <c r="AB173" s="82">
        <f t="shared" si="22"/>
        <v>0</v>
      </c>
      <c r="AC173" s="82">
        <f t="shared" si="23"/>
        <v>0</v>
      </c>
      <c r="AD173" s="123" t="str">
        <f t="shared" si="24"/>
        <v>SRSA</v>
      </c>
      <c r="AE173" s="81">
        <f t="shared" si="25"/>
        <v>1</v>
      </c>
      <c r="AF173" s="82">
        <f t="shared" si="26"/>
        <v>0</v>
      </c>
      <c r="AG173" s="82">
        <f t="shared" si="27"/>
        <v>0</v>
      </c>
      <c r="AH173" s="123" t="str">
        <f t="shared" si="28"/>
        <v>-</v>
      </c>
      <c r="AI173" s="81">
        <f t="shared" si="29"/>
        <v>0</v>
      </c>
    </row>
    <row r="174" spans="1:35" ht="12.75" customHeight="1">
      <c r="A174" s="79" t="s">
        <v>1557</v>
      </c>
      <c r="B174" s="80" t="s">
        <v>1558</v>
      </c>
      <c r="C174" s="81" t="s">
        <v>1559</v>
      </c>
      <c r="D174" s="82" t="s">
        <v>1560</v>
      </c>
      <c r="E174" s="82" t="s">
        <v>1561</v>
      </c>
      <c r="F174" s="83" t="s">
        <v>1452</v>
      </c>
      <c r="G174" s="84" t="s">
        <v>1562</v>
      </c>
      <c r="H174" s="85" t="s">
        <v>1563</v>
      </c>
      <c r="I174" s="86">
        <v>3087642253</v>
      </c>
      <c r="J174" s="87" t="s">
        <v>1463</v>
      </c>
      <c r="K174" s="88" t="s">
        <v>1673</v>
      </c>
      <c r="L174" s="100"/>
      <c r="M174" s="101">
        <v>3821.99</v>
      </c>
      <c r="N174" s="102"/>
      <c r="O174" s="89">
        <v>11.580351189153145</v>
      </c>
      <c r="P174" s="90" t="s">
        <v>1673</v>
      </c>
      <c r="Q174" s="108"/>
      <c r="R174" s="109"/>
      <c r="S174" s="91" t="s">
        <v>1455</v>
      </c>
      <c r="T174" s="125">
        <v>245680</v>
      </c>
      <c r="U174" s="114">
        <v>8230</v>
      </c>
      <c r="V174" s="114">
        <v>20182</v>
      </c>
      <c r="W174" s="115">
        <v>4890</v>
      </c>
      <c r="X174" s="116"/>
      <c r="Y174" s="117" t="s">
        <v>432</v>
      </c>
      <c r="Z174" s="81">
        <f t="shared" si="20"/>
        <v>0</v>
      </c>
      <c r="AA174" s="82">
        <f t="shared" si="21"/>
        <v>0</v>
      </c>
      <c r="AB174" s="82">
        <f t="shared" si="22"/>
        <v>0</v>
      </c>
      <c r="AC174" s="82">
        <f t="shared" si="23"/>
        <v>0</v>
      </c>
      <c r="AD174" s="123" t="str">
        <f t="shared" si="24"/>
        <v>-</v>
      </c>
      <c r="AE174" s="81">
        <f t="shared" si="25"/>
        <v>1</v>
      </c>
      <c r="AF174" s="82">
        <f t="shared" si="26"/>
        <v>0</v>
      </c>
      <c r="AG174" s="82">
        <f t="shared" si="27"/>
        <v>0</v>
      </c>
      <c r="AH174" s="123" t="str">
        <f t="shared" si="28"/>
        <v>-</v>
      </c>
      <c r="AI174" s="81">
        <f t="shared" si="29"/>
        <v>0</v>
      </c>
    </row>
    <row r="175" spans="1:35" ht="12.75" customHeight="1">
      <c r="A175" s="79" t="s">
        <v>976</v>
      </c>
      <c r="B175" s="80" t="s">
        <v>977</v>
      </c>
      <c r="C175" s="81" t="s">
        <v>978</v>
      </c>
      <c r="D175" s="82" t="s">
        <v>979</v>
      </c>
      <c r="E175" s="82" t="s">
        <v>1743</v>
      </c>
      <c r="F175" s="83" t="s">
        <v>1452</v>
      </c>
      <c r="G175" s="84" t="s">
        <v>1747</v>
      </c>
      <c r="H175" s="85" t="s">
        <v>93</v>
      </c>
      <c r="I175" s="86">
        <v>4023761680</v>
      </c>
      <c r="J175" s="87" t="s">
        <v>1746</v>
      </c>
      <c r="K175" s="88" t="s">
        <v>1673</v>
      </c>
      <c r="L175" s="100"/>
      <c r="M175" s="101">
        <v>1332.64</v>
      </c>
      <c r="N175" s="102"/>
      <c r="O175" s="89">
        <v>7.746478873239436</v>
      </c>
      <c r="P175" s="90" t="s">
        <v>1673</v>
      </c>
      <c r="Q175" s="108"/>
      <c r="R175" s="109"/>
      <c r="S175" s="91" t="s">
        <v>1673</v>
      </c>
      <c r="T175" s="125">
        <v>46638</v>
      </c>
      <c r="U175" s="114">
        <v>1574</v>
      </c>
      <c r="V175" s="114">
        <v>2911</v>
      </c>
      <c r="W175" s="115">
        <v>1610</v>
      </c>
      <c r="X175" s="116"/>
      <c r="Y175" s="117" t="s">
        <v>1810</v>
      </c>
      <c r="Z175" s="81">
        <f t="shared" si="20"/>
        <v>0</v>
      </c>
      <c r="AA175" s="82">
        <f t="shared" si="21"/>
        <v>0</v>
      </c>
      <c r="AB175" s="82">
        <f t="shared" si="22"/>
        <v>0</v>
      </c>
      <c r="AC175" s="82">
        <f t="shared" si="23"/>
        <v>0</v>
      </c>
      <c r="AD175" s="123" t="str">
        <f t="shared" si="24"/>
        <v>-</v>
      </c>
      <c r="AE175" s="81">
        <f t="shared" si="25"/>
        <v>0</v>
      </c>
      <c r="AF175" s="82">
        <f t="shared" si="26"/>
        <v>0</v>
      </c>
      <c r="AG175" s="82">
        <f t="shared" si="27"/>
        <v>0</v>
      </c>
      <c r="AH175" s="123" t="str">
        <f t="shared" si="28"/>
        <v>-</v>
      </c>
      <c r="AI175" s="81">
        <f t="shared" si="29"/>
        <v>0</v>
      </c>
    </row>
    <row r="176" spans="1:35" ht="12.75" customHeight="1">
      <c r="A176" s="79" t="s">
        <v>980</v>
      </c>
      <c r="B176" s="80" t="s">
        <v>1230</v>
      </c>
      <c r="C176" s="81" t="s">
        <v>1231</v>
      </c>
      <c r="D176" s="82" t="s">
        <v>1232</v>
      </c>
      <c r="E176" s="82" t="s">
        <v>1233</v>
      </c>
      <c r="F176" s="83" t="s">
        <v>1452</v>
      </c>
      <c r="G176" s="84" t="s">
        <v>1234</v>
      </c>
      <c r="H176" s="85" t="s">
        <v>1235</v>
      </c>
      <c r="I176" s="86">
        <v>4024972621</v>
      </c>
      <c r="J176" s="87" t="s">
        <v>1454</v>
      </c>
      <c r="K176" s="88" t="s">
        <v>1455</v>
      </c>
      <c r="L176" s="100"/>
      <c r="M176" s="101">
        <v>378.15</v>
      </c>
      <c r="N176" s="102"/>
      <c r="O176" s="89">
        <v>11.386138613861387</v>
      </c>
      <c r="P176" s="90" t="s">
        <v>1673</v>
      </c>
      <c r="Q176" s="108"/>
      <c r="R176" s="109"/>
      <c r="S176" s="91" t="s">
        <v>1455</v>
      </c>
      <c r="T176" s="125">
        <v>20197</v>
      </c>
      <c r="U176" s="114">
        <v>701</v>
      </c>
      <c r="V176" s="114">
        <v>1844</v>
      </c>
      <c r="W176" s="115">
        <v>476</v>
      </c>
      <c r="X176" s="116"/>
      <c r="Y176" s="117" t="s">
        <v>432</v>
      </c>
      <c r="Z176" s="81">
        <f t="shared" si="20"/>
        <v>1</v>
      </c>
      <c r="AA176" s="82">
        <f t="shared" si="21"/>
        <v>1</v>
      </c>
      <c r="AB176" s="82">
        <f t="shared" si="22"/>
        <v>0</v>
      </c>
      <c r="AC176" s="82">
        <f t="shared" si="23"/>
        <v>0</v>
      </c>
      <c r="AD176" s="123" t="str">
        <f t="shared" si="24"/>
        <v>SRSA</v>
      </c>
      <c r="AE176" s="81">
        <f t="shared" si="25"/>
        <v>1</v>
      </c>
      <c r="AF176" s="82">
        <f t="shared" si="26"/>
        <v>0</v>
      </c>
      <c r="AG176" s="82">
        <f t="shared" si="27"/>
        <v>0</v>
      </c>
      <c r="AH176" s="123" t="str">
        <f t="shared" si="28"/>
        <v>-</v>
      </c>
      <c r="AI176" s="81">
        <f t="shared" si="29"/>
        <v>0</v>
      </c>
    </row>
    <row r="177" spans="1:35" ht="12.75" customHeight="1">
      <c r="A177" s="79" t="s">
        <v>1236</v>
      </c>
      <c r="B177" s="80" t="s">
        <v>1237</v>
      </c>
      <c r="C177" s="81" t="s">
        <v>1238</v>
      </c>
      <c r="D177" s="82" t="s">
        <v>1239</v>
      </c>
      <c r="E177" s="82" t="s">
        <v>1240</v>
      </c>
      <c r="F177" s="83" t="s">
        <v>1452</v>
      </c>
      <c r="G177" s="84" t="s">
        <v>1241</v>
      </c>
      <c r="H177" s="85" t="s">
        <v>1242</v>
      </c>
      <c r="I177" s="86">
        <v>3086876475</v>
      </c>
      <c r="J177" s="87" t="s">
        <v>1463</v>
      </c>
      <c r="K177" s="88" t="s">
        <v>1673</v>
      </c>
      <c r="L177" s="100"/>
      <c r="M177" s="101">
        <v>993.87</v>
      </c>
      <c r="N177" s="102" t="s">
        <v>432</v>
      </c>
      <c r="O177" s="89">
        <v>10.476190476190476</v>
      </c>
      <c r="P177" s="90" t="s">
        <v>1673</v>
      </c>
      <c r="Q177" s="108"/>
      <c r="R177" s="109"/>
      <c r="S177" s="91" t="s">
        <v>1455</v>
      </c>
      <c r="T177" s="125">
        <v>50630</v>
      </c>
      <c r="U177" s="114">
        <v>1672</v>
      </c>
      <c r="V177" s="114">
        <v>4449</v>
      </c>
      <c r="W177" s="115">
        <v>1221</v>
      </c>
      <c r="X177" s="116"/>
      <c r="Y177" s="117" t="s">
        <v>1810</v>
      </c>
      <c r="Z177" s="81">
        <f t="shared" si="20"/>
        <v>0</v>
      </c>
      <c r="AA177" s="82">
        <f t="shared" si="21"/>
        <v>1</v>
      </c>
      <c r="AB177" s="82">
        <f t="shared" si="22"/>
        <v>0</v>
      </c>
      <c r="AC177" s="82">
        <f t="shared" si="23"/>
        <v>0</v>
      </c>
      <c r="AD177" s="123" t="str">
        <f t="shared" si="24"/>
        <v>-</v>
      </c>
      <c r="AE177" s="81">
        <f t="shared" si="25"/>
        <v>1</v>
      </c>
      <c r="AF177" s="82">
        <f t="shared" si="26"/>
        <v>0</v>
      </c>
      <c r="AG177" s="82">
        <f t="shared" si="27"/>
        <v>0</v>
      </c>
      <c r="AH177" s="123" t="str">
        <f t="shared" si="28"/>
        <v>-</v>
      </c>
      <c r="AI177" s="81">
        <f t="shared" si="29"/>
        <v>0</v>
      </c>
    </row>
    <row r="178" spans="1:35" ht="12.75" customHeight="1">
      <c r="A178" s="79" t="s">
        <v>1243</v>
      </c>
      <c r="B178" s="80" t="s">
        <v>1244</v>
      </c>
      <c r="C178" s="81" t="s">
        <v>1245</v>
      </c>
      <c r="D178" s="82" t="s">
        <v>1246</v>
      </c>
      <c r="E178" s="82" t="s">
        <v>409</v>
      </c>
      <c r="F178" s="83" t="s">
        <v>1452</v>
      </c>
      <c r="G178" s="84" t="s">
        <v>1247</v>
      </c>
      <c r="H178" s="85" t="s">
        <v>1248</v>
      </c>
      <c r="I178" s="86">
        <v>3087544433</v>
      </c>
      <c r="J178" s="87" t="s">
        <v>1152</v>
      </c>
      <c r="K178" s="88" t="s">
        <v>1673</v>
      </c>
      <c r="L178" s="100"/>
      <c r="M178" s="101">
        <v>41603.96</v>
      </c>
      <c r="N178" s="102"/>
      <c r="O178" s="89">
        <v>16.433875071395192</v>
      </c>
      <c r="P178" s="90" t="s">
        <v>1673</v>
      </c>
      <c r="Q178" s="108"/>
      <c r="R178" s="109"/>
      <c r="S178" s="91" t="s">
        <v>1673</v>
      </c>
      <c r="T178" s="125">
        <v>3410046</v>
      </c>
      <c r="U178" s="114">
        <v>225661</v>
      </c>
      <c r="V178" s="114">
        <v>298974</v>
      </c>
      <c r="W178" s="115">
        <v>88588</v>
      </c>
      <c r="X178" s="116"/>
      <c r="Y178" s="117" t="s">
        <v>1810</v>
      </c>
      <c r="Z178" s="81">
        <f t="shared" si="20"/>
        <v>0</v>
      </c>
      <c r="AA178" s="82">
        <f t="shared" si="21"/>
        <v>0</v>
      </c>
      <c r="AB178" s="82">
        <f t="shared" si="22"/>
        <v>0</v>
      </c>
      <c r="AC178" s="82">
        <f t="shared" si="23"/>
        <v>0</v>
      </c>
      <c r="AD178" s="123" t="str">
        <f t="shared" si="24"/>
        <v>-</v>
      </c>
      <c r="AE178" s="81">
        <f t="shared" si="25"/>
        <v>0</v>
      </c>
      <c r="AF178" s="82">
        <f t="shared" si="26"/>
        <v>0</v>
      </c>
      <c r="AG178" s="82">
        <f t="shared" si="27"/>
        <v>0</v>
      </c>
      <c r="AH178" s="123" t="str">
        <f t="shared" si="28"/>
        <v>-</v>
      </c>
      <c r="AI178" s="81">
        <f t="shared" si="29"/>
        <v>0</v>
      </c>
    </row>
    <row r="179" spans="1:35" ht="12.75" customHeight="1">
      <c r="A179" s="79" t="s">
        <v>1249</v>
      </c>
      <c r="B179" s="80" t="s">
        <v>1250</v>
      </c>
      <c r="C179" s="81" t="s">
        <v>1251</v>
      </c>
      <c r="D179" s="82" t="s">
        <v>1252</v>
      </c>
      <c r="E179" s="82" t="s">
        <v>803</v>
      </c>
      <c r="F179" s="83" t="s">
        <v>1452</v>
      </c>
      <c r="G179" s="84" t="s">
        <v>804</v>
      </c>
      <c r="H179" s="85" t="s">
        <v>199</v>
      </c>
      <c r="I179" s="86">
        <v>4024435323</v>
      </c>
      <c r="J179" s="87" t="s">
        <v>1463</v>
      </c>
      <c r="K179" s="88" t="s">
        <v>1673</v>
      </c>
      <c r="L179" s="100"/>
      <c r="M179" s="101">
        <v>725</v>
      </c>
      <c r="N179" s="102" t="s">
        <v>432</v>
      </c>
      <c r="O179" s="89">
        <v>7.730061349693251</v>
      </c>
      <c r="P179" s="90" t="s">
        <v>1673</v>
      </c>
      <c r="Q179" s="108"/>
      <c r="R179" s="109"/>
      <c r="S179" s="91" t="s">
        <v>1455</v>
      </c>
      <c r="T179" s="125">
        <v>46707</v>
      </c>
      <c r="U179" s="114">
        <v>1491</v>
      </c>
      <c r="V179" s="114">
        <v>2873</v>
      </c>
      <c r="W179" s="115">
        <v>924</v>
      </c>
      <c r="X179" s="116"/>
      <c r="Y179" s="117" t="s">
        <v>432</v>
      </c>
      <c r="Z179" s="81">
        <f t="shared" si="20"/>
        <v>0</v>
      </c>
      <c r="AA179" s="82">
        <f t="shared" si="21"/>
        <v>1</v>
      </c>
      <c r="AB179" s="82">
        <f t="shared" si="22"/>
        <v>0</v>
      </c>
      <c r="AC179" s="82">
        <f t="shared" si="23"/>
        <v>0</v>
      </c>
      <c r="AD179" s="123" t="str">
        <f t="shared" si="24"/>
        <v>-</v>
      </c>
      <c r="AE179" s="81">
        <f t="shared" si="25"/>
        <v>1</v>
      </c>
      <c r="AF179" s="82">
        <f t="shared" si="26"/>
        <v>0</v>
      </c>
      <c r="AG179" s="82">
        <f t="shared" si="27"/>
        <v>0</v>
      </c>
      <c r="AH179" s="123" t="str">
        <f t="shared" si="28"/>
        <v>-</v>
      </c>
      <c r="AI179" s="81">
        <f t="shared" si="29"/>
        <v>0</v>
      </c>
    </row>
    <row r="180" spans="1:35" ht="12.75" customHeight="1">
      <c r="A180" s="79" t="s">
        <v>1253</v>
      </c>
      <c r="B180" s="80" t="s">
        <v>1254</v>
      </c>
      <c r="C180" s="81" t="s">
        <v>1255</v>
      </c>
      <c r="D180" s="82" t="s">
        <v>1256</v>
      </c>
      <c r="E180" s="82" t="s">
        <v>773</v>
      </c>
      <c r="F180" s="83" t="s">
        <v>1452</v>
      </c>
      <c r="G180" s="84" t="s">
        <v>774</v>
      </c>
      <c r="H180" s="85" t="s">
        <v>1257</v>
      </c>
      <c r="I180" s="86">
        <v>4024392233</v>
      </c>
      <c r="J180" s="87" t="s">
        <v>1454</v>
      </c>
      <c r="K180" s="88" t="s">
        <v>1455</v>
      </c>
      <c r="L180" s="100"/>
      <c r="M180" s="101">
        <v>515.77</v>
      </c>
      <c r="N180" s="102" t="s">
        <v>432</v>
      </c>
      <c r="O180" s="89">
        <v>11.610486891385769</v>
      </c>
      <c r="P180" s="90" t="s">
        <v>1673</v>
      </c>
      <c r="Q180" s="108"/>
      <c r="R180" s="109"/>
      <c r="S180" s="91" t="s">
        <v>1455</v>
      </c>
      <c r="T180" s="125">
        <v>29057</v>
      </c>
      <c r="U180" s="114">
        <v>1071</v>
      </c>
      <c r="V180" s="114">
        <v>2486</v>
      </c>
      <c r="W180" s="115">
        <v>630</v>
      </c>
      <c r="X180" s="116"/>
      <c r="Y180" s="117" t="s">
        <v>432</v>
      </c>
      <c r="Z180" s="81">
        <f t="shared" si="20"/>
        <v>1</v>
      </c>
      <c r="AA180" s="82">
        <f t="shared" si="21"/>
        <v>1</v>
      </c>
      <c r="AB180" s="82">
        <f t="shared" si="22"/>
        <v>0</v>
      </c>
      <c r="AC180" s="82">
        <f t="shared" si="23"/>
        <v>0</v>
      </c>
      <c r="AD180" s="123" t="str">
        <f t="shared" si="24"/>
        <v>SRSA</v>
      </c>
      <c r="AE180" s="81">
        <f t="shared" si="25"/>
        <v>1</v>
      </c>
      <c r="AF180" s="82">
        <f t="shared" si="26"/>
        <v>0</v>
      </c>
      <c r="AG180" s="82">
        <f t="shared" si="27"/>
        <v>0</v>
      </c>
      <c r="AH180" s="123" t="str">
        <f t="shared" si="28"/>
        <v>-</v>
      </c>
      <c r="AI180" s="81">
        <f t="shared" si="29"/>
        <v>0</v>
      </c>
    </row>
    <row r="181" spans="1:35" ht="12.75" customHeight="1">
      <c r="A181" s="79" t="s">
        <v>1258</v>
      </c>
      <c r="B181" s="80" t="s">
        <v>1259</v>
      </c>
      <c r="C181" s="81" t="s">
        <v>1260</v>
      </c>
      <c r="D181" s="82" t="s">
        <v>1261</v>
      </c>
      <c r="E181" s="82" t="s">
        <v>1262</v>
      </c>
      <c r="F181" s="83" t="s">
        <v>1452</v>
      </c>
      <c r="G181" s="84" t="s">
        <v>1263</v>
      </c>
      <c r="H181" s="85" t="s">
        <v>1264</v>
      </c>
      <c r="I181" s="86">
        <v>3086362252</v>
      </c>
      <c r="J181" s="87" t="s">
        <v>1454</v>
      </c>
      <c r="K181" s="88" t="s">
        <v>1455</v>
      </c>
      <c r="L181" s="100"/>
      <c r="M181" s="101">
        <v>274.6</v>
      </c>
      <c r="N181" s="102"/>
      <c r="O181" s="89">
        <v>9.126984126984127</v>
      </c>
      <c r="P181" s="90" t="s">
        <v>1673</v>
      </c>
      <c r="Q181" s="108"/>
      <c r="R181" s="109"/>
      <c r="S181" s="91" t="s">
        <v>1455</v>
      </c>
      <c r="T181" s="125">
        <v>10032</v>
      </c>
      <c r="U181" s="114">
        <v>354</v>
      </c>
      <c r="V181" s="114">
        <v>1007</v>
      </c>
      <c r="W181" s="115">
        <v>336</v>
      </c>
      <c r="X181" s="116"/>
      <c r="Y181" s="117" t="s">
        <v>1810</v>
      </c>
      <c r="Z181" s="81">
        <f t="shared" si="20"/>
        <v>1</v>
      </c>
      <c r="AA181" s="82">
        <f t="shared" si="21"/>
        <v>1</v>
      </c>
      <c r="AB181" s="82">
        <f t="shared" si="22"/>
        <v>0</v>
      </c>
      <c r="AC181" s="82">
        <f t="shared" si="23"/>
        <v>0</v>
      </c>
      <c r="AD181" s="123" t="str">
        <f t="shared" si="24"/>
        <v>SRSA</v>
      </c>
      <c r="AE181" s="81">
        <f t="shared" si="25"/>
        <v>1</v>
      </c>
      <c r="AF181" s="82">
        <f t="shared" si="26"/>
        <v>0</v>
      </c>
      <c r="AG181" s="82">
        <f t="shared" si="27"/>
        <v>0</v>
      </c>
      <c r="AH181" s="123" t="str">
        <f t="shared" si="28"/>
        <v>-</v>
      </c>
      <c r="AI181" s="81">
        <f t="shared" si="29"/>
        <v>0</v>
      </c>
    </row>
    <row r="182" spans="1:35" ht="12.75" customHeight="1">
      <c r="A182" s="79" t="s">
        <v>1265</v>
      </c>
      <c r="B182" s="80" t="s">
        <v>1266</v>
      </c>
      <c r="C182" s="81" t="s">
        <v>1267</v>
      </c>
      <c r="D182" s="82" t="s">
        <v>1268</v>
      </c>
      <c r="E182" s="82" t="s">
        <v>1269</v>
      </c>
      <c r="F182" s="83" t="s">
        <v>1452</v>
      </c>
      <c r="G182" s="84" t="s">
        <v>1270</v>
      </c>
      <c r="H182" s="85" t="s">
        <v>1271</v>
      </c>
      <c r="I182" s="86">
        <v>3085872292</v>
      </c>
      <c r="J182" s="87" t="s">
        <v>1454</v>
      </c>
      <c r="K182" s="88" t="s">
        <v>1455</v>
      </c>
      <c r="L182" s="100"/>
      <c r="M182" s="101">
        <v>251.32</v>
      </c>
      <c r="N182" s="102"/>
      <c r="O182" s="89">
        <v>9.285714285714286</v>
      </c>
      <c r="P182" s="90" t="s">
        <v>1673</v>
      </c>
      <c r="Q182" s="108"/>
      <c r="R182" s="109"/>
      <c r="S182" s="91" t="s">
        <v>1455</v>
      </c>
      <c r="T182" s="125">
        <v>12201</v>
      </c>
      <c r="U182" s="114">
        <v>416</v>
      </c>
      <c r="V182" s="114">
        <v>1021</v>
      </c>
      <c r="W182" s="115">
        <v>304</v>
      </c>
      <c r="X182" s="116"/>
      <c r="Y182" s="117" t="s">
        <v>432</v>
      </c>
      <c r="Z182" s="81">
        <f t="shared" si="20"/>
        <v>1</v>
      </c>
      <c r="AA182" s="82">
        <f t="shared" si="21"/>
        <v>1</v>
      </c>
      <c r="AB182" s="82">
        <f t="shared" si="22"/>
        <v>0</v>
      </c>
      <c r="AC182" s="82">
        <f t="shared" si="23"/>
        <v>0</v>
      </c>
      <c r="AD182" s="123" t="str">
        <f t="shared" si="24"/>
        <v>SRSA</v>
      </c>
      <c r="AE182" s="81">
        <f t="shared" si="25"/>
        <v>1</v>
      </c>
      <c r="AF182" s="82">
        <f t="shared" si="26"/>
        <v>0</v>
      </c>
      <c r="AG182" s="82">
        <f t="shared" si="27"/>
        <v>0</v>
      </c>
      <c r="AH182" s="123" t="str">
        <f t="shared" si="28"/>
        <v>-</v>
      </c>
      <c r="AI182" s="81">
        <f t="shared" si="29"/>
        <v>0</v>
      </c>
    </row>
    <row r="183" spans="1:35" ht="12.75" customHeight="1">
      <c r="A183" s="79" t="s">
        <v>1272</v>
      </c>
      <c r="B183" s="80" t="s">
        <v>1273</v>
      </c>
      <c r="C183" s="81" t="s">
        <v>1274</v>
      </c>
      <c r="D183" s="82" t="s">
        <v>1275</v>
      </c>
      <c r="E183" s="82" t="s">
        <v>1276</v>
      </c>
      <c r="F183" s="83" t="s">
        <v>1452</v>
      </c>
      <c r="G183" s="84" t="s">
        <v>1277</v>
      </c>
      <c r="H183" s="85" t="s">
        <v>1278</v>
      </c>
      <c r="I183" s="86">
        <v>4023362218</v>
      </c>
      <c r="J183" s="87" t="s">
        <v>1454</v>
      </c>
      <c r="K183" s="88" t="s">
        <v>1455</v>
      </c>
      <c r="L183" s="100"/>
      <c r="M183" s="101">
        <v>283.15</v>
      </c>
      <c r="N183" s="102"/>
      <c r="O183" s="89">
        <v>20.784313725490197</v>
      </c>
      <c r="P183" s="90" t="s">
        <v>1455</v>
      </c>
      <c r="Q183" s="108"/>
      <c r="R183" s="109"/>
      <c r="S183" s="91" t="s">
        <v>1455</v>
      </c>
      <c r="T183" s="125">
        <v>24821</v>
      </c>
      <c r="U183" s="114">
        <v>748</v>
      </c>
      <c r="V183" s="114">
        <v>1844</v>
      </c>
      <c r="W183" s="115">
        <v>507</v>
      </c>
      <c r="X183" s="116"/>
      <c r="Y183" s="117" t="s">
        <v>432</v>
      </c>
      <c r="Z183" s="81">
        <f t="shared" si="20"/>
        <v>1</v>
      </c>
      <c r="AA183" s="82">
        <f t="shared" si="21"/>
        <v>1</v>
      </c>
      <c r="AB183" s="82">
        <f t="shared" si="22"/>
        <v>0</v>
      </c>
      <c r="AC183" s="82">
        <f t="shared" si="23"/>
        <v>0</v>
      </c>
      <c r="AD183" s="123" t="str">
        <f t="shared" si="24"/>
        <v>SRSA</v>
      </c>
      <c r="AE183" s="81">
        <f t="shared" si="25"/>
        <v>1</v>
      </c>
      <c r="AF183" s="82">
        <f t="shared" si="26"/>
        <v>1</v>
      </c>
      <c r="AG183" s="82" t="str">
        <f t="shared" si="27"/>
        <v>Initial</v>
      </c>
      <c r="AH183" s="123" t="str">
        <f t="shared" si="28"/>
        <v>-</v>
      </c>
      <c r="AI183" s="81" t="str">
        <f t="shared" si="29"/>
        <v>SRSA</v>
      </c>
    </row>
    <row r="184" spans="1:35" ht="12.75" customHeight="1">
      <c r="A184" s="79" t="s">
        <v>20</v>
      </c>
      <c r="B184" s="80" t="s">
        <v>21</v>
      </c>
      <c r="C184" s="81" t="s">
        <v>22</v>
      </c>
      <c r="D184" s="82" t="s">
        <v>23</v>
      </c>
      <c r="E184" s="82" t="s">
        <v>24</v>
      </c>
      <c r="F184" s="83" t="s">
        <v>1452</v>
      </c>
      <c r="G184" s="84" t="s">
        <v>25</v>
      </c>
      <c r="H184" s="85" t="s">
        <v>26</v>
      </c>
      <c r="I184" s="86">
        <v>4024944185</v>
      </c>
      <c r="J184" s="87" t="s">
        <v>1454</v>
      </c>
      <c r="K184" s="88" t="s">
        <v>1455</v>
      </c>
      <c r="L184" s="100"/>
      <c r="M184" s="101">
        <v>221.85</v>
      </c>
      <c r="N184" s="102"/>
      <c r="O184" s="89">
        <v>14.285714285714285</v>
      </c>
      <c r="P184" s="90" t="s">
        <v>1673</v>
      </c>
      <c r="Q184" s="108"/>
      <c r="R184" s="109"/>
      <c r="S184" s="91" t="s">
        <v>1455</v>
      </c>
      <c r="T184" s="125">
        <v>15460</v>
      </c>
      <c r="U184" s="114">
        <v>429</v>
      </c>
      <c r="V184" s="114">
        <v>1225</v>
      </c>
      <c r="W184" s="115">
        <v>272</v>
      </c>
      <c r="X184" s="116"/>
      <c r="Y184" s="117" t="s">
        <v>1810</v>
      </c>
      <c r="Z184" s="81">
        <f t="shared" si="20"/>
        <v>1</v>
      </c>
      <c r="AA184" s="82">
        <f t="shared" si="21"/>
        <v>1</v>
      </c>
      <c r="AB184" s="82">
        <f t="shared" si="22"/>
        <v>0</v>
      </c>
      <c r="AC184" s="82">
        <f t="shared" si="23"/>
        <v>0</v>
      </c>
      <c r="AD184" s="123" t="str">
        <f t="shared" si="24"/>
        <v>SRSA</v>
      </c>
      <c r="AE184" s="81">
        <f t="shared" si="25"/>
        <v>1</v>
      </c>
      <c r="AF184" s="82">
        <f t="shared" si="26"/>
        <v>0</v>
      </c>
      <c r="AG184" s="82">
        <f t="shared" si="27"/>
        <v>0</v>
      </c>
      <c r="AH184" s="123" t="str">
        <f t="shared" si="28"/>
        <v>-</v>
      </c>
      <c r="AI184" s="81">
        <f t="shared" si="29"/>
        <v>0</v>
      </c>
    </row>
    <row r="185" spans="1:35" ht="12.75" customHeight="1">
      <c r="A185" s="79" t="s">
        <v>1279</v>
      </c>
      <c r="B185" s="80" t="s">
        <v>1280</v>
      </c>
      <c r="C185" s="81" t="s">
        <v>1281</v>
      </c>
      <c r="D185" s="82" t="s">
        <v>1282</v>
      </c>
      <c r="E185" s="82" t="s">
        <v>1283</v>
      </c>
      <c r="F185" s="83" t="s">
        <v>1452</v>
      </c>
      <c r="G185" s="84" t="s">
        <v>1284</v>
      </c>
      <c r="H185" s="85" t="s">
        <v>1285</v>
      </c>
      <c r="I185" s="86">
        <v>4028664761</v>
      </c>
      <c r="J185" s="87" t="s">
        <v>129</v>
      </c>
      <c r="K185" s="88" t="s">
        <v>1455</v>
      </c>
      <c r="L185" s="100"/>
      <c r="M185" s="101">
        <v>435.16</v>
      </c>
      <c r="N185" s="102"/>
      <c r="O185" s="89">
        <v>5.088062622309197</v>
      </c>
      <c r="P185" s="90" t="s">
        <v>1673</v>
      </c>
      <c r="Q185" s="108"/>
      <c r="R185" s="109"/>
      <c r="S185" s="91" t="s">
        <v>1455</v>
      </c>
      <c r="T185" s="125">
        <v>9063</v>
      </c>
      <c r="U185" s="114">
        <v>332</v>
      </c>
      <c r="V185" s="114">
        <v>1359</v>
      </c>
      <c r="W185" s="115">
        <v>531</v>
      </c>
      <c r="X185" s="116"/>
      <c r="Y185" s="117" t="s">
        <v>432</v>
      </c>
      <c r="Z185" s="81">
        <f t="shared" si="20"/>
        <v>1</v>
      </c>
      <c r="AA185" s="82">
        <f t="shared" si="21"/>
        <v>1</v>
      </c>
      <c r="AB185" s="82">
        <f t="shared" si="22"/>
        <v>0</v>
      </c>
      <c r="AC185" s="82">
        <f t="shared" si="23"/>
        <v>0</v>
      </c>
      <c r="AD185" s="123" t="str">
        <f t="shared" si="24"/>
        <v>SRSA</v>
      </c>
      <c r="AE185" s="81">
        <f t="shared" si="25"/>
        <v>1</v>
      </c>
      <c r="AF185" s="82">
        <f t="shared" si="26"/>
        <v>0</v>
      </c>
      <c r="AG185" s="82">
        <f t="shared" si="27"/>
        <v>0</v>
      </c>
      <c r="AH185" s="123" t="str">
        <f t="shared" si="28"/>
        <v>-</v>
      </c>
      <c r="AI185" s="81">
        <f t="shared" si="29"/>
        <v>0</v>
      </c>
    </row>
    <row r="186" spans="1:35" ht="12.75" customHeight="1">
      <c r="A186" s="79" t="s">
        <v>1286</v>
      </c>
      <c r="B186" s="80" t="s">
        <v>1287</v>
      </c>
      <c r="C186" s="81" t="s">
        <v>1288</v>
      </c>
      <c r="D186" s="82" t="s">
        <v>1289</v>
      </c>
      <c r="E186" s="82" t="s">
        <v>170</v>
      </c>
      <c r="F186" s="83" t="s">
        <v>1452</v>
      </c>
      <c r="G186" s="84" t="s">
        <v>171</v>
      </c>
      <c r="H186" s="85" t="s">
        <v>1290</v>
      </c>
      <c r="I186" s="86">
        <v>3082349486</v>
      </c>
      <c r="J186" s="87" t="s">
        <v>195</v>
      </c>
      <c r="K186" s="88" t="s">
        <v>1673</v>
      </c>
      <c r="L186" s="100"/>
      <c r="M186" s="101">
        <v>8380.12</v>
      </c>
      <c r="N186" s="102"/>
      <c r="O186" s="89">
        <v>5.202004050740859</v>
      </c>
      <c r="P186" s="90" t="s">
        <v>1673</v>
      </c>
      <c r="Q186" s="108"/>
      <c r="R186" s="109"/>
      <c r="S186" s="91" t="s">
        <v>1673</v>
      </c>
      <c r="T186" s="125">
        <v>184279</v>
      </c>
      <c r="U186" s="114">
        <v>7884</v>
      </c>
      <c r="V186" s="114">
        <v>26916</v>
      </c>
      <c r="W186" s="115">
        <v>10304</v>
      </c>
      <c r="X186" s="116"/>
      <c r="Y186" s="117" t="s">
        <v>1810</v>
      </c>
      <c r="Z186" s="81">
        <f t="shared" si="20"/>
        <v>0</v>
      </c>
      <c r="AA186" s="82">
        <f t="shared" si="21"/>
        <v>0</v>
      </c>
      <c r="AB186" s="82">
        <f t="shared" si="22"/>
        <v>0</v>
      </c>
      <c r="AC186" s="82">
        <f t="shared" si="23"/>
        <v>0</v>
      </c>
      <c r="AD186" s="123" t="str">
        <f t="shared" si="24"/>
        <v>-</v>
      </c>
      <c r="AE186" s="81">
        <f t="shared" si="25"/>
        <v>0</v>
      </c>
      <c r="AF186" s="82">
        <f t="shared" si="26"/>
        <v>0</v>
      </c>
      <c r="AG186" s="82">
        <f t="shared" si="27"/>
        <v>0</v>
      </c>
      <c r="AH186" s="123" t="str">
        <f t="shared" si="28"/>
        <v>-</v>
      </c>
      <c r="AI186" s="81">
        <f t="shared" si="29"/>
        <v>0</v>
      </c>
    </row>
    <row r="187" spans="1:35" ht="12.75" customHeight="1">
      <c r="A187" s="79" t="s">
        <v>1291</v>
      </c>
      <c r="B187" s="80" t="s">
        <v>1292</v>
      </c>
      <c r="C187" s="81" t="s">
        <v>1293</v>
      </c>
      <c r="D187" s="82" t="s">
        <v>1294</v>
      </c>
      <c r="E187" s="82" t="s">
        <v>1295</v>
      </c>
      <c r="F187" s="83" t="s">
        <v>1452</v>
      </c>
      <c r="G187" s="84" t="s">
        <v>1296</v>
      </c>
      <c r="H187" s="85" t="s">
        <v>1297</v>
      </c>
      <c r="I187" s="86">
        <v>4027594727</v>
      </c>
      <c r="J187" s="87" t="s">
        <v>1454</v>
      </c>
      <c r="K187" s="88" t="s">
        <v>1455</v>
      </c>
      <c r="L187" s="100"/>
      <c r="M187" s="101">
        <v>256.65</v>
      </c>
      <c r="N187" s="102" t="s">
        <v>432</v>
      </c>
      <c r="O187" s="89">
        <v>11.538461538461538</v>
      </c>
      <c r="P187" s="90" t="s">
        <v>1673</v>
      </c>
      <c r="Q187" s="108"/>
      <c r="R187" s="109"/>
      <c r="S187" s="91" t="s">
        <v>1455</v>
      </c>
      <c r="T187" s="125">
        <v>16035</v>
      </c>
      <c r="U187" s="114">
        <v>755</v>
      </c>
      <c r="V187" s="114">
        <v>1191</v>
      </c>
      <c r="W187" s="115">
        <v>315</v>
      </c>
      <c r="X187" s="116"/>
      <c r="Y187" s="117" t="s">
        <v>1810</v>
      </c>
      <c r="Z187" s="81">
        <f t="shared" si="20"/>
        <v>1</v>
      </c>
      <c r="AA187" s="82">
        <f t="shared" si="21"/>
        <v>1</v>
      </c>
      <c r="AB187" s="82">
        <f t="shared" si="22"/>
        <v>0</v>
      </c>
      <c r="AC187" s="82">
        <f t="shared" si="23"/>
        <v>0</v>
      </c>
      <c r="AD187" s="123" t="str">
        <f t="shared" si="24"/>
        <v>SRSA</v>
      </c>
      <c r="AE187" s="81">
        <f t="shared" si="25"/>
        <v>1</v>
      </c>
      <c r="AF187" s="82">
        <f t="shared" si="26"/>
        <v>0</v>
      </c>
      <c r="AG187" s="82">
        <f t="shared" si="27"/>
        <v>0</v>
      </c>
      <c r="AH187" s="123" t="str">
        <f t="shared" si="28"/>
        <v>-</v>
      </c>
      <c r="AI187" s="81">
        <f t="shared" si="29"/>
        <v>0</v>
      </c>
    </row>
    <row r="188" spans="1:35" ht="12.75" customHeight="1">
      <c r="A188" s="79" t="s">
        <v>1298</v>
      </c>
      <c r="B188" s="80" t="s">
        <v>1299</v>
      </c>
      <c r="C188" s="81" t="s">
        <v>1300</v>
      </c>
      <c r="D188" s="82" t="s">
        <v>1301</v>
      </c>
      <c r="E188" s="82" t="s">
        <v>1302</v>
      </c>
      <c r="F188" s="83" t="s">
        <v>1452</v>
      </c>
      <c r="G188" s="84" t="s">
        <v>1303</v>
      </c>
      <c r="H188" s="85" t="s">
        <v>1754</v>
      </c>
      <c r="I188" s="86">
        <v>4029243302</v>
      </c>
      <c r="J188" s="87" t="s">
        <v>1454</v>
      </c>
      <c r="K188" s="88" t="s">
        <v>1455</v>
      </c>
      <c r="L188" s="100"/>
      <c r="M188" s="101">
        <v>199.77</v>
      </c>
      <c r="N188" s="102" t="s">
        <v>432</v>
      </c>
      <c r="O188" s="89">
        <v>14.814814814814813</v>
      </c>
      <c r="P188" s="90" t="s">
        <v>1673</v>
      </c>
      <c r="Q188" s="108"/>
      <c r="R188" s="109"/>
      <c r="S188" s="91" t="s">
        <v>1455</v>
      </c>
      <c r="T188" s="125">
        <v>12321</v>
      </c>
      <c r="U188" s="114">
        <v>326</v>
      </c>
      <c r="V188" s="114">
        <v>1057</v>
      </c>
      <c r="W188" s="115">
        <v>243</v>
      </c>
      <c r="X188" s="116"/>
      <c r="Y188" s="117" t="s">
        <v>1810</v>
      </c>
      <c r="Z188" s="81">
        <f t="shared" si="20"/>
        <v>1</v>
      </c>
      <c r="AA188" s="82">
        <f t="shared" si="21"/>
        <v>1</v>
      </c>
      <c r="AB188" s="82">
        <f t="shared" si="22"/>
        <v>0</v>
      </c>
      <c r="AC188" s="82">
        <f t="shared" si="23"/>
        <v>0</v>
      </c>
      <c r="AD188" s="123" t="str">
        <f t="shared" si="24"/>
        <v>SRSA</v>
      </c>
      <c r="AE188" s="81">
        <f t="shared" si="25"/>
        <v>1</v>
      </c>
      <c r="AF188" s="82">
        <f t="shared" si="26"/>
        <v>0</v>
      </c>
      <c r="AG188" s="82">
        <f t="shared" si="27"/>
        <v>0</v>
      </c>
      <c r="AH188" s="123" t="str">
        <f t="shared" si="28"/>
        <v>-</v>
      </c>
      <c r="AI188" s="81">
        <f t="shared" si="29"/>
        <v>0</v>
      </c>
    </row>
    <row r="189" spans="1:35" ht="12.75" customHeight="1">
      <c r="A189" s="79" t="s">
        <v>1304</v>
      </c>
      <c r="B189" s="80" t="s">
        <v>1305</v>
      </c>
      <c r="C189" s="81" t="s">
        <v>1306</v>
      </c>
      <c r="D189" s="82" t="s">
        <v>1307</v>
      </c>
      <c r="E189" s="82" t="s">
        <v>1308</v>
      </c>
      <c r="F189" s="83" t="s">
        <v>1452</v>
      </c>
      <c r="G189" s="84" t="s">
        <v>1309</v>
      </c>
      <c r="H189" s="85" t="s">
        <v>1310</v>
      </c>
      <c r="I189" s="86">
        <v>4022988402</v>
      </c>
      <c r="J189" s="87" t="s">
        <v>1454</v>
      </c>
      <c r="K189" s="88" t="s">
        <v>1455</v>
      </c>
      <c r="L189" s="100"/>
      <c r="M189" s="101">
        <v>310.39</v>
      </c>
      <c r="N189" s="102"/>
      <c r="O189" s="89">
        <v>9.35672514619883</v>
      </c>
      <c r="P189" s="90" t="s">
        <v>1673</v>
      </c>
      <c r="Q189" s="108"/>
      <c r="R189" s="109"/>
      <c r="S189" s="91" t="s">
        <v>1455</v>
      </c>
      <c r="T189" s="125">
        <v>17516</v>
      </c>
      <c r="U189" s="114">
        <v>432</v>
      </c>
      <c r="V189" s="114">
        <v>1272</v>
      </c>
      <c r="W189" s="115">
        <v>402</v>
      </c>
      <c r="X189" s="116"/>
      <c r="Y189" s="117" t="s">
        <v>432</v>
      </c>
      <c r="Z189" s="81">
        <f t="shared" si="20"/>
        <v>1</v>
      </c>
      <c r="AA189" s="82">
        <f t="shared" si="21"/>
        <v>1</v>
      </c>
      <c r="AB189" s="82">
        <f t="shared" si="22"/>
        <v>0</v>
      </c>
      <c r="AC189" s="82">
        <f t="shared" si="23"/>
        <v>0</v>
      </c>
      <c r="AD189" s="123" t="str">
        <f t="shared" si="24"/>
        <v>SRSA</v>
      </c>
      <c r="AE189" s="81">
        <f t="shared" si="25"/>
        <v>1</v>
      </c>
      <c r="AF189" s="82">
        <f t="shared" si="26"/>
        <v>0</v>
      </c>
      <c r="AG189" s="82">
        <f t="shared" si="27"/>
        <v>0</v>
      </c>
      <c r="AH189" s="123" t="str">
        <f t="shared" si="28"/>
        <v>-</v>
      </c>
      <c r="AI189" s="81">
        <f t="shared" si="29"/>
        <v>0</v>
      </c>
    </row>
    <row r="190" spans="1:35" ht="12.75" customHeight="1">
      <c r="A190" s="79" t="s">
        <v>420</v>
      </c>
      <c r="B190" s="80" t="s">
        <v>421</v>
      </c>
      <c r="C190" s="81" t="s">
        <v>422</v>
      </c>
      <c r="D190" s="82" t="s">
        <v>166</v>
      </c>
      <c r="E190" s="82" t="s">
        <v>167</v>
      </c>
      <c r="F190" s="83" t="s">
        <v>1452</v>
      </c>
      <c r="G190" s="84" t="s">
        <v>168</v>
      </c>
      <c r="H190" s="85" t="s">
        <v>169</v>
      </c>
      <c r="I190" s="86">
        <v>4023761680</v>
      </c>
      <c r="J190" s="87" t="s">
        <v>1454</v>
      </c>
      <c r="K190" s="88" t="s">
        <v>1455</v>
      </c>
      <c r="L190" s="100"/>
      <c r="M190" s="101">
        <v>427.54</v>
      </c>
      <c r="N190" s="102" t="s">
        <v>432</v>
      </c>
      <c r="O190" s="89">
        <v>12.549019607843137</v>
      </c>
      <c r="P190" s="90" t="s">
        <v>1673</v>
      </c>
      <c r="Q190" s="108"/>
      <c r="R190" s="109"/>
      <c r="S190" s="91" t="s">
        <v>1455</v>
      </c>
      <c r="T190" s="125">
        <v>27224</v>
      </c>
      <c r="U190" s="114">
        <v>699</v>
      </c>
      <c r="V190" s="114">
        <v>2570</v>
      </c>
      <c r="W190" s="115">
        <v>457</v>
      </c>
      <c r="X190" s="116"/>
      <c r="Y190" s="117" t="s">
        <v>432</v>
      </c>
      <c r="Z190" s="81">
        <f t="shared" si="20"/>
        <v>1</v>
      </c>
      <c r="AA190" s="82">
        <f t="shared" si="21"/>
        <v>1</v>
      </c>
      <c r="AB190" s="82">
        <f t="shared" si="22"/>
        <v>0</v>
      </c>
      <c r="AC190" s="82">
        <f t="shared" si="23"/>
        <v>0</v>
      </c>
      <c r="AD190" s="123" t="str">
        <f t="shared" si="24"/>
        <v>SRSA</v>
      </c>
      <c r="AE190" s="81">
        <f t="shared" si="25"/>
        <v>1</v>
      </c>
      <c r="AF190" s="82">
        <f t="shared" si="26"/>
        <v>0</v>
      </c>
      <c r="AG190" s="82">
        <f t="shared" si="27"/>
        <v>0</v>
      </c>
      <c r="AH190" s="123" t="str">
        <f t="shared" si="28"/>
        <v>-</v>
      </c>
      <c r="AI190" s="81">
        <f t="shared" si="29"/>
        <v>0</v>
      </c>
    </row>
    <row r="191" spans="1:35" ht="12.75" customHeight="1">
      <c r="A191" s="79" t="s">
        <v>1311</v>
      </c>
      <c r="B191" s="80" t="s">
        <v>1312</v>
      </c>
      <c r="C191" s="81" t="s">
        <v>1313</v>
      </c>
      <c r="D191" s="82" t="s">
        <v>1063</v>
      </c>
      <c r="E191" s="82" t="s">
        <v>1064</v>
      </c>
      <c r="F191" s="83" t="s">
        <v>1452</v>
      </c>
      <c r="G191" s="84" t="s">
        <v>1065</v>
      </c>
      <c r="H191" s="85" t="s">
        <v>1066</v>
      </c>
      <c r="I191" s="86">
        <v>3087522925</v>
      </c>
      <c r="J191" s="87" t="s">
        <v>1463</v>
      </c>
      <c r="K191" s="88" t="s">
        <v>1673</v>
      </c>
      <c r="L191" s="100"/>
      <c r="M191" s="101">
        <v>677.08</v>
      </c>
      <c r="N191" s="102"/>
      <c r="O191" s="89">
        <v>7.8431372549019605</v>
      </c>
      <c r="P191" s="90" t="s">
        <v>1673</v>
      </c>
      <c r="Q191" s="108"/>
      <c r="R191" s="109"/>
      <c r="S191" s="91" t="s">
        <v>1455</v>
      </c>
      <c r="T191" s="125">
        <v>27157</v>
      </c>
      <c r="U191" s="114">
        <v>580</v>
      </c>
      <c r="V191" s="114">
        <v>2405</v>
      </c>
      <c r="W191" s="115">
        <v>822</v>
      </c>
      <c r="X191" s="116"/>
      <c r="Y191" s="117" t="s">
        <v>432</v>
      </c>
      <c r="Z191" s="81">
        <f t="shared" si="20"/>
        <v>0</v>
      </c>
      <c r="AA191" s="82">
        <f t="shared" si="21"/>
        <v>0</v>
      </c>
      <c r="AB191" s="82">
        <f t="shared" si="22"/>
        <v>0</v>
      </c>
      <c r="AC191" s="82">
        <f t="shared" si="23"/>
        <v>0</v>
      </c>
      <c r="AD191" s="123" t="str">
        <f t="shared" si="24"/>
        <v>-</v>
      </c>
      <c r="AE191" s="81">
        <f t="shared" si="25"/>
        <v>1</v>
      </c>
      <c r="AF191" s="82">
        <f t="shared" si="26"/>
        <v>0</v>
      </c>
      <c r="AG191" s="82">
        <f t="shared" si="27"/>
        <v>0</v>
      </c>
      <c r="AH191" s="123" t="str">
        <f t="shared" si="28"/>
        <v>-</v>
      </c>
      <c r="AI191" s="81">
        <f t="shared" si="29"/>
        <v>0</v>
      </c>
    </row>
    <row r="192" spans="1:35" ht="12.75" customHeight="1">
      <c r="A192" s="79" t="s">
        <v>1067</v>
      </c>
      <c r="B192" s="80" t="s">
        <v>1068</v>
      </c>
      <c r="C192" s="81" t="s">
        <v>1069</v>
      </c>
      <c r="D192" s="82" t="s">
        <v>1070</v>
      </c>
      <c r="E192" s="82" t="s">
        <v>1071</v>
      </c>
      <c r="F192" s="83" t="s">
        <v>1452</v>
      </c>
      <c r="G192" s="84" t="s">
        <v>1072</v>
      </c>
      <c r="H192" s="85" t="s">
        <v>1073</v>
      </c>
      <c r="I192" s="86">
        <v>4023719075</v>
      </c>
      <c r="J192" s="87" t="s">
        <v>1454</v>
      </c>
      <c r="K192" s="88" t="s">
        <v>1455</v>
      </c>
      <c r="L192" s="100"/>
      <c r="M192" s="101">
        <v>402.59</v>
      </c>
      <c r="N192" s="102"/>
      <c r="O192" s="89">
        <v>10.244988864142538</v>
      </c>
      <c r="P192" s="90" t="s">
        <v>1673</v>
      </c>
      <c r="Q192" s="108"/>
      <c r="R192" s="109"/>
      <c r="S192" s="91" t="s">
        <v>1455</v>
      </c>
      <c r="T192" s="125">
        <v>23418</v>
      </c>
      <c r="U192" s="114">
        <v>861</v>
      </c>
      <c r="V192" s="114">
        <v>1798</v>
      </c>
      <c r="W192" s="115">
        <v>651</v>
      </c>
      <c r="X192" s="116" t="s">
        <v>1810</v>
      </c>
      <c r="Y192" s="117" t="s">
        <v>432</v>
      </c>
      <c r="Z192" s="81">
        <f t="shared" si="20"/>
        <v>1</v>
      </c>
      <c r="AA192" s="82">
        <f t="shared" si="21"/>
        <v>1</v>
      </c>
      <c r="AB192" s="82">
        <f t="shared" si="22"/>
        <v>0</v>
      </c>
      <c r="AC192" s="82">
        <f t="shared" si="23"/>
        <v>0</v>
      </c>
      <c r="AD192" s="123" t="str">
        <f t="shared" si="24"/>
        <v>SRSA</v>
      </c>
      <c r="AE192" s="81">
        <f t="shared" si="25"/>
        <v>1</v>
      </c>
      <c r="AF192" s="82">
        <f t="shared" si="26"/>
        <v>0</v>
      </c>
      <c r="AG192" s="82">
        <f t="shared" si="27"/>
        <v>0</v>
      </c>
      <c r="AH192" s="123" t="str">
        <f t="shared" si="28"/>
        <v>-</v>
      </c>
      <c r="AI192" s="81">
        <f t="shared" si="29"/>
        <v>0</v>
      </c>
    </row>
    <row r="193" spans="1:35" ht="12.75" customHeight="1">
      <c r="A193" s="79" t="s">
        <v>1081</v>
      </c>
      <c r="B193" s="80" t="s">
        <v>1082</v>
      </c>
      <c r="C193" s="81" t="s">
        <v>1083</v>
      </c>
      <c r="D193" s="82" t="s">
        <v>1084</v>
      </c>
      <c r="E193" s="82" t="s">
        <v>794</v>
      </c>
      <c r="F193" s="83" t="s">
        <v>1452</v>
      </c>
      <c r="G193" s="84" t="s">
        <v>795</v>
      </c>
      <c r="H193" s="85" t="s">
        <v>1085</v>
      </c>
      <c r="I193" s="86">
        <v>3083864656</v>
      </c>
      <c r="J193" s="87" t="s">
        <v>195</v>
      </c>
      <c r="K193" s="88" t="s">
        <v>1673</v>
      </c>
      <c r="L193" s="100"/>
      <c r="M193" s="101">
        <v>1564.87</v>
      </c>
      <c r="N193" s="102"/>
      <c r="O193" s="89">
        <v>5.29994175888177</v>
      </c>
      <c r="P193" s="90" t="s">
        <v>1673</v>
      </c>
      <c r="Q193" s="108"/>
      <c r="R193" s="109"/>
      <c r="S193" s="91" t="s">
        <v>1673</v>
      </c>
      <c r="T193" s="125">
        <v>58878</v>
      </c>
      <c r="U193" s="114">
        <v>2728</v>
      </c>
      <c r="V193" s="114">
        <v>5376</v>
      </c>
      <c r="W193" s="115">
        <v>2065</v>
      </c>
      <c r="X193" s="116"/>
      <c r="Y193" s="117" t="s">
        <v>1810</v>
      </c>
      <c r="Z193" s="81">
        <f t="shared" si="20"/>
        <v>0</v>
      </c>
      <c r="AA193" s="82">
        <f t="shared" si="21"/>
        <v>0</v>
      </c>
      <c r="AB193" s="82">
        <f t="shared" si="22"/>
        <v>0</v>
      </c>
      <c r="AC193" s="82">
        <f t="shared" si="23"/>
        <v>0</v>
      </c>
      <c r="AD193" s="123" t="str">
        <f t="shared" si="24"/>
        <v>-</v>
      </c>
      <c r="AE193" s="81">
        <f t="shared" si="25"/>
        <v>0</v>
      </c>
      <c r="AF193" s="82">
        <f t="shared" si="26"/>
        <v>0</v>
      </c>
      <c r="AG193" s="82">
        <f t="shared" si="27"/>
        <v>0</v>
      </c>
      <c r="AH193" s="123" t="str">
        <f t="shared" si="28"/>
        <v>-</v>
      </c>
      <c r="AI193" s="81">
        <f t="shared" si="29"/>
        <v>0</v>
      </c>
    </row>
    <row r="194" spans="1:35" ht="12.75" customHeight="1">
      <c r="A194" s="79" t="s">
        <v>1086</v>
      </c>
      <c r="B194" s="80" t="s">
        <v>1087</v>
      </c>
      <c r="C194" s="81" t="s">
        <v>1088</v>
      </c>
      <c r="D194" s="82" t="s">
        <v>1089</v>
      </c>
      <c r="E194" s="82" t="s">
        <v>1090</v>
      </c>
      <c r="F194" s="83" t="s">
        <v>1452</v>
      </c>
      <c r="G194" s="84" t="s">
        <v>1091</v>
      </c>
      <c r="H194" s="85" t="s">
        <v>356</v>
      </c>
      <c r="I194" s="86">
        <v>4027735569</v>
      </c>
      <c r="J194" s="87" t="s">
        <v>1454</v>
      </c>
      <c r="K194" s="88" t="s">
        <v>1455</v>
      </c>
      <c r="L194" s="100"/>
      <c r="M194" s="101">
        <v>177.64</v>
      </c>
      <c r="N194" s="102"/>
      <c r="O194" s="89">
        <v>11.87214611872146</v>
      </c>
      <c r="P194" s="90" t="s">
        <v>1673</v>
      </c>
      <c r="Q194" s="108"/>
      <c r="R194" s="109"/>
      <c r="S194" s="91" t="s">
        <v>1455</v>
      </c>
      <c r="T194" s="125">
        <v>9276</v>
      </c>
      <c r="U194" s="114">
        <v>314</v>
      </c>
      <c r="V194" s="114">
        <v>1045</v>
      </c>
      <c r="W194" s="115">
        <v>221</v>
      </c>
      <c r="X194" s="116"/>
      <c r="Y194" s="117" t="s">
        <v>432</v>
      </c>
      <c r="Z194" s="81">
        <f t="shared" si="20"/>
        <v>1</v>
      </c>
      <c r="AA194" s="82">
        <f t="shared" si="21"/>
        <v>1</v>
      </c>
      <c r="AB194" s="82">
        <f t="shared" si="22"/>
        <v>0</v>
      </c>
      <c r="AC194" s="82">
        <f t="shared" si="23"/>
        <v>0</v>
      </c>
      <c r="AD194" s="123" t="str">
        <f t="shared" si="24"/>
        <v>SRSA</v>
      </c>
      <c r="AE194" s="81">
        <f t="shared" si="25"/>
        <v>1</v>
      </c>
      <c r="AF194" s="82">
        <f t="shared" si="26"/>
        <v>0</v>
      </c>
      <c r="AG194" s="82">
        <f t="shared" si="27"/>
        <v>0</v>
      </c>
      <c r="AH194" s="123" t="str">
        <f t="shared" si="28"/>
        <v>-</v>
      </c>
      <c r="AI194" s="81">
        <f t="shared" si="29"/>
        <v>0</v>
      </c>
    </row>
    <row r="195" spans="1:35" ht="12.75" customHeight="1">
      <c r="A195" s="79" t="s">
        <v>1092</v>
      </c>
      <c r="B195" s="80" t="s">
        <v>1093</v>
      </c>
      <c r="C195" s="81" t="s">
        <v>1094</v>
      </c>
      <c r="D195" s="82" t="s">
        <v>1095</v>
      </c>
      <c r="E195" s="82" t="s">
        <v>1096</v>
      </c>
      <c r="F195" s="83" t="s">
        <v>1452</v>
      </c>
      <c r="G195" s="84" t="s">
        <v>1097</v>
      </c>
      <c r="H195" s="85" t="s">
        <v>1098</v>
      </c>
      <c r="I195" s="86">
        <v>4022692383</v>
      </c>
      <c r="J195" s="87" t="s">
        <v>1556</v>
      </c>
      <c r="K195" s="88" t="s">
        <v>1455</v>
      </c>
      <c r="L195" s="100"/>
      <c r="M195" s="101">
        <v>431.92</v>
      </c>
      <c r="N195" s="102"/>
      <c r="O195" s="89">
        <v>9.114583333333332</v>
      </c>
      <c r="P195" s="90" t="s">
        <v>1673</v>
      </c>
      <c r="Q195" s="108"/>
      <c r="R195" s="109"/>
      <c r="S195" s="91" t="s">
        <v>1455</v>
      </c>
      <c r="T195" s="125">
        <v>15257</v>
      </c>
      <c r="U195" s="114">
        <v>414</v>
      </c>
      <c r="V195" s="114">
        <v>1588</v>
      </c>
      <c r="W195" s="115">
        <v>528</v>
      </c>
      <c r="X195" s="116" t="s">
        <v>1810</v>
      </c>
      <c r="Y195" s="117" t="s">
        <v>432</v>
      </c>
      <c r="Z195" s="81">
        <f t="shared" si="20"/>
        <v>1</v>
      </c>
      <c r="AA195" s="82">
        <f t="shared" si="21"/>
        <v>1</v>
      </c>
      <c r="AB195" s="82">
        <f t="shared" si="22"/>
        <v>0</v>
      </c>
      <c r="AC195" s="82">
        <f t="shared" si="23"/>
        <v>0</v>
      </c>
      <c r="AD195" s="123" t="str">
        <f t="shared" si="24"/>
        <v>SRSA</v>
      </c>
      <c r="AE195" s="81">
        <f t="shared" si="25"/>
        <v>1</v>
      </c>
      <c r="AF195" s="82">
        <f t="shared" si="26"/>
        <v>0</v>
      </c>
      <c r="AG195" s="82">
        <f t="shared" si="27"/>
        <v>0</v>
      </c>
      <c r="AH195" s="123" t="str">
        <f t="shared" si="28"/>
        <v>-</v>
      </c>
      <c r="AI195" s="81">
        <f t="shared" si="29"/>
        <v>0</v>
      </c>
    </row>
    <row r="196" spans="1:35" ht="12.75" customHeight="1">
      <c r="A196" s="79" t="s">
        <v>1099</v>
      </c>
      <c r="B196" s="80" t="s">
        <v>1100</v>
      </c>
      <c r="C196" s="81" t="s">
        <v>1101</v>
      </c>
      <c r="D196" s="82" t="s">
        <v>1102</v>
      </c>
      <c r="E196" s="82" t="s">
        <v>1103</v>
      </c>
      <c r="F196" s="83" t="s">
        <v>1452</v>
      </c>
      <c r="G196" s="84" t="s">
        <v>1104</v>
      </c>
      <c r="H196" s="85" t="s">
        <v>1105</v>
      </c>
      <c r="I196" s="86">
        <v>3084320107</v>
      </c>
      <c r="J196" s="87" t="s">
        <v>1454</v>
      </c>
      <c r="K196" s="88" t="s">
        <v>1455</v>
      </c>
      <c r="L196" s="100"/>
      <c r="M196" s="101">
        <v>191.43</v>
      </c>
      <c r="N196" s="102" t="s">
        <v>432</v>
      </c>
      <c r="O196" s="89">
        <v>14.545454545454545</v>
      </c>
      <c r="P196" s="90" t="s">
        <v>1673</v>
      </c>
      <c r="Q196" s="108"/>
      <c r="R196" s="109"/>
      <c r="S196" s="91" t="s">
        <v>1455</v>
      </c>
      <c r="T196" s="125">
        <v>9747</v>
      </c>
      <c r="U196" s="114">
        <v>446</v>
      </c>
      <c r="V196" s="114">
        <v>1144</v>
      </c>
      <c r="W196" s="115">
        <v>325</v>
      </c>
      <c r="X196" s="116"/>
      <c r="Y196" s="117" t="s">
        <v>432</v>
      </c>
      <c r="Z196" s="81">
        <f t="shared" si="20"/>
        <v>1</v>
      </c>
      <c r="AA196" s="82">
        <f t="shared" si="21"/>
        <v>1</v>
      </c>
      <c r="AB196" s="82">
        <f t="shared" si="22"/>
        <v>0</v>
      </c>
      <c r="AC196" s="82">
        <f t="shared" si="23"/>
        <v>0</v>
      </c>
      <c r="AD196" s="123" t="str">
        <f t="shared" si="24"/>
        <v>SRSA</v>
      </c>
      <c r="AE196" s="81">
        <f t="shared" si="25"/>
        <v>1</v>
      </c>
      <c r="AF196" s="82">
        <f t="shared" si="26"/>
        <v>0</v>
      </c>
      <c r="AG196" s="82">
        <f t="shared" si="27"/>
        <v>0</v>
      </c>
      <c r="AH196" s="123" t="str">
        <f t="shared" si="28"/>
        <v>-</v>
      </c>
      <c r="AI196" s="81">
        <f t="shared" si="29"/>
        <v>0</v>
      </c>
    </row>
    <row r="197" spans="1:35" ht="12.75" customHeight="1">
      <c r="A197" s="79" t="s">
        <v>1764</v>
      </c>
      <c r="B197" s="80" t="s">
        <v>1765</v>
      </c>
      <c r="C197" s="81" t="s">
        <v>1766</v>
      </c>
      <c r="D197" s="82" t="s">
        <v>1767</v>
      </c>
      <c r="E197" s="82" t="s">
        <v>1768</v>
      </c>
      <c r="F197" s="83" t="s">
        <v>1452</v>
      </c>
      <c r="G197" s="84" t="s">
        <v>1769</v>
      </c>
      <c r="H197" s="85" t="s">
        <v>1548</v>
      </c>
      <c r="I197" s="86">
        <v>3087432414</v>
      </c>
      <c r="J197" s="87" t="s">
        <v>1556</v>
      </c>
      <c r="K197" s="88" t="s">
        <v>1455</v>
      </c>
      <c r="L197" s="100"/>
      <c r="M197" s="101">
        <v>120.14</v>
      </c>
      <c r="N197" s="102"/>
      <c r="O197" s="89">
        <v>20.245398773006134</v>
      </c>
      <c r="P197" s="90" t="s">
        <v>1455</v>
      </c>
      <c r="Q197" s="108"/>
      <c r="R197" s="109"/>
      <c r="S197" s="91" t="s">
        <v>1455</v>
      </c>
      <c r="T197" s="125">
        <v>14817</v>
      </c>
      <c r="U197" s="114">
        <v>333</v>
      </c>
      <c r="V197" s="114">
        <v>1060</v>
      </c>
      <c r="W197" s="115">
        <v>149</v>
      </c>
      <c r="X197" s="116"/>
      <c r="Y197" s="117" t="s">
        <v>432</v>
      </c>
      <c r="Z197" s="81">
        <f aca="true" t="shared" si="30" ref="Z197:Z260">IF(OR(K197="YES",TRIM(L197)="YES"),1,0)</f>
        <v>1</v>
      </c>
      <c r="AA197" s="82">
        <f aca="true" t="shared" si="31" ref="AA197:AA260">IF(OR(AND(ISNUMBER(M197),AND(M197&gt;0,M197&lt;600)),AND(ISNUMBER(M197),AND(M197&gt;0,N197="YES"))),1,0)</f>
        <v>1</v>
      </c>
      <c r="AB197" s="82">
        <f aca="true" t="shared" si="32" ref="AB197:AB260">IF(AND(OR(K197="YES",TRIM(L197)="YES"),(Z197=0)),"Trouble",0)</f>
        <v>0</v>
      </c>
      <c r="AC197" s="82">
        <f aca="true" t="shared" si="33" ref="AC197:AC260">IF(AND(OR(AND(ISNUMBER(M197),AND(M197&gt;0,M197&lt;600)),AND(ISNUMBER(M197),AND(M197&gt;0,N197="YES"))),(AA197=0)),"Trouble",0)</f>
        <v>0</v>
      </c>
      <c r="AD197" s="123" t="str">
        <f aca="true" t="shared" si="34" ref="AD197:AD260">IF(AND(Z197=1,AA197=1),"SRSA","-")</f>
        <v>SRSA</v>
      </c>
      <c r="AE197" s="81">
        <f aca="true" t="shared" si="35" ref="AE197:AE260">IF(S197="YES",1,0)</f>
        <v>1</v>
      </c>
      <c r="AF197" s="82">
        <f aca="true" t="shared" si="36" ref="AF197:AF260">IF(OR(AND(ISNUMBER(Q197),Q197&gt;=20),(AND(ISNUMBER(Q197)=FALSE,AND(ISNUMBER(O197),O197&gt;=20)))),1,0)</f>
        <v>1</v>
      </c>
      <c r="AG197" s="82" t="str">
        <f aca="true" t="shared" si="37" ref="AG197:AG260">IF(AND(AE197=1,AF197=1),"Initial",0)</f>
        <v>Initial</v>
      </c>
      <c r="AH197" s="123" t="str">
        <f aca="true" t="shared" si="38" ref="AH197:AH260">IF(AND(AND(AG197="Initial",AI197=0),AND(ISNUMBER(M197),M197&gt;0)),"RLIS","-")</f>
        <v>-</v>
      </c>
      <c r="AI197" s="81" t="str">
        <f aca="true" t="shared" si="39" ref="AI197:AI260">IF(AND(AD197="SRSA",AG197="Initial"),"SRSA",0)</f>
        <v>SRSA</v>
      </c>
    </row>
    <row r="198" spans="1:35" ht="12.75" customHeight="1">
      <c r="A198" s="79" t="s">
        <v>1106</v>
      </c>
      <c r="B198" s="80" t="s">
        <v>1356</v>
      </c>
      <c r="C198" s="81" t="s">
        <v>1357</v>
      </c>
      <c r="D198" s="82" t="s">
        <v>1358</v>
      </c>
      <c r="E198" s="82" t="s">
        <v>1359</v>
      </c>
      <c r="F198" s="83" t="s">
        <v>1452</v>
      </c>
      <c r="G198" s="84" t="s">
        <v>1360</v>
      </c>
      <c r="H198" s="85" t="s">
        <v>1361</v>
      </c>
      <c r="I198" s="86">
        <v>3088722745</v>
      </c>
      <c r="J198" s="87" t="s">
        <v>410</v>
      </c>
      <c r="K198" s="88" t="s">
        <v>1673</v>
      </c>
      <c r="L198" s="100"/>
      <c r="M198" s="101">
        <v>2923.87</v>
      </c>
      <c r="N198" s="102"/>
      <c r="O198" s="89">
        <v>3.6313701556301496</v>
      </c>
      <c r="P198" s="90" t="s">
        <v>1673</v>
      </c>
      <c r="Q198" s="108"/>
      <c r="R198" s="109"/>
      <c r="S198" s="91" t="s">
        <v>1673</v>
      </c>
      <c r="T198" s="125">
        <v>108116</v>
      </c>
      <c r="U198" s="114">
        <v>1318</v>
      </c>
      <c r="V198" s="114">
        <v>8744</v>
      </c>
      <c r="W198" s="115">
        <v>3807</v>
      </c>
      <c r="X198" s="116"/>
      <c r="Y198" s="117" t="s">
        <v>432</v>
      </c>
      <c r="Z198" s="81">
        <f t="shared" si="30"/>
        <v>0</v>
      </c>
      <c r="AA198" s="82">
        <f t="shared" si="31"/>
        <v>0</v>
      </c>
      <c r="AB198" s="82">
        <f t="shared" si="32"/>
        <v>0</v>
      </c>
      <c r="AC198" s="82">
        <f t="shared" si="33"/>
        <v>0</v>
      </c>
      <c r="AD198" s="123" t="str">
        <f t="shared" si="34"/>
        <v>-</v>
      </c>
      <c r="AE198" s="81">
        <f t="shared" si="35"/>
        <v>0</v>
      </c>
      <c r="AF198" s="82">
        <f t="shared" si="36"/>
        <v>0</v>
      </c>
      <c r="AG198" s="82">
        <f t="shared" si="37"/>
        <v>0</v>
      </c>
      <c r="AH198" s="123" t="str">
        <f t="shared" si="38"/>
        <v>-</v>
      </c>
      <c r="AI198" s="81">
        <f t="shared" si="39"/>
        <v>0</v>
      </c>
    </row>
    <row r="199" spans="1:35" ht="12.75" customHeight="1">
      <c r="A199" s="79" t="s">
        <v>1362</v>
      </c>
      <c r="B199" s="80" t="s">
        <v>1363</v>
      </c>
      <c r="C199" s="81" t="s">
        <v>1364</v>
      </c>
      <c r="D199" s="82" t="s">
        <v>1365</v>
      </c>
      <c r="E199" s="82" t="s">
        <v>1366</v>
      </c>
      <c r="F199" s="83" t="s">
        <v>1452</v>
      </c>
      <c r="G199" s="84" t="s">
        <v>1367</v>
      </c>
      <c r="H199" s="85" t="s">
        <v>1368</v>
      </c>
      <c r="I199" s="86">
        <v>4023353320</v>
      </c>
      <c r="J199" s="87" t="s">
        <v>1454</v>
      </c>
      <c r="K199" s="88" t="s">
        <v>1455</v>
      </c>
      <c r="L199" s="100"/>
      <c r="M199" s="101">
        <v>329.43</v>
      </c>
      <c r="N199" s="102"/>
      <c r="O199" s="89">
        <v>9.462915601023019</v>
      </c>
      <c r="P199" s="90" t="s">
        <v>1673</v>
      </c>
      <c r="Q199" s="108"/>
      <c r="R199" s="109"/>
      <c r="S199" s="91" t="s">
        <v>1455</v>
      </c>
      <c r="T199" s="125">
        <v>18190</v>
      </c>
      <c r="U199" s="114">
        <v>683</v>
      </c>
      <c r="V199" s="114">
        <v>1483</v>
      </c>
      <c r="W199" s="115">
        <v>397</v>
      </c>
      <c r="X199" s="116"/>
      <c r="Y199" s="117" t="s">
        <v>432</v>
      </c>
      <c r="Z199" s="81">
        <f t="shared" si="30"/>
        <v>1</v>
      </c>
      <c r="AA199" s="82">
        <f t="shared" si="31"/>
        <v>1</v>
      </c>
      <c r="AB199" s="82">
        <f t="shared" si="32"/>
        <v>0</v>
      </c>
      <c r="AC199" s="82">
        <f t="shared" si="33"/>
        <v>0</v>
      </c>
      <c r="AD199" s="123" t="str">
        <f t="shared" si="34"/>
        <v>SRSA</v>
      </c>
      <c r="AE199" s="81">
        <f t="shared" si="35"/>
        <v>1</v>
      </c>
      <c r="AF199" s="82">
        <f t="shared" si="36"/>
        <v>0</v>
      </c>
      <c r="AG199" s="82">
        <f t="shared" si="37"/>
        <v>0</v>
      </c>
      <c r="AH199" s="123" t="str">
        <f t="shared" si="38"/>
        <v>-</v>
      </c>
      <c r="AI199" s="81">
        <f t="shared" si="39"/>
        <v>0</v>
      </c>
    </row>
    <row r="200" spans="1:35" ht="12.75" customHeight="1">
      <c r="A200" s="79" t="s">
        <v>1369</v>
      </c>
      <c r="B200" s="80" t="s">
        <v>1370</v>
      </c>
      <c r="C200" s="81" t="s">
        <v>1371</v>
      </c>
      <c r="D200" s="82" t="s">
        <v>1372</v>
      </c>
      <c r="E200" s="82" t="s">
        <v>808</v>
      </c>
      <c r="F200" s="83" t="s">
        <v>1452</v>
      </c>
      <c r="G200" s="84" t="s">
        <v>809</v>
      </c>
      <c r="H200" s="85" t="s">
        <v>86</v>
      </c>
      <c r="I200" s="86">
        <v>4023742157</v>
      </c>
      <c r="J200" s="87" t="s">
        <v>1454</v>
      </c>
      <c r="K200" s="88" t="s">
        <v>1455</v>
      </c>
      <c r="L200" s="100"/>
      <c r="M200" s="101">
        <v>431.52</v>
      </c>
      <c r="N200" s="102"/>
      <c r="O200" s="89">
        <v>6.666666666666667</v>
      </c>
      <c r="P200" s="90" t="s">
        <v>1673</v>
      </c>
      <c r="Q200" s="108"/>
      <c r="R200" s="109"/>
      <c r="S200" s="91" t="s">
        <v>1455</v>
      </c>
      <c r="T200" s="125">
        <v>24023</v>
      </c>
      <c r="U200" s="114">
        <v>433</v>
      </c>
      <c r="V200" s="114">
        <v>1647</v>
      </c>
      <c r="W200" s="115">
        <v>538</v>
      </c>
      <c r="X200" s="116" t="s">
        <v>1810</v>
      </c>
      <c r="Y200" s="117" t="s">
        <v>432</v>
      </c>
      <c r="Z200" s="81">
        <f t="shared" si="30"/>
        <v>1</v>
      </c>
      <c r="AA200" s="82">
        <f t="shared" si="31"/>
        <v>1</v>
      </c>
      <c r="AB200" s="82">
        <f t="shared" si="32"/>
        <v>0</v>
      </c>
      <c r="AC200" s="82">
        <f t="shared" si="33"/>
        <v>0</v>
      </c>
      <c r="AD200" s="123" t="str">
        <f t="shared" si="34"/>
        <v>SRSA</v>
      </c>
      <c r="AE200" s="81">
        <f t="shared" si="35"/>
        <v>1</v>
      </c>
      <c r="AF200" s="82">
        <f t="shared" si="36"/>
        <v>0</v>
      </c>
      <c r="AG200" s="82">
        <f t="shared" si="37"/>
        <v>0</v>
      </c>
      <c r="AH200" s="123" t="str">
        <f t="shared" si="38"/>
        <v>-</v>
      </c>
      <c r="AI200" s="81">
        <f t="shared" si="39"/>
        <v>0</v>
      </c>
    </row>
    <row r="201" spans="1:35" ht="12.75" customHeight="1">
      <c r="A201" s="79" t="s">
        <v>654</v>
      </c>
      <c r="B201" s="80" t="s">
        <v>655</v>
      </c>
      <c r="C201" s="81" t="s">
        <v>656</v>
      </c>
      <c r="D201" s="82" t="s">
        <v>657</v>
      </c>
      <c r="E201" s="82" t="s">
        <v>658</v>
      </c>
      <c r="F201" s="83" t="s">
        <v>1452</v>
      </c>
      <c r="G201" s="84" t="s">
        <v>659</v>
      </c>
      <c r="H201" s="85" t="s">
        <v>660</v>
      </c>
      <c r="I201" s="86">
        <v>4025974800</v>
      </c>
      <c r="J201" s="87" t="s">
        <v>1556</v>
      </c>
      <c r="K201" s="88" t="s">
        <v>1455</v>
      </c>
      <c r="L201" s="100"/>
      <c r="M201" s="101">
        <v>633.03</v>
      </c>
      <c r="N201" s="102"/>
      <c r="O201" s="89">
        <v>2.5612472160356345</v>
      </c>
      <c r="P201" s="90" t="s">
        <v>1673</v>
      </c>
      <c r="Q201" s="108"/>
      <c r="R201" s="109"/>
      <c r="S201" s="91" t="s">
        <v>1455</v>
      </c>
      <c r="T201" s="125">
        <v>18999</v>
      </c>
      <c r="U201" s="114">
        <v>366</v>
      </c>
      <c r="V201" s="114">
        <v>1679</v>
      </c>
      <c r="W201" s="115">
        <v>786</v>
      </c>
      <c r="X201" s="116"/>
      <c r="Y201" s="117" t="s">
        <v>1810</v>
      </c>
      <c r="Z201" s="81">
        <f t="shared" si="30"/>
        <v>1</v>
      </c>
      <c r="AA201" s="82">
        <f t="shared" si="31"/>
        <v>0</v>
      </c>
      <c r="AB201" s="82">
        <f t="shared" si="32"/>
        <v>0</v>
      </c>
      <c r="AC201" s="82">
        <f t="shared" si="33"/>
        <v>0</v>
      </c>
      <c r="AD201" s="123" t="str">
        <f t="shared" si="34"/>
        <v>-</v>
      </c>
      <c r="AE201" s="81">
        <f t="shared" si="35"/>
        <v>1</v>
      </c>
      <c r="AF201" s="82">
        <f t="shared" si="36"/>
        <v>0</v>
      </c>
      <c r="AG201" s="82">
        <f t="shared" si="37"/>
        <v>0</v>
      </c>
      <c r="AH201" s="123" t="str">
        <f t="shared" si="38"/>
        <v>-</v>
      </c>
      <c r="AI201" s="81">
        <f t="shared" si="39"/>
        <v>0</v>
      </c>
    </row>
    <row r="202" spans="1:35" ht="12.75" customHeight="1">
      <c r="A202" s="79" t="s">
        <v>1373</v>
      </c>
      <c r="B202" s="80" t="s">
        <v>1374</v>
      </c>
      <c r="C202" s="81" t="s">
        <v>1375</v>
      </c>
      <c r="D202" s="82" t="s">
        <v>1376</v>
      </c>
      <c r="E202" s="82" t="s">
        <v>1377</v>
      </c>
      <c r="F202" s="83" t="s">
        <v>1452</v>
      </c>
      <c r="G202" s="84" t="s">
        <v>1378</v>
      </c>
      <c r="H202" s="85" t="s">
        <v>1379</v>
      </c>
      <c r="I202" s="86">
        <v>4027686117</v>
      </c>
      <c r="J202" s="87" t="s">
        <v>1454</v>
      </c>
      <c r="K202" s="88" t="s">
        <v>1455</v>
      </c>
      <c r="L202" s="100"/>
      <c r="M202" s="101">
        <v>240.56</v>
      </c>
      <c r="N202" s="102" t="s">
        <v>432</v>
      </c>
      <c r="O202" s="89">
        <v>11.475409836065573</v>
      </c>
      <c r="P202" s="90" t="s">
        <v>1673</v>
      </c>
      <c r="Q202" s="108"/>
      <c r="R202" s="109"/>
      <c r="S202" s="91" t="s">
        <v>1455</v>
      </c>
      <c r="T202" s="125">
        <v>13301</v>
      </c>
      <c r="U202" s="114">
        <v>691</v>
      </c>
      <c r="V202" s="114">
        <v>1198</v>
      </c>
      <c r="W202" s="115">
        <v>495</v>
      </c>
      <c r="X202" s="116"/>
      <c r="Y202" s="117" t="s">
        <v>1810</v>
      </c>
      <c r="Z202" s="81">
        <f t="shared" si="30"/>
        <v>1</v>
      </c>
      <c r="AA202" s="82">
        <f t="shared" si="31"/>
        <v>1</v>
      </c>
      <c r="AB202" s="82">
        <f t="shared" si="32"/>
        <v>0</v>
      </c>
      <c r="AC202" s="82">
        <f t="shared" si="33"/>
        <v>0</v>
      </c>
      <c r="AD202" s="123" t="str">
        <f t="shared" si="34"/>
        <v>SRSA</v>
      </c>
      <c r="AE202" s="81">
        <f t="shared" si="35"/>
        <v>1</v>
      </c>
      <c r="AF202" s="82">
        <f t="shared" si="36"/>
        <v>0</v>
      </c>
      <c r="AG202" s="82">
        <f t="shared" si="37"/>
        <v>0</v>
      </c>
      <c r="AH202" s="123" t="str">
        <f t="shared" si="38"/>
        <v>-</v>
      </c>
      <c r="AI202" s="81">
        <f t="shared" si="39"/>
        <v>0</v>
      </c>
    </row>
    <row r="203" spans="1:35" ht="12.75" customHeight="1">
      <c r="A203" s="79" t="s">
        <v>1380</v>
      </c>
      <c r="B203" s="80" t="s">
        <v>1381</v>
      </c>
      <c r="C203" s="81" t="s">
        <v>1382</v>
      </c>
      <c r="D203" s="82" t="s">
        <v>1383</v>
      </c>
      <c r="E203" s="82" t="s">
        <v>1384</v>
      </c>
      <c r="F203" s="83" t="s">
        <v>1452</v>
      </c>
      <c r="G203" s="84" t="s">
        <v>1385</v>
      </c>
      <c r="H203" s="85" t="s">
        <v>295</v>
      </c>
      <c r="I203" s="86">
        <v>3086452214</v>
      </c>
      <c r="J203" s="87" t="s">
        <v>1454</v>
      </c>
      <c r="K203" s="88" t="s">
        <v>1455</v>
      </c>
      <c r="L203" s="100"/>
      <c r="M203" s="101">
        <v>143.67</v>
      </c>
      <c r="N203" s="102"/>
      <c r="O203" s="89">
        <v>8.256880733944955</v>
      </c>
      <c r="P203" s="90" t="s">
        <v>1673</v>
      </c>
      <c r="Q203" s="108"/>
      <c r="R203" s="109"/>
      <c r="S203" s="91" t="s">
        <v>1455</v>
      </c>
      <c r="T203" s="125">
        <v>2644</v>
      </c>
      <c r="U203" s="114">
        <v>294</v>
      </c>
      <c r="V203" s="114">
        <v>525</v>
      </c>
      <c r="W203" s="115">
        <v>255</v>
      </c>
      <c r="X203" s="116"/>
      <c r="Y203" s="117" t="s">
        <v>1810</v>
      </c>
      <c r="Z203" s="81">
        <f t="shared" si="30"/>
        <v>1</v>
      </c>
      <c r="AA203" s="82">
        <f t="shared" si="31"/>
        <v>1</v>
      </c>
      <c r="AB203" s="82">
        <f t="shared" si="32"/>
        <v>0</v>
      </c>
      <c r="AC203" s="82">
        <f t="shared" si="33"/>
        <v>0</v>
      </c>
      <c r="AD203" s="123" t="str">
        <f t="shared" si="34"/>
        <v>SRSA</v>
      </c>
      <c r="AE203" s="81">
        <f t="shared" si="35"/>
        <v>1</v>
      </c>
      <c r="AF203" s="82">
        <f t="shared" si="36"/>
        <v>0</v>
      </c>
      <c r="AG203" s="82">
        <f t="shared" si="37"/>
        <v>0</v>
      </c>
      <c r="AH203" s="123" t="str">
        <f t="shared" si="38"/>
        <v>-</v>
      </c>
      <c r="AI203" s="81">
        <f t="shared" si="39"/>
        <v>0</v>
      </c>
    </row>
    <row r="204" spans="1:35" ht="12.75" customHeight="1">
      <c r="A204" s="79" t="s">
        <v>1386</v>
      </c>
      <c r="B204" s="80" t="s">
        <v>1387</v>
      </c>
      <c r="C204" s="81" t="s">
        <v>1388</v>
      </c>
      <c r="D204" s="82" t="s">
        <v>1389</v>
      </c>
      <c r="E204" s="82" t="s">
        <v>748</v>
      </c>
      <c r="F204" s="83" t="s">
        <v>1452</v>
      </c>
      <c r="G204" s="84" t="s">
        <v>749</v>
      </c>
      <c r="H204" s="85" t="s">
        <v>789</v>
      </c>
      <c r="I204" s="86">
        <v>3086452230</v>
      </c>
      <c r="J204" s="87" t="s">
        <v>1454</v>
      </c>
      <c r="K204" s="88" t="s">
        <v>1455</v>
      </c>
      <c r="L204" s="100"/>
      <c r="M204" s="101">
        <v>181.4</v>
      </c>
      <c r="N204" s="102" t="s">
        <v>432</v>
      </c>
      <c r="O204" s="89">
        <v>19.736842105263158</v>
      </c>
      <c r="P204" s="90" t="s">
        <v>1673</v>
      </c>
      <c r="Q204" s="108"/>
      <c r="R204" s="109"/>
      <c r="S204" s="91" t="s">
        <v>1455</v>
      </c>
      <c r="T204" s="125">
        <v>19430</v>
      </c>
      <c r="U204" s="114">
        <v>613</v>
      </c>
      <c r="V204" s="114">
        <v>748</v>
      </c>
      <c r="W204" s="115">
        <v>317</v>
      </c>
      <c r="X204" s="116"/>
      <c r="Y204" s="117" t="s">
        <v>432</v>
      </c>
      <c r="Z204" s="81">
        <f t="shared" si="30"/>
        <v>1</v>
      </c>
      <c r="AA204" s="82">
        <f t="shared" si="31"/>
        <v>1</v>
      </c>
      <c r="AB204" s="82">
        <f t="shared" si="32"/>
        <v>0</v>
      </c>
      <c r="AC204" s="82">
        <f t="shared" si="33"/>
        <v>0</v>
      </c>
      <c r="AD204" s="123" t="str">
        <f t="shared" si="34"/>
        <v>SRSA</v>
      </c>
      <c r="AE204" s="81">
        <f t="shared" si="35"/>
        <v>1</v>
      </c>
      <c r="AF204" s="82">
        <f t="shared" si="36"/>
        <v>0</v>
      </c>
      <c r="AG204" s="82">
        <f t="shared" si="37"/>
        <v>0</v>
      </c>
      <c r="AH204" s="123" t="str">
        <f t="shared" si="38"/>
        <v>-</v>
      </c>
      <c r="AI204" s="81">
        <f t="shared" si="39"/>
        <v>0</v>
      </c>
    </row>
    <row r="205" spans="1:35" ht="12.75" customHeight="1">
      <c r="A205" s="79" t="s">
        <v>1390</v>
      </c>
      <c r="B205" s="80" t="s">
        <v>1391</v>
      </c>
      <c r="C205" s="81" t="s">
        <v>1392</v>
      </c>
      <c r="D205" s="82" t="s">
        <v>1393</v>
      </c>
      <c r="E205" s="82" t="s">
        <v>1394</v>
      </c>
      <c r="F205" s="83" t="s">
        <v>1452</v>
      </c>
      <c r="G205" s="84" t="s">
        <v>1395</v>
      </c>
      <c r="H205" s="85" t="s">
        <v>1396</v>
      </c>
      <c r="I205" s="86">
        <v>4027842154</v>
      </c>
      <c r="J205" s="87" t="s">
        <v>1454</v>
      </c>
      <c r="K205" s="88" t="s">
        <v>1455</v>
      </c>
      <c r="L205" s="100"/>
      <c r="M205" s="101">
        <v>123.77</v>
      </c>
      <c r="N205" s="102" t="s">
        <v>432</v>
      </c>
      <c r="O205" s="89">
        <v>15.730337078651685</v>
      </c>
      <c r="P205" s="90" t="s">
        <v>1673</v>
      </c>
      <c r="Q205" s="108"/>
      <c r="R205" s="109"/>
      <c r="S205" s="91" t="s">
        <v>1455</v>
      </c>
      <c r="T205" s="125">
        <v>8874</v>
      </c>
      <c r="U205" s="114">
        <v>603</v>
      </c>
      <c r="V205" s="114">
        <v>920</v>
      </c>
      <c r="W205" s="115">
        <v>243</v>
      </c>
      <c r="X205" s="116"/>
      <c r="Y205" s="117" t="s">
        <v>432</v>
      </c>
      <c r="Z205" s="81">
        <f t="shared" si="30"/>
        <v>1</v>
      </c>
      <c r="AA205" s="82">
        <f t="shared" si="31"/>
        <v>1</v>
      </c>
      <c r="AB205" s="82">
        <f t="shared" si="32"/>
        <v>0</v>
      </c>
      <c r="AC205" s="82">
        <f t="shared" si="33"/>
        <v>0</v>
      </c>
      <c r="AD205" s="123" t="str">
        <f t="shared" si="34"/>
        <v>SRSA</v>
      </c>
      <c r="AE205" s="81">
        <f t="shared" si="35"/>
        <v>1</v>
      </c>
      <c r="AF205" s="82">
        <f t="shared" si="36"/>
        <v>0</v>
      </c>
      <c r="AG205" s="82">
        <f t="shared" si="37"/>
        <v>0</v>
      </c>
      <c r="AH205" s="123" t="str">
        <f t="shared" si="38"/>
        <v>-</v>
      </c>
      <c r="AI205" s="81">
        <f t="shared" si="39"/>
        <v>0</v>
      </c>
    </row>
    <row r="206" spans="1:35" ht="12.75" customHeight="1">
      <c r="A206" s="79" t="s">
        <v>1397</v>
      </c>
      <c r="B206" s="80" t="s">
        <v>1398</v>
      </c>
      <c r="C206" s="81" t="s">
        <v>1399</v>
      </c>
      <c r="D206" s="82" t="s">
        <v>1400</v>
      </c>
      <c r="E206" s="82" t="s">
        <v>961</v>
      </c>
      <c r="F206" s="83" t="s">
        <v>1452</v>
      </c>
      <c r="G206" s="84" t="s">
        <v>962</v>
      </c>
      <c r="H206" s="85" t="s">
        <v>1401</v>
      </c>
      <c r="I206" s="86">
        <v>4026832015</v>
      </c>
      <c r="J206" s="87" t="s">
        <v>1454</v>
      </c>
      <c r="K206" s="88" t="s">
        <v>1455</v>
      </c>
      <c r="L206" s="100"/>
      <c r="M206" s="101">
        <v>137.22</v>
      </c>
      <c r="N206" s="102" t="s">
        <v>432</v>
      </c>
      <c r="O206" s="89">
        <v>24.299065420560748</v>
      </c>
      <c r="P206" s="90" t="s">
        <v>1455</v>
      </c>
      <c r="Q206" s="108"/>
      <c r="R206" s="109"/>
      <c r="S206" s="91" t="s">
        <v>1455</v>
      </c>
      <c r="T206" s="125">
        <v>13220</v>
      </c>
      <c r="U206" s="114">
        <v>974</v>
      </c>
      <c r="V206" s="114">
        <v>1284</v>
      </c>
      <c r="W206" s="115">
        <v>366</v>
      </c>
      <c r="X206" s="116"/>
      <c r="Y206" s="117" t="s">
        <v>432</v>
      </c>
      <c r="Z206" s="81">
        <f t="shared" si="30"/>
        <v>1</v>
      </c>
      <c r="AA206" s="82">
        <f t="shared" si="31"/>
        <v>1</v>
      </c>
      <c r="AB206" s="82">
        <f t="shared" si="32"/>
        <v>0</v>
      </c>
      <c r="AC206" s="82">
        <f t="shared" si="33"/>
        <v>0</v>
      </c>
      <c r="AD206" s="123" t="str">
        <f t="shared" si="34"/>
        <v>SRSA</v>
      </c>
      <c r="AE206" s="81">
        <f t="shared" si="35"/>
        <v>1</v>
      </c>
      <c r="AF206" s="82">
        <f t="shared" si="36"/>
        <v>1</v>
      </c>
      <c r="AG206" s="82" t="str">
        <f t="shared" si="37"/>
        <v>Initial</v>
      </c>
      <c r="AH206" s="123" t="str">
        <f t="shared" si="38"/>
        <v>-</v>
      </c>
      <c r="AI206" s="81" t="str">
        <f t="shared" si="39"/>
        <v>SRSA</v>
      </c>
    </row>
    <row r="207" spans="1:35" ht="12.75" customHeight="1">
      <c r="A207" s="79" t="s">
        <v>1402</v>
      </c>
      <c r="B207" s="80" t="s">
        <v>1403</v>
      </c>
      <c r="C207" s="81" t="s">
        <v>1404</v>
      </c>
      <c r="D207" s="82" t="s">
        <v>1405</v>
      </c>
      <c r="E207" s="82" t="s">
        <v>1406</v>
      </c>
      <c r="F207" s="83" t="s">
        <v>1452</v>
      </c>
      <c r="G207" s="84" t="s">
        <v>1407</v>
      </c>
      <c r="H207" s="85" t="s">
        <v>1408</v>
      </c>
      <c r="I207" s="86">
        <v>4024638326</v>
      </c>
      <c r="J207" s="87" t="s">
        <v>1454</v>
      </c>
      <c r="K207" s="88" t="s">
        <v>1455</v>
      </c>
      <c r="L207" s="100"/>
      <c r="M207" s="101">
        <v>165.33</v>
      </c>
      <c r="N207" s="102" t="s">
        <v>432</v>
      </c>
      <c r="O207" s="89">
        <v>10.784313725490197</v>
      </c>
      <c r="P207" s="90" t="s">
        <v>1673</v>
      </c>
      <c r="Q207" s="108"/>
      <c r="R207" s="109"/>
      <c r="S207" s="91" t="s">
        <v>1455</v>
      </c>
      <c r="T207" s="125">
        <v>14665</v>
      </c>
      <c r="U207" s="114">
        <v>368</v>
      </c>
      <c r="V207" s="114">
        <v>845</v>
      </c>
      <c r="W207" s="115">
        <v>205</v>
      </c>
      <c r="X207" s="116"/>
      <c r="Y207" s="117" t="s">
        <v>1810</v>
      </c>
      <c r="Z207" s="81">
        <f t="shared" si="30"/>
        <v>1</v>
      </c>
      <c r="AA207" s="82">
        <f t="shared" si="31"/>
        <v>1</v>
      </c>
      <c r="AB207" s="82">
        <f t="shared" si="32"/>
        <v>0</v>
      </c>
      <c r="AC207" s="82">
        <f t="shared" si="33"/>
        <v>0</v>
      </c>
      <c r="AD207" s="123" t="str">
        <f t="shared" si="34"/>
        <v>SRSA</v>
      </c>
      <c r="AE207" s="81">
        <f t="shared" si="35"/>
        <v>1</v>
      </c>
      <c r="AF207" s="82">
        <f t="shared" si="36"/>
        <v>0</v>
      </c>
      <c r="AG207" s="82">
        <f t="shared" si="37"/>
        <v>0</v>
      </c>
      <c r="AH207" s="123" t="str">
        <f t="shared" si="38"/>
        <v>-</v>
      </c>
      <c r="AI207" s="81">
        <f t="shared" si="39"/>
        <v>0</v>
      </c>
    </row>
    <row r="208" spans="1:35" ht="12.75" customHeight="1">
      <c r="A208" s="79" t="s">
        <v>1409</v>
      </c>
      <c r="B208" s="80" t="s">
        <v>1410</v>
      </c>
      <c r="C208" s="81" t="s">
        <v>1411</v>
      </c>
      <c r="D208" s="82" t="s">
        <v>1412</v>
      </c>
      <c r="E208" s="82" t="s">
        <v>790</v>
      </c>
      <c r="F208" s="83" t="s">
        <v>1452</v>
      </c>
      <c r="G208" s="84" t="s">
        <v>791</v>
      </c>
      <c r="H208" s="85" t="s">
        <v>1413</v>
      </c>
      <c r="I208" s="86">
        <v>3084320107</v>
      </c>
      <c r="J208" s="87" t="s">
        <v>1454</v>
      </c>
      <c r="K208" s="88" t="s">
        <v>1455</v>
      </c>
      <c r="L208" s="100"/>
      <c r="M208" s="101">
        <v>1414.91</v>
      </c>
      <c r="N208" s="102"/>
      <c r="O208" s="89">
        <v>8.620689655172415</v>
      </c>
      <c r="P208" s="90" t="s">
        <v>1673</v>
      </c>
      <c r="Q208" s="108"/>
      <c r="R208" s="109"/>
      <c r="S208" s="91" t="s">
        <v>1455</v>
      </c>
      <c r="T208" s="125">
        <v>54119</v>
      </c>
      <c r="U208" s="114">
        <v>4988</v>
      </c>
      <c r="V208" s="114">
        <v>3350</v>
      </c>
      <c r="W208" s="115">
        <v>2741</v>
      </c>
      <c r="X208" s="116"/>
      <c r="Y208" s="117" t="s">
        <v>1810</v>
      </c>
      <c r="Z208" s="81">
        <f t="shared" si="30"/>
        <v>1</v>
      </c>
      <c r="AA208" s="82">
        <f t="shared" si="31"/>
        <v>0</v>
      </c>
      <c r="AB208" s="82">
        <f t="shared" si="32"/>
        <v>0</v>
      </c>
      <c r="AC208" s="82">
        <f t="shared" si="33"/>
        <v>0</v>
      </c>
      <c r="AD208" s="123" t="str">
        <f t="shared" si="34"/>
        <v>-</v>
      </c>
      <c r="AE208" s="81">
        <f t="shared" si="35"/>
        <v>1</v>
      </c>
      <c r="AF208" s="82">
        <f t="shared" si="36"/>
        <v>0</v>
      </c>
      <c r="AG208" s="82">
        <f t="shared" si="37"/>
        <v>0</v>
      </c>
      <c r="AH208" s="123" t="str">
        <f t="shared" si="38"/>
        <v>-</v>
      </c>
      <c r="AI208" s="81">
        <f t="shared" si="39"/>
        <v>0</v>
      </c>
    </row>
    <row r="209" spans="1:35" ht="12.75" customHeight="1">
      <c r="A209" s="79" t="s">
        <v>1414</v>
      </c>
      <c r="B209" s="80" t="s">
        <v>1415</v>
      </c>
      <c r="C209" s="81" t="s">
        <v>1416</v>
      </c>
      <c r="D209" s="82" t="s">
        <v>1417</v>
      </c>
      <c r="E209" s="82" t="s">
        <v>174</v>
      </c>
      <c r="F209" s="83" t="s">
        <v>1452</v>
      </c>
      <c r="G209" s="84" t="s">
        <v>175</v>
      </c>
      <c r="H209" s="85" t="s">
        <v>1418</v>
      </c>
      <c r="I209" s="86">
        <v>4029932274</v>
      </c>
      <c r="J209" s="87" t="s">
        <v>1463</v>
      </c>
      <c r="K209" s="88" t="s">
        <v>1673</v>
      </c>
      <c r="L209" s="100"/>
      <c r="M209" s="101">
        <v>2538.12</v>
      </c>
      <c r="N209" s="102"/>
      <c r="O209" s="89">
        <v>20.191672174487774</v>
      </c>
      <c r="P209" s="90" t="s">
        <v>1455</v>
      </c>
      <c r="Q209" s="108"/>
      <c r="R209" s="109"/>
      <c r="S209" s="91" t="s">
        <v>1455</v>
      </c>
      <c r="T209" s="125">
        <v>240141</v>
      </c>
      <c r="U209" s="114">
        <v>11940</v>
      </c>
      <c r="V209" s="114">
        <v>19634</v>
      </c>
      <c r="W209" s="115">
        <v>4632</v>
      </c>
      <c r="X209" s="116"/>
      <c r="Y209" s="117" t="s">
        <v>432</v>
      </c>
      <c r="Z209" s="81">
        <f t="shared" si="30"/>
        <v>0</v>
      </c>
      <c r="AA209" s="82">
        <f t="shared" si="31"/>
        <v>0</v>
      </c>
      <c r="AB209" s="82">
        <f t="shared" si="32"/>
        <v>0</v>
      </c>
      <c r="AC209" s="82">
        <f t="shared" si="33"/>
        <v>0</v>
      </c>
      <c r="AD209" s="123" t="str">
        <f t="shared" si="34"/>
        <v>-</v>
      </c>
      <c r="AE209" s="81">
        <f t="shared" si="35"/>
        <v>1</v>
      </c>
      <c r="AF209" s="82">
        <f t="shared" si="36"/>
        <v>1</v>
      </c>
      <c r="AG209" s="82" t="str">
        <f t="shared" si="37"/>
        <v>Initial</v>
      </c>
      <c r="AH209" s="123" t="str">
        <f t="shared" si="38"/>
        <v>RLIS</v>
      </c>
      <c r="AI209" s="81">
        <f t="shared" si="39"/>
        <v>0</v>
      </c>
    </row>
    <row r="210" spans="1:35" ht="12.75" customHeight="1">
      <c r="A210" s="79" t="s">
        <v>144</v>
      </c>
      <c r="B210" s="80" t="s">
        <v>145</v>
      </c>
      <c r="C210" s="81" t="s">
        <v>146</v>
      </c>
      <c r="D210" s="82" t="s">
        <v>147</v>
      </c>
      <c r="E210" s="82" t="s">
        <v>148</v>
      </c>
      <c r="F210" s="83" t="s">
        <v>1452</v>
      </c>
      <c r="G210" s="84" t="s">
        <v>149</v>
      </c>
      <c r="H210" s="85" t="s">
        <v>150</v>
      </c>
      <c r="I210" s="86">
        <v>3089351555</v>
      </c>
      <c r="J210" s="87" t="s">
        <v>1454</v>
      </c>
      <c r="K210" s="88" t="s">
        <v>1455</v>
      </c>
      <c r="L210" s="100"/>
      <c r="M210" s="101">
        <v>285.98</v>
      </c>
      <c r="N210" s="102"/>
      <c r="O210" s="89">
        <v>12.054794520547945</v>
      </c>
      <c r="P210" s="90" t="s">
        <v>1673</v>
      </c>
      <c r="Q210" s="108"/>
      <c r="R210" s="109"/>
      <c r="S210" s="91" t="s">
        <v>1455</v>
      </c>
      <c r="T210" s="125">
        <v>12639</v>
      </c>
      <c r="U210" s="114">
        <v>465</v>
      </c>
      <c r="V210" s="114">
        <v>1528</v>
      </c>
      <c r="W210" s="115">
        <v>362</v>
      </c>
      <c r="X210" s="116"/>
      <c r="Y210" s="117" t="s">
        <v>432</v>
      </c>
      <c r="Z210" s="81">
        <f t="shared" si="30"/>
        <v>1</v>
      </c>
      <c r="AA210" s="82">
        <f t="shared" si="31"/>
        <v>1</v>
      </c>
      <c r="AB210" s="82">
        <f t="shared" si="32"/>
        <v>0</v>
      </c>
      <c r="AC210" s="82">
        <f t="shared" si="33"/>
        <v>0</v>
      </c>
      <c r="AD210" s="123" t="str">
        <f t="shared" si="34"/>
        <v>SRSA</v>
      </c>
      <c r="AE210" s="81">
        <f t="shared" si="35"/>
        <v>1</v>
      </c>
      <c r="AF210" s="82">
        <f t="shared" si="36"/>
        <v>0</v>
      </c>
      <c r="AG210" s="82">
        <f t="shared" si="37"/>
        <v>0</v>
      </c>
      <c r="AH210" s="123" t="str">
        <f t="shared" si="38"/>
        <v>-</v>
      </c>
      <c r="AI210" s="81">
        <f t="shared" si="39"/>
        <v>0</v>
      </c>
    </row>
    <row r="211" spans="1:35" ht="12.75" customHeight="1">
      <c r="A211" s="79" t="s">
        <v>1464</v>
      </c>
      <c r="B211" s="80" t="s">
        <v>1465</v>
      </c>
      <c r="C211" s="81" t="s">
        <v>1466</v>
      </c>
      <c r="D211" s="82" t="s">
        <v>1467</v>
      </c>
      <c r="E211" s="82" t="s">
        <v>1468</v>
      </c>
      <c r="F211" s="83" t="s">
        <v>1452</v>
      </c>
      <c r="G211" s="84" t="s">
        <v>1469</v>
      </c>
      <c r="H211" s="85" t="s">
        <v>1470</v>
      </c>
      <c r="I211" s="86">
        <v>3087283379</v>
      </c>
      <c r="J211" s="87" t="s">
        <v>1454</v>
      </c>
      <c r="K211" s="88" t="s">
        <v>1455</v>
      </c>
      <c r="L211" s="100"/>
      <c r="M211" s="101">
        <v>113.21</v>
      </c>
      <c r="N211" s="102"/>
      <c r="O211" s="89">
        <v>12.272727272727273</v>
      </c>
      <c r="P211" s="90" t="s">
        <v>1673</v>
      </c>
      <c r="Q211" s="108"/>
      <c r="R211" s="109"/>
      <c r="S211" s="91" t="s">
        <v>1455</v>
      </c>
      <c r="T211" s="125">
        <v>13358</v>
      </c>
      <c r="U211" s="114">
        <v>429</v>
      </c>
      <c r="V211" s="114">
        <v>800</v>
      </c>
      <c r="W211" s="115">
        <v>223</v>
      </c>
      <c r="X211" s="116"/>
      <c r="Y211" s="117" t="s">
        <v>1810</v>
      </c>
      <c r="Z211" s="81">
        <f t="shared" si="30"/>
        <v>1</v>
      </c>
      <c r="AA211" s="82">
        <f t="shared" si="31"/>
        <v>1</v>
      </c>
      <c r="AB211" s="82">
        <f t="shared" si="32"/>
        <v>0</v>
      </c>
      <c r="AC211" s="82">
        <f t="shared" si="33"/>
        <v>0</v>
      </c>
      <c r="AD211" s="123" t="str">
        <f t="shared" si="34"/>
        <v>SRSA</v>
      </c>
      <c r="AE211" s="81">
        <f t="shared" si="35"/>
        <v>1</v>
      </c>
      <c r="AF211" s="82">
        <f t="shared" si="36"/>
        <v>0</v>
      </c>
      <c r="AG211" s="82">
        <f t="shared" si="37"/>
        <v>0</v>
      </c>
      <c r="AH211" s="123" t="str">
        <f t="shared" si="38"/>
        <v>-</v>
      </c>
      <c r="AI211" s="81">
        <f t="shared" si="39"/>
        <v>0</v>
      </c>
    </row>
    <row r="212" spans="1:35" ht="12.75" customHeight="1">
      <c r="A212" s="79" t="s">
        <v>1419</v>
      </c>
      <c r="B212" s="80" t="s">
        <v>1420</v>
      </c>
      <c r="C212" s="81" t="s">
        <v>1421</v>
      </c>
      <c r="D212" s="82" t="s">
        <v>1422</v>
      </c>
      <c r="E212" s="82" t="s">
        <v>1423</v>
      </c>
      <c r="F212" s="83" t="s">
        <v>1452</v>
      </c>
      <c r="G212" s="84" t="s">
        <v>1424</v>
      </c>
      <c r="H212" s="85" t="s">
        <v>1425</v>
      </c>
      <c r="I212" s="86">
        <v>4028375622</v>
      </c>
      <c r="J212" s="87" t="s">
        <v>1426</v>
      </c>
      <c r="K212" s="88" t="s">
        <v>1673</v>
      </c>
      <c r="L212" s="100"/>
      <c r="M212" s="101">
        <v>1286.66</v>
      </c>
      <c r="N212" s="102"/>
      <c r="O212" s="89">
        <v>4.839685420447671</v>
      </c>
      <c r="P212" s="90" t="s">
        <v>1673</v>
      </c>
      <c r="Q212" s="108"/>
      <c r="R212" s="109"/>
      <c r="S212" s="91" t="s">
        <v>1673</v>
      </c>
      <c r="T212" s="125">
        <v>48178</v>
      </c>
      <c r="U212" s="114">
        <v>1260</v>
      </c>
      <c r="V212" s="114">
        <v>4599</v>
      </c>
      <c r="W212" s="115">
        <v>1601</v>
      </c>
      <c r="X212" s="116"/>
      <c r="Y212" s="117" t="s">
        <v>432</v>
      </c>
      <c r="Z212" s="81">
        <f t="shared" si="30"/>
        <v>0</v>
      </c>
      <c r="AA212" s="82">
        <f t="shared" si="31"/>
        <v>0</v>
      </c>
      <c r="AB212" s="82">
        <f t="shared" si="32"/>
        <v>0</v>
      </c>
      <c r="AC212" s="82">
        <f t="shared" si="33"/>
        <v>0</v>
      </c>
      <c r="AD212" s="123" t="str">
        <f t="shared" si="34"/>
        <v>-</v>
      </c>
      <c r="AE212" s="81">
        <f t="shared" si="35"/>
        <v>0</v>
      </c>
      <c r="AF212" s="82">
        <f t="shared" si="36"/>
        <v>0</v>
      </c>
      <c r="AG212" s="82">
        <f t="shared" si="37"/>
        <v>0</v>
      </c>
      <c r="AH212" s="123" t="str">
        <f t="shared" si="38"/>
        <v>-</v>
      </c>
      <c r="AI212" s="81">
        <f t="shared" si="39"/>
        <v>0</v>
      </c>
    </row>
    <row r="213" spans="1:35" ht="12.75" customHeight="1">
      <c r="A213" s="79" t="s">
        <v>1427</v>
      </c>
      <c r="B213" s="80" t="s">
        <v>1428</v>
      </c>
      <c r="C213" s="81" t="s">
        <v>1429</v>
      </c>
      <c r="D213" s="82" t="s">
        <v>1430</v>
      </c>
      <c r="E213" s="82" t="s">
        <v>1431</v>
      </c>
      <c r="F213" s="83" t="s">
        <v>1452</v>
      </c>
      <c r="G213" s="84" t="s">
        <v>1432</v>
      </c>
      <c r="H213" s="85" t="s">
        <v>113</v>
      </c>
      <c r="I213" s="86">
        <v>4028284655</v>
      </c>
      <c r="J213" s="87" t="s">
        <v>1454</v>
      </c>
      <c r="K213" s="88" t="s">
        <v>1455</v>
      </c>
      <c r="L213" s="100"/>
      <c r="M213" s="101">
        <v>273.17</v>
      </c>
      <c r="N213" s="102"/>
      <c r="O213" s="89">
        <v>14.0625</v>
      </c>
      <c r="P213" s="90" t="s">
        <v>1673</v>
      </c>
      <c r="Q213" s="108"/>
      <c r="R213" s="109"/>
      <c r="S213" s="91" t="s">
        <v>1455</v>
      </c>
      <c r="T213" s="125">
        <v>8642</v>
      </c>
      <c r="U213" s="114">
        <v>471</v>
      </c>
      <c r="V213" s="114">
        <v>1268</v>
      </c>
      <c r="W213" s="115">
        <v>342</v>
      </c>
      <c r="X213" s="116"/>
      <c r="Y213" s="117" t="s">
        <v>1810</v>
      </c>
      <c r="Z213" s="81">
        <f t="shared" si="30"/>
        <v>1</v>
      </c>
      <c r="AA213" s="82">
        <f t="shared" si="31"/>
        <v>1</v>
      </c>
      <c r="AB213" s="82">
        <f t="shared" si="32"/>
        <v>0</v>
      </c>
      <c r="AC213" s="82">
        <f t="shared" si="33"/>
        <v>0</v>
      </c>
      <c r="AD213" s="123" t="str">
        <f t="shared" si="34"/>
        <v>SRSA</v>
      </c>
      <c r="AE213" s="81">
        <f t="shared" si="35"/>
        <v>1</v>
      </c>
      <c r="AF213" s="82">
        <f t="shared" si="36"/>
        <v>0</v>
      </c>
      <c r="AG213" s="82">
        <f t="shared" si="37"/>
        <v>0</v>
      </c>
      <c r="AH213" s="123" t="str">
        <f t="shared" si="38"/>
        <v>-</v>
      </c>
      <c r="AI213" s="81">
        <f t="shared" si="39"/>
        <v>0</v>
      </c>
    </row>
    <row r="214" spans="1:35" ht="12.75" customHeight="1">
      <c r="A214" s="79" t="s">
        <v>1433</v>
      </c>
      <c r="B214" s="80" t="s">
        <v>1434</v>
      </c>
      <c r="C214" s="81" t="s">
        <v>1435</v>
      </c>
      <c r="D214" s="82" t="s">
        <v>1436</v>
      </c>
      <c r="E214" s="82" t="s">
        <v>1437</v>
      </c>
      <c r="F214" s="83" t="s">
        <v>1452</v>
      </c>
      <c r="G214" s="84" t="s">
        <v>1438</v>
      </c>
      <c r="H214" s="85" t="s">
        <v>1189</v>
      </c>
      <c r="I214" s="86">
        <v>4029252435</v>
      </c>
      <c r="J214" s="87" t="s">
        <v>1454</v>
      </c>
      <c r="K214" s="88" t="s">
        <v>1455</v>
      </c>
      <c r="L214" s="100"/>
      <c r="M214" s="101">
        <v>310.96</v>
      </c>
      <c r="N214" s="102"/>
      <c r="O214" s="89">
        <v>17.615176151761517</v>
      </c>
      <c r="P214" s="90" t="s">
        <v>1673</v>
      </c>
      <c r="Q214" s="108"/>
      <c r="R214" s="109"/>
      <c r="S214" s="91" t="s">
        <v>1455</v>
      </c>
      <c r="T214" s="125">
        <v>17529</v>
      </c>
      <c r="U214" s="114">
        <v>688</v>
      </c>
      <c r="V214" s="114">
        <v>2001</v>
      </c>
      <c r="W214" s="115">
        <v>383</v>
      </c>
      <c r="X214" s="116"/>
      <c r="Y214" s="117" t="s">
        <v>1810</v>
      </c>
      <c r="Z214" s="81">
        <f t="shared" si="30"/>
        <v>1</v>
      </c>
      <c r="AA214" s="82">
        <f t="shared" si="31"/>
        <v>1</v>
      </c>
      <c r="AB214" s="82">
        <f t="shared" si="32"/>
        <v>0</v>
      </c>
      <c r="AC214" s="82">
        <f t="shared" si="33"/>
        <v>0</v>
      </c>
      <c r="AD214" s="123" t="str">
        <f t="shared" si="34"/>
        <v>SRSA</v>
      </c>
      <c r="AE214" s="81">
        <f t="shared" si="35"/>
        <v>1</v>
      </c>
      <c r="AF214" s="82">
        <f t="shared" si="36"/>
        <v>0</v>
      </c>
      <c r="AG214" s="82">
        <f t="shared" si="37"/>
        <v>0</v>
      </c>
      <c r="AH214" s="123" t="str">
        <f t="shared" si="38"/>
        <v>-</v>
      </c>
      <c r="AI214" s="81">
        <f t="shared" si="39"/>
        <v>0</v>
      </c>
    </row>
    <row r="215" spans="1:35" ht="12.75" customHeight="1">
      <c r="A215" s="79" t="s">
        <v>1190</v>
      </c>
      <c r="B215" s="80" t="s">
        <v>1191</v>
      </c>
      <c r="C215" s="81" t="s">
        <v>1192</v>
      </c>
      <c r="D215" s="82" t="s">
        <v>1193</v>
      </c>
      <c r="E215" s="82" t="s">
        <v>1194</v>
      </c>
      <c r="F215" s="83" t="s">
        <v>1452</v>
      </c>
      <c r="G215" s="84" t="s">
        <v>1195</v>
      </c>
      <c r="H215" s="85" t="s">
        <v>479</v>
      </c>
      <c r="I215" s="86">
        <v>4024724338</v>
      </c>
      <c r="J215" s="87" t="s">
        <v>1454</v>
      </c>
      <c r="K215" s="88" t="s">
        <v>1455</v>
      </c>
      <c r="L215" s="100"/>
      <c r="M215" s="101">
        <v>125.55</v>
      </c>
      <c r="N215" s="102"/>
      <c r="O215" s="89">
        <v>5.839416058394161</v>
      </c>
      <c r="P215" s="90" t="s">
        <v>1673</v>
      </c>
      <c r="Q215" s="108"/>
      <c r="R215" s="109"/>
      <c r="S215" s="91" t="s">
        <v>1455</v>
      </c>
      <c r="T215" s="125">
        <v>9825</v>
      </c>
      <c r="U215" s="114">
        <v>118</v>
      </c>
      <c r="V215" s="114">
        <v>455</v>
      </c>
      <c r="W215" s="115">
        <v>150</v>
      </c>
      <c r="X215" s="116"/>
      <c r="Y215" s="117" t="s">
        <v>432</v>
      </c>
      <c r="Z215" s="81">
        <f t="shared" si="30"/>
        <v>1</v>
      </c>
      <c r="AA215" s="82">
        <f t="shared" si="31"/>
        <v>1</v>
      </c>
      <c r="AB215" s="82">
        <f t="shared" si="32"/>
        <v>0</v>
      </c>
      <c r="AC215" s="82">
        <f t="shared" si="33"/>
        <v>0</v>
      </c>
      <c r="AD215" s="123" t="str">
        <f t="shared" si="34"/>
        <v>SRSA</v>
      </c>
      <c r="AE215" s="81">
        <f t="shared" si="35"/>
        <v>1</v>
      </c>
      <c r="AF215" s="82">
        <f t="shared" si="36"/>
        <v>0</v>
      </c>
      <c r="AG215" s="82">
        <f t="shared" si="37"/>
        <v>0</v>
      </c>
      <c r="AH215" s="123" t="str">
        <f t="shared" si="38"/>
        <v>-</v>
      </c>
      <c r="AI215" s="81">
        <f t="shared" si="39"/>
        <v>0</v>
      </c>
    </row>
    <row r="216" spans="1:35" ht="12.75" customHeight="1">
      <c r="A216" s="79" t="s">
        <v>1196</v>
      </c>
      <c r="B216" s="80" t="s">
        <v>1197</v>
      </c>
      <c r="C216" s="81" t="s">
        <v>1198</v>
      </c>
      <c r="D216" s="82" t="s">
        <v>1199</v>
      </c>
      <c r="E216" s="82" t="s">
        <v>811</v>
      </c>
      <c r="F216" s="83" t="s">
        <v>1452</v>
      </c>
      <c r="G216" s="84" t="s">
        <v>800</v>
      </c>
      <c r="H216" s="85" t="s">
        <v>1200</v>
      </c>
      <c r="I216" s="86">
        <v>4024530803</v>
      </c>
      <c r="J216" s="87" t="s">
        <v>1463</v>
      </c>
      <c r="K216" s="88" t="s">
        <v>1673</v>
      </c>
      <c r="L216" s="100"/>
      <c r="M216" s="101">
        <v>1206.44</v>
      </c>
      <c r="N216" s="102" t="s">
        <v>432</v>
      </c>
      <c r="O216" s="89">
        <v>8.913412563667231</v>
      </c>
      <c r="P216" s="90" t="s">
        <v>1673</v>
      </c>
      <c r="Q216" s="108"/>
      <c r="R216" s="109"/>
      <c r="S216" s="91" t="s">
        <v>1455</v>
      </c>
      <c r="T216" s="125">
        <v>58459</v>
      </c>
      <c r="U216" s="114">
        <v>1985</v>
      </c>
      <c r="V216" s="114">
        <v>4663</v>
      </c>
      <c r="W216" s="115">
        <v>1448</v>
      </c>
      <c r="X216" s="116"/>
      <c r="Y216" s="117" t="s">
        <v>432</v>
      </c>
      <c r="Z216" s="81">
        <f t="shared" si="30"/>
        <v>0</v>
      </c>
      <c r="AA216" s="82">
        <f t="shared" si="31"/>
        <v>1</v>
      </c>
      <c r="AB216" s="82">
        <f t="shared" si="32"/>
        <v>0</v>
      </c>
      <c r="AC216" s="82">
        <f t="shared" si="33"/>
        <v>0</v>
      </c>
      <c r="AD216" s="123" t="str">
        <f t="shared" si="34"/>
        <v>-</v>
      </c>
      <c r="AE216" s="81">
        <f t="shared" si="35"/>
        <v>1</v>
      </c>
      <c r="AF216" s="82">
        <f t="shared" si="36"/>
        <v>0</v>
      </c>
      <c r="AG216" s="82">
        <f t="shared" si="37"/>
        <v>0</v>
      </c>
      <c r="AH216" s="123" t="str">
        <f t="shared" si="38"/>
        <v>-</v>
      </c>
      <c r="AI216" s="81">
        <f t="shared" si="39"/>
        <v>0</v>
      </c>
    </row>
    <row r="217" spans="1:35" ht="12.75" customHeight="1">
      <c r="A217" s="79" t="s">
        <v>94</v>
      </c>
      <c r="B217" s="80" t="s">
        <v>95</v>
      </c>
      <c r="C217" s="81" t="s">
        <v>96</v>
      </c>
      <c r="D217" s="82" t="s">
        <v>97</v>
      </c>
      <c r="E217" s="82" t="s">
        <v>98</v>
      </c>
      <c r="F217" s="83" t="s">
        <v>1452</v>
      </c>
      <c r="G217" s="84" t="s">
        <v>99</v>
      </c>
      <c r="H217" s="85" t="s">
        <v>1687</v>
      </c>
      <c r="I217" s="86">
        <v>4026756905</v>
      </c>
      <c r="J217" s="87" t="s">
        <v>1454</v>
      </c>
      <c r="K217" s="88" t="s">
        <v>1455</v>
      </c>
      <c r="L217" s="100"/>
      <c r="M217" s="101">
        <v>209.71</v>
      </c>
      <c r="N217" s="102"/>
      <c r="O217" s="89">
        <v>9.558823529411764</v>
      </c>
      <c r="P217" s="90" t="s">
        <v>1673</v>
      </c>
      <c r="Q217" s="108"/>
      <c r="R217" s="109"/>
      <c r="S217" s="91" t="s">
        <v>1455</v>
      </c>
      <c r="T217" s="125">
        <v>13260</v>
      </c>
      <c r="U217" s="114">
        <v>494</v>
      </c>
      <c r="V217" s="114">
        <v>1063</v>
      </c>
      <c r="W217" s="115">
        <v>402</v>
      </c>
      <c r="X217" s="116"/>
      <c r="Y217" s="117" t="s">
        <v>1810</v>
      </c>
      <c r="Z217" s="81">
        <f t="shared" si="30"/>
        <v>1</v>
      </c>
      <c r="AA217" s="82">
        <f t="shared" si="31"/>
        <v>1</v>
      </c>
      <c r="AB217" s="82">
        <f t="shared" si="32"/>
        <v>0</v>
      </c>
      <c r="AC217" s="82">
        <f t="shared" si="33"/>
        <v>0</v>
      </c>
      <c r="AD217" s="123" t="str">
        <f t="shared" si="34"/>
        <v>SRSA</v>
      </c>
      <c r="AE217" s="81">
        <f t="shared" si="35"/>
        <v>1</v>
      </c>
      <c r="AF217" s="82">
        <f t="shared" si="36"/>
        <v>0</v>
      </c>
      <c r="AG217" s="82">
        <f t="shared" si="37"/>
        <v>0</v>
      </c>
      <c r="AH217" s="123" t="str">
        <f t="shared" si="38"/>
        <v>-</v>
      </c>
      <c r="AI217" s="81">
        <f t="shared" si="39"/>
        <v>0</v>
      </c>
    </row>
    <row r="218" spans="1:35" ht="12.75" customHeight="1">
      <c r="A218" s="79" t="s">
        <v>1201</v>
      </c>
      <c r="B218" s="80" t="s">
        <v>1202</v>
      </c>
      <c r="C218" s="81" t="s">
        <v>1203</v>
      </c>
      <c r="D218" s="82" t="s">
        <v>1204</v>
      </c>
      <c r="E218" s="82" t="s">
        <v>244</v>
      </c>
      <c r="F218" s="83" t="s">
        <v>1452</v>
      </c>
      <c r="G218" s="84" t="s">
        <v>245</v>
      </c>
      <c r="H218" s="85" t="s">
        <v>1119</v>
      </c>
      <c r="I218" s="86">
        <v>4023763367</v>
      </c>
      <c r="J218" s="87" t="s">
        <v>1454</v>
      </c>
      <c r="K218" s="88" t="s">
        <v>1455</v>
      </c>
      <c r="L218" s="100"/>
      <c r="M218" s="101">
        <v>100.8</v>
      </c>
      <c r="N218" s="102" t="s">
        <v>432</v>
      </c>
      <c r="O218" s="89">
        <v>10.869565217391305</v>
      </c>
      <c r="P218" s="90" t="s">
        <v>1673</v>
      </c>
      <c r="Q218" s="108"/>
      <c r="R218" s="109"/>
      <c r="S218" s="91" t="s">
        <v>1455</v>
      </c>
      <c r="T218" s="125">
        <v>10263</v>
      </c>
      <c r="U218" s="114">
        <v>0</v>
      </c>
      <c r="V218" s="114">
        <v>191</v>
      </c>
      <c r="W218" s="115">
        <v>128</v>
      </c>
      <c r="X218" s="116"/>
      <c r="Y218" s="117" t="s">
        <v>432</v>
      </c>
      <c r="Z218" s="81">
        <f t="shared" si="30"/>
        <v>1</v>
      </c>
      <c r="AA218" s="82">
        <f t="shared" si="31"/>
        <v>1</v>
      </c>
      <c r="AB218" s="82">
        <f t="shared" si="32"/>
        <v>0</v>
      </c>
      <c r="AC218" s="82">
        <f t="shared" si="33"/>
        <v>0</v>
      </c>
      <c r="AD218" s="123" t="str">
        <f t="shared" si="34"/>
        <v>SRSA</v>
      </c>
      <c r="AE218" s="81">
        <f t="shared" si="35"/>
        <v>1</v>
      </c>
      <c r="AF218" s="82">
        <f t="shared" si="36"/>
        <v>0</v>
      </c>
      <c r="AG218" s="82">
        <f t="shared" si="37"/>
        <v>0</v>
      </c>
      <c r="AH218" s="123" t="str">
        <f t="shared" si="38"/>
        <v>-</v>
      </c>
      <c r="AI218" s="81">
        <f t="shared" si="39"/>
        <v>0</v>
      </c>
    </row>
    <row r="219" spans="1:35" ht="12.75" customHeight="1">
      <c r="A219" s="79" t="s">
        <v>79</v>
      </c>
      <c r="B219" s="80" t="s">
        <v>80</v>
      </c>
      <c r="C219" s="81" t="s">
        <v>81</v>
      </c>
      <c r="D219" s="82" t="s">
        <v>82</v>
      </c>
      <c r="E219" s="82" t="s">
        <v>83</v>
      </c>
      <c r="F219" s="83" t="s">
        <v>1452</v>
      </c>
      <c r="G219" s="84" t="s">
        <v>84</v>
      </c>
      <c r="H219" s="85" t="s">
        <v>342</v>
      </c>
      <c r="I219" s="86">
        <v>3084320700</v>
      </c>
      <c r="J219" s="87" t="s">
        <v>1454</v>
      </c>
      <c r="K219" s="88" t="s">
        <v>1455</v>
      </c>
      <c r="L219" s="100"/>
      <c r="M219" s="101">
        <v>569.24</v>
      </c>
      <c r="N219" s="102" t="s">
        <v>432</v>
      </c>
      <c r="O219" s="89">
        <v>11.02439024390244</v>
      </c>
      <c r="P219" s="90" t="s">
        <v>1673</v>
      </c>
      <c r="Q219" s="108"/>
      <c r="R219" s="109"/>
      <c r="S219" s="91" t="s">
        <v>1455</v>
      </c>
      <c r="T219" s="125">
        <v>36759</v>
      </c>
      <c r="U219" s="114">
        <v>1062</v>
      </c>
      <c r="V219" s="114">
        <v>2733</v>
      </c>
      <c r="W219" s="115">
        <v>747</v>
      </c>
      <c r="X219" s="116"/>
      <c r="Y219" s="117" t="s">
        <v>1810</v>
      </c>
      <c r="Z219" s="81">
        <f t="shared" si="30"/>
        <v>1</v>
      </c>
      <c r="AA219" s="82">
        <f t="shared" si="31"/>
        <v>1</v>
      </c>
      <c r="AB219" s="82">
        <f t="shared" si="32"/>
        <v>0</v>
      </c>
      <c r="AC219" s="82">
        <f t="shared" si="33"/>
        <v>0</v>
      </c>
      <c r="AD219" s="123" t="str">
        <f t="shared" si="34"/>
        <v>SRSA</v>
      </c>
      <c r="AE219" s="81">
        <f t="shared" si="35"/>
        <v>1</v>
      </c>
      <c r="AF219" s="82">
        <f t="shared" si="36"/>
        <v>0</v>
      </c>
      <c r="AG219" s="82">
        <f t="shared" si="37"/>
        <v>0</v>
      </c>
      <c r="AH219" s="123" t="str">
        <f t="shared" si="38"/>
        <v>-</v>
      </c>
      <c r="AI219" s="81">
        <f t="shared" si="39"/>
        <v>0</v>
      </c>
    </row>
    <row r="220" spans="1:35" ht="12.75" customHeight="1">
      <c r="A220" s="79" t="s">
        <v>1205</v>
      </c>
      <c r="B220" s="80" t="s">
        <v>1206</v>
      </c>
      <c r="C220" s="81" t="s">
        <v>1207</v>
      </c>
      <c r="D220" s="82" t="s">
        <v>1208</v>
      </c>
      <c r="E220" s="82" t="s">
        <v>185</v>
      </c>
      <c r="F220" s="83" t="s">
        <v>1452</v>
      </c>
      <c r="G220" s="84" t="s">
        <v>186</v>
      </c>
      <c r="H220" s="85" t="s">
        <v>1126</v>
      </c>
      <c r="I220" s="86">
        <v>4023762730</v>
      </c>
      <c r="J220" s="87" t="s">
        <v>1209</v>
      </c>
      <c r="K220" s="88" t="s">
        <v>1673</v>
      </c>
      <c r="L220" s="100"/>
      <c r="M220" s="101">
        <v>3328.89</v>
      </c>
      <c r="N220" s="102"/>
      <c r="O220" s="89">
        <v>13.881673881673882</v>
      </c>
      <c r="P220" s="90" t="s">
        <v>1673</v>
      </c>
      <c r="Q220" s="108"/>
      <c r="R220" s="109"/>
      <c r="S220" s="91" t="s">
        <v>1673</v>
      </c>
      <c r="T220" s="125">
        <v>151330</v>
      </c>
      <c r="U220" s="114">
        <v>8681</v>
      </c>
      <c r="V220" s="114">
        <v>17778</v>
      </c>
      <c r="W220" s="115">
        <v>5937</v>
      </c>
      <c r="X220" s="116"/>
      <c r="Y220" s="117" t="s">
        <v>432</v>
      </c>
      <c r="Z220" s="81">
        <f t="shared" si="30"/>
        <v>0</v>
      </c>
      <c r="AA220" s="82">
        <f t="shared" si="31"/>
        <v>0</v>
      </c>
      <c r="AB220" s="82">
        <f t="shared" si="32"/>
        <v>0</v>
      </c>
      <c r="AC220" s="82">
        <f t="shared" si="33"/>
        <v>0</v>
      </c>
      <c r="AD220" s="123" t="str">
        <f t="shared" si="34"/>
        <v>-</v>
      </c>
      <c r="AE220" s="81">
        <f t="shared" si="35"/>
        <v>0</v>
      </c>
      <c r="AF220" s="82">
        <f t="shared" si="36"/>
        <v>0</v>
      </c>
      <c r="AG220" s="82">
        <f t="shared" si="37"/>
        <v>0</v>
      </c>
      <c r="AH220" s="123" t="str">
        <f t="shared" si="38"/>
        <v>-</v>
      </c>
      <c r="AI220" s="81">
        <f t="shared" si="39"/>
        <v>0</v>
      </c>
    </row>
    <row r="221" spans="1:35" ht="12.75" customHeight="1">
      <c r="A221" s="79" t="s">
        <v>260</v>
      </c>
      <c r="B221" s="80" t="s">
        <v>261</v>
      </c>
      <c r="C221" s="81" t="s">
        <v>262</v>
      </c>
      <c r="D221" s="82" t="s">
        <v>263</v>
      </c>
      <c r="E221" s="82" t="s">
        <v>264</v>
      </c>
      <c r="F221" s="83" t="s">
        <v>1452</v>
      </c>
      <c r="G221" s="84" t="s">
        <v>265</v>
      </c>
      <c r="H221" s="85" t="s">
        <v>266</v>
      </c>
      <c r="I221" s="86">
        <v>3086973322</v>
      </c>
      <c r="J221" s="87" t="s">
        <v>1454</v>
      </c>
      <c r="K221" s="88" t="s">
        <v>1455</v>
      </c>
      <c r="L221" s="100"/>
      <c r="M221" s="101">
        <v>113.74</v>
      </c>
      <c r="N221" s="102" t="s">
        <v>432</v>
      </c>
      <c r="O221" s="89">
        <v>12.886597938144329</v>
      </c>
      <c r="P221" s="90" t="s">
        <v>1673</v>
      </c>
      <c r="Q221" s="108"/>
      <c r="R221" s="109"/>
      <c r="S221" s="91" t="s">
        <v>1455</v>
      </c>
      <c r="T221" s="125">
        <v>11638</v>
      </c>
      <c r="U221" s="114">
        <v>392</v>
      </c>
      <c r="V221" s="114">
        <v>853</v>
      </c>
      <c r="W221" s="115">
        <v>192</v>
      </c>
      <c r="X221" s="116"/>
      <c r="Y221" s="117" t="s">
        <v>1810</v>
      </c>
      <c r="Z221" s="81">
        <f t="shared" si="30"/>
        <v>1</v>
      </c>
      <c r="AA221" s="82">
        <f t="shared" si="31"/>
        <v>1</v>
      </c>
      <c r="AB221" s="82">
        <f t="shared" si="32"/>
        <v>0</v>
      </c>
      <c r="AC221" s="82">
        <f t="shared" si="33"/>
        <v>0</v>
      </c>
      <c r="AD221" s="123" t="str">
        <f t="shared" si="34"/>
        <v>SRSA</v>
      </c>
      <c r="AE221" s="81">
        <f t="shared" si="35"/>
        <v>1</v>
      </c>
      <c r="AF221" s="82">
        <f t="shared" si="36"/>
        <v>0</v>
      </c>
      <c r="AG221" s="82">
        <f t="shared" si="37"/>
        <v>0</v>
      </c>
      <c r="AH221" s="123" t="str">
        <f t="shared" si="38"/>
        <v>-</v>
      </c>
      <c r="AI221" s="81">
        <f t="shared" si="39"/>
        <v>0</v>
      </c>
    </row>
    <row r="222" spans="1:35" ht="12.75" customHeight="1">
      <c r="A222" s="79" t="s">
        <v>1074</v>
      </c>
      <c r="B222" s="80" t="s">
        <v>1075</v>
      </c>
      <c r="C222" s="81" t="s">
        <v>1076</v>
      </c>
      <c r="D222" s="82" t="s">
        <v>1077</v>
      </c>
      <c r="E222" s="82" t="s">
        <v>1078</v>
      </c>
      <c r="F222" s="83" t="s">
        <v>1452</v>
      </c>
      <c r="G222" s="84" t="s">
        <v>1079</v>
      </c>
      <c r="H222" s="85" t="s">
        <v>1080</v>
      </c>
      <c r="I222" s="86">
        <v>4028422615</v>
      </c>
      <c r="J222" s="87" t="s">
        <v>195</v>
      </c>
      <c r="K222" s="88" t="s">
        <v>1673</v>
      </c>
      <c r="L222" s="100"/>
      <c r="M222" s="101">
        <v>1028.04</v>
      </c>
      <c r="N222" s="102"/>
      <c r="O222" s="89">
        <v>5.780346820809249</v>
      </c>
      <c r="P222" s="90" t="s">
        <v>1673</v>
      </c>
      <c r="Q222" s="108"/>
      <c r="R222" s="109"/>
      <c r="S222" s="91" t="s">
        <v>1673</v>
      </c>
      <c r="T222" s="125">
        <v>35204</v>
      </c>
      <c r="U222" s="114">
        <v>691</v>
      </c>
      <c r="V222" s="114">
        <v>3640</v>
      </c>
      <c r="W222" s="115">
        <v>1285</v>
      </c>
      <c r="X222" s="116"/>
      <c r="Y222" s="117" t="s">
        <v>1810</v>
      </c>
      <c r="Z222" s="81">
        <f t="shared" si="30"/>
        <v>0</v>
      </c>
      <c r="AA222" s="82">
        <f t="shared" si="31"/>
        <v>0</v>
      </c>
      <c r="AB222" s="82">
        <f t="shared" si="32"/>
        <v>0</v>
      </c>
      <c r="AC222" s="82">
        <f t="shared" si="33"/>
        <v>0</v>
      </c>
      <c r="AD222" s="123" t="str">
        <f t="shared" si="34"/>
        <v>-</v>
      </c>
      <c r="AE222" s="81">
        <f t="shared" si="35"/>
        <v>0</v>
      </c>
      <c r="AF222" s="82">
        <f t="shared" si="36"/>
        <v>0</v>
      </c>
      <c r="AG222" s="82">
        <f t="shared" si="37"/>
        <v>0</v>
      </c>
      <c r="AH222" s="123" t="str">
        <f t="shared" si="38"/>
        <v>-</v>
      </c>
      <c r="AI222" s="81">
        <f t="shared" si="39"/>
        <v>0</v>
      </c>
    </row>
    <row r="223" spans="1:35" ht="12.75" customHeight="1">
      <c r="A223" s="79" t="s">
        <v>1471</v>
      </c>
      <c r="B223" s="80" t="s">
        <v>1472</v>
      </c>
      <c r="C223" s="81" t="s">
        <v>1473</v>
      </c>
      <c r="D223" s="82" t="s">
        <v>1474</v>
      </c>
      <c r="E223" s="82" t="s">
        <v>1475</v>
      </c>
      <c r="F223" s="83" t="s">
        <v>1452</v>
      </c>
      <c r="G223" s="84" t="s">
        <v>1476</v>
      </c>
      <c r="H223" s="85" t="s">
        <v>1477</v>
      </c>
      <c r="I223" s="86">
        <v>3087285667</v>
      </c>
      <c r="J223" s="87" t="s">
        <v>1454</v>
      </c>
      <c r="K223" s="88" t="s">
        <v>1455</v>
      </c>
      <c r="L223" s="100"/>
      <c r="M223" s="101">
        <v>448.64</v>
      </c>
      <c r="N223" s="102"/>
      <c r="O223" s="89">
        <v>13.793103448275861</v>
      </c>
      <c r="P223" s="90" t="s">
        <v>1673</v>
      </c>
      <c r="Q223" s="108"/>
      <c r="R223" s="109"/>
      <c r="S223" s="91" t="s">
        <v>1455</v>
      </c>
      <c r="T223" s="125">
        <v>32224</v>
      </c>
      <c r="U223" s="114">
        <v>1237</v>
      </c>
      <c r="V223" s="114">
        <v>2484</v>
      </c>
      <c r="W223" s="115">
        <v>805</v>
      </c>
      <c r="X223" s="116" t="s">
        <v>1810</v>
      </c>
      <c r="Y223" s="117" t="s">
        <v>1810</v>
      </c>
      <c r="Z223" s="81">
        <f t="shared" si="30"/>
        <v>1</v>
      </c>
      <c r="AA223" s="82">
        <f t="shared" si="31"/>
        <v>1</v>
      </c>
      <c r="AB223" s="82">
        <f t="shared" si="32"/>
        <v>0</v>
      </c>
      <c r="AC223" s="82">
        <f t="shared" si="33"/>
        <v>0</v>
      </c>
      <c r="AD223" s="123" t="str">
        <f t="shared" si="34"/>
        <v>SRSA</v>
      </c>
      <c r="AE223" s="81">
        <f t="shared" si="35"/>
        <v>1</v>
      </c>
      <c r="AF223" s="82">
        <f t="shared" si="36"/>
        <v>0</v>
      </c>
      <c r="AG223" s="82">
        <f t="shared" si="37"/>
        <v>0</v>
      </c>
      <c r="AH223" s="123" t="str">
        <f t="shared" si="38"/>
        <v>-</v>
      </c>
      <c r="AI223" s="81">
        <f t="shared" si="39"/>
        <v>0</v>
      </c>
    </row>
    <row r="224" spans="1:35" ht="12.75" customHeight="1">
      <c r="A224" s="79" t="s">
        <v>253</v>
      </c>
      <c r="B224" s="80" t="s">
        <v>254</v>
      </c>
      <c r="C224" s="81" t="s">
        <v>255</v>
      </c>
      <c r="D224" s="82" t="s">
        <v>256</v>
      </c>
      <c r="E224" s="82" t="s">
        <v>257</v>
      </c>
      <c r="F224" s="83" t="s">
        <v>1452</v>
      </c>
      <c r="G224" s="84" t="s">
        <v>258</v>
      </c>
      <c r="H224" s="85" t="s">
        <v>259</v>
      </c>
      <c r="I224" s="86">
        <v>3088362272</v>
      </c>
      <c r="J224" s="87" t="s">
        <v>1454</v>
      </c>
      <c r="K224" s="88" t="s">
        <v>1455</v>
      </c>
      <c r="L224" s="100"/>
      <c r="M224" s="101">
        <v>478.18</v>
      </c>
      <c r="N224" s="102" t="s">
        <v>432</v>
      </c>
      <c r="O224" s="89">
        <v>20.12847965738758</v>
      </c>
      <c r="P224" s="90" t="s">
        <v>1455</v>
      </c>
      <c r="Q224" s="108"/>
      <c r="R224" s="109"/>
      <c r="S224" s="91" t="s">
        <v>1455</v>
      </c>
      <c r="T224" s="125">
        <v>24495</v>
      </c>
      <c r="U224" s="114">
        <v>1766</v>
      </c>
      <c r="V224" s="114">
        <v>3247</v>
      </c>
      <c r="W224" s="115">
        <v>900</v>
      </c>
      <c r="X224" s="116"/>
      <c r="Y224" s="117" t="s">
        <v>432</v>
      </c>
      <c r="Z224" s="81">
        <f t="shared" si="30"/>
        <v>1</v>
      </c>
      <c r="AA224" s="82">
        <f t="shared" si="31"/>
        <v>1</v>
      </c>
      <c r="AB224" s="82">
        <f t="shared" si="32"/>
        <v>0</v>
      </c>
      <c r="AC224" s="82">
        <f t="shared" si="33"/>
        <v>0</v>
      </c>
      <c r="AD224" s="123" t="str">
        <f t="shared" si="34"/>
        <v>SRSA</v>
      </c>
      <c r="AE224" s="81">
        <f t="shared" si="35"/>
        <v>1</v>
      </c>
      <c r="AF224" s="82">
        <f t="shared" si="36"/>
        <v>1</v>
      </c>
      <c r="AG224" s="82" t="str">
        <f t="shared" si="37"/>
        <v>Initial</v>
      </c>
      <c r="AH224" s="123" t="str">
        <f t="shared" si="38"/>
        <v>-</v>
      </c>
      <c r="AI224" s="81" t="str">
        <f t="shared" si="39"/>
        <v>SRSA</v>
      </c>
    </row>
    <row r="225" spans="1:35" ht="12.75" customHeight="1">
      <c r="A225" s="79" t="s">
        <v>205</v>
      </c>
      <c r="B225" s="80" t="s">
        <v>206</v>
      </c>
      <c r="C225" s="81" t="s">
        <v>207</v>
      </c>
      <c r="D225" s="82" t="s">
        <v>208</v>
      </c>
      <c r="E225" s="82" t="s">
        <v>209</v>
      </c>
      <c r="F225" s="83" t="s">
        <v>1452</v>
      </c>
      <c r="G225" s="84" t="s">
        <v>465</v>
      </c>
      <c r="H225" s="85" t="s">
        <v>241</v>
      </c>
      <c r="I225" s="86">
        <v>3083243833</v>
      </c>
      <c r="J225" s="87" t="s">
        <v>1454</v>
      </c>
      <c r="K225" s="88" t="s">
        <v>1455</v>
      </c>
      <c r="L225" s="100"/>
      <c r="M225" s="101">
        <v>360.46</v>
      </c>
      <c r="N225" s="102"/>
      <c r="O225" s="89">
        <v>17.257683215130022</v>
      </c>
      <c r="P225" s="90" t="s">
        <v>1673</v>
      </c>
      <c r="Q225" s="108"/>
      <c r="R225" s="109"/>
      <c r="S225" s="91" t="s">
        <v>1455</v>
      </c>
      <c r="T225" s="125">
        <v>30604</v>
      </c>
      <c r="U225" s="114">
        <v>1091</v>
      </c>
      <c r="V225" s="114">
        <v>2439</v>
      </c>
      <c r="W225" s="115">
        <v>653</v>
      </c>
      <c r="X225" s="116"/>
      <c r="Y225" s="117" t="s">
        <v>1810</v>
      </c>
      <c r="Z225" s="81">
        <f t="shared" si="30"/>
        <v>1</v>
      </c>
      <c r="AA225" s="82">
        <f t="shared" si="31"/>
        <v>1</v>
      </c>
      <c r="AB225" s="82">
        <f t="shared" si="32"/>
        <v>0</v>
      </c>
      <c r="AC225" s="82">
        <f t="shared" si="33"/>
        <v>0</v>
      </c>
      <c r="AD225" s="123" t="str">
        <f t="shared" si="34"/>
        <v>SRSA</v>
      </c>
      <c r="AE225" s="81">
        <f t="shared" si="35"/>
        <v>1</v>
      </c>
      <c r="AF225" s="82">
        <f t="shared" si="36"/>
        <v>0</v>
      </c>
      <c r="AG225" s="82">
        <f t="shared" si="37"/>
        <v>0</v>
      </c>
      <c r="AH225" s="123" t="str">
        <f t="shared" si="38"/>
        <v>-</v>
      </c>
      <c r="AI225" s="81">
        <f t="shared" si="39"/>
        <v>0</v>
      </c>
    </row>
    <row r="226" spans="1:35" ht="12.75" customHeight="1">
      <c r="A226" s="79" t="s">
        <v>1210</v>
      </c>
      <c r="B226" s="80" t="s">
        <v>1211</v>
      </c>
      <c r="C226" s="81" t="s">
        <v>1212</v>
      </c>
      <c r="D226" s="82" t="s">
        <v>1213</v>
      </c>
      <c r="E226" s="82" t="s">
        <v>1214</v>
      </c>
      <c r="F226" s="83" t="s">
        <v>1452</v>
      </c>
      <c r="G226" s="84" t="s">
        <v>1215</v>
      </c>
      <c r="H226" s="85" t="s">
        <v>1216</v>
      </c>
      <c r="I226" s="86">
        <v>3084320107</v>
      </c>
      <c r="J226" s="87" t="s">
        <v>1454</v>
      </c>
      <c r="K226" s="88" t="s">
        <v>1455</v>
      </c>
      <c r="L226" s="100"/>
      <c r="M226" s="101">
        <v>95.92</v>
      </c>
      <c r="N226" s="102" t="s">
        <v>432</v>
      </c>
      <c r="O226" s="89">
        <v>14.11042944785276</v>
      </c>
      <c r="P226" s="90" t="s">
        <v>1673</v>
      </c>
      <c r="Q226" s="108"/>
      <c r="R226" s="109"/>
      <c r="S226" s="91" t="s">
        <v>1455</v>
      </c>
      <c r="T226" s="125">
        <v>10056</v>
      </c>
      <c r="U226" s="114">
        <v>818</v>
      </c>
      <c r="V226" s="114">
        <v>879</v>
      </c>
      <c r="W226" s="115">
        <v>187</v>
      </c>
      <c r="X226" s="116"/>
      <c r="Y226" s="117" t="s">
        <v>432</v>
      </c>
      <c r="Z226" s="81">
        <f t="shared" si="30"/>
        <v>1</v>
      </c>
      <c r="AA226" s="82">
        <f t="shared" si="31"/>
        <v>1</v>
      </c>
      <c r="AB226" s="82">
        <f t="shared" si="32"/>
        <v>0</v>
      </c>
      <c r="AC226" s="82">
        <f t="shared" si="33"/>
        <v>0</v>
      </c>
      <c r="AD226" s="123" t="str">
        <f t="shared" si="34"/>
        <v>SRSA</v>
      </c>
      <c r="AE226" s="81">
        <f t="shared" si="35"/>
        <v>1</v>
      </c>
      <c r="AF226" s="82">
        <f t="shared" si="36"/>
        <v>0</v>
      </c>
      <c r="AG226" s="82">
        <f t="shared" si="37"/>
        <v>0</v>
      </c>
      <c r="AH226" s="123" t="str">
        <f t="shared" si="38"/>
        <v>-</v>
      </c>
      <c r="AI226" s="81">
        <f t="shared" si="39"/>
        <v>0</v>
      </c>
    </row>
    <row r="227" spans="1:35" ht="12.75" customHeight="1">
      <c r="A227" s="79" t="s">
        <v>1217</v>
      </c>
      <c r="B227" s="80" t="s">
        <v>1218</v>
      </c>
      <c r="C227" s="81" t="s">
        <v>1219</v>
      </c>
      <c r="D227" s="82" t="s">
        <v>1220</v>
      </c>
      <c r="E227" s="82" t="s">
        <v>1221</v>
      </c>
      <c r="F227" s="83" t="s">
        <v>1452</v>
      </c>
      <c r="G227" s="84" t="s">
        <v>1222</v>
      </c>
      <c r="H227" s="85" t="s">
        <v>1223</v>
      </c>
      <c r="I227" s="86">
        <v>4028875007</v>
      </c>
      <c r="J227" s="87" t="s">
        <v>1454</v>
      </c>
      <c r="K227" s="88" t="s">
        <v>1455</v>
      </c>
      <c r="L227" s="100"/>
      <c r="M227" s="101">
        <v>166.75</v>
      </c>
      <c r="N227" s="102" t="s">
        <v>432</v>
      </c>
      <c r="O227" s="89">
        <v>8.205128205128204</v>
      </c>
      <c r="P227" s="90" t="s">
        <v>1673</v>
      </c>
      <c r="Q227" s="108"/>
      <c r="R227" s="109"/>
      <c r="S227" s="91" t="s">
        <v>1455</v>
      </c>
      <c r="T227" s="125">
        <v>10775</v>
      </c>
      <c r="U227" s="114">
        <v>464</v>
      </c>
      <c r="V227" s="114">
        <v>715</v>
      </c>
      <c r="W227" s="115">
        <v>279</v>
      </c>
      <c r="X227" s="116" t="s">
        <v>1810</v>
      </c>
      <c r="Y227" s="117" t="s">
        <v>1810</v>
      </c>
      <c r="Z227" s="81">
        <f t="shared" si="30"/>
        <v>1</v>
      </c>
      <c r="AA227" s="82">
        <f t="shared" si="31"/>
        <v>1</v>
      </c>
      <c r="AB227" s="82">
        <f t="shared" si="32"/>
        <v>0</v>
      </c>
      <c r="AC227" s="82">
        <f t="shared" si="33"/>
        <v>0</v>
      </c>
      <c r="AD227" s="123" t="str">
        <f t="shared" si="34"/>
        <v>SRSA</v>
      </c>
      <c r="AE227" s="81">
        <f t="shared" si="35"/>
        <v>1</v>
      </c>
      <c r="AF227" s="82">
        <f t="shared" si="36"/>
        <v>0</v>
      </c>
      <c r="AG227" s="82">
        <f t="shared" si="37"/>
        <v>0</v>
      </c>
      <c r="AH227" s="123" t="str">
        <f t="shared" si="38"/>
        <v>-</v>
      </c>
      <c r="AI227" s="81">
        <f t="shared" si="39"/>
        <v>0</v>
      </c>
    </row>
    <row r="228" spans="1:35" ht="12.75" customHeight="1">
      <c r="A228" s="79" t="s">
        <v>6</v>
      </c>
      <c r="B228" s="80" t="s">
        <v>7</v>
      </c>
      <c r="C228" s="81" t="s">
        <v>8</v>
      </c>
      <c r="D228" s="82" t="s">
        <v>9</v>
      </c>
      <c r="E228" s="82" t="s">
        <v>10</v>
      </c>
      <c r="F228" s="83" t="s">
        <v>1452</v>
      </c>
      <c r="G228" s="84" t="s">
        <v>11</v>
      </c>
      <c r="H228" s="85" t="s">
        <v>12</v>
      </c>
      <c r="I228" s="86">
        <v>3086682249</v>
      </c>
      <c r="J228" s="87" t="s">
        <v>1454</v>
      </c>
      <c r="K228" s="88" t="s">
        <v>1455</v>
      </c>
      <c r="L228" s="100"/>
      <c r="M228" s="101">
        <v>618.12</v>
      </c>
      <c r="N228" s="102"/>
      <c r="O228" s="89">
        <v>9.556313993174061</v>
      </c>
      <c r="P228" s="90" t="s">
        <v>1673</v>
      </c>
      <c r="Q228" s="108"/>
      <c r="R228" s="109"/>
      <c r="S228" s="91" t="s">
        <v>1455</v>
      </c>
      <c r="T228" s="125">
        <v>27013</v>
      </c>
      <c r="U228" s="114">
        <v>966</v>
      </c>
      <c r="V228" s="114">
        <v>2529</v>
      </c>
      <c r="W228" s="115">
        <v>751</v>
      </c>
      <c r="X228" s="116"/>
      <c r="Y228" s="117" t="s">
        <v>1810</v>
      </c>
      <c r="Z228" s="81">
        <f t="shared" si="30"/>
        <v>1</v>
      </c>
      <c r="AA228" s="82">
        <f t="shared" si="31"/>
        <v>0</v>
      </c>
      <c r="AB228" s="82">
        <f t="shared" si="32"/>
        <v>0</v>
      </c>
      <c r="AC228" s="82">
        <f t="shared" si="33"/>
        <v>0</v>
      </c>
      <c r="AD228" s="123" t="str">
        <f t="shared" si="34"/>
        <v>-</v>
      </c>
      <c r="AE228" s="81">
        <f t="shared" si="35"/>
        <v>1</v>
      </c>
      <c r="AF228" s="82">
        <f t="shared" si="36"/>
        <v>0</v>
      </c>
      <c r="AG228" s="82">
        <f t="shared" si="37"/>
        <v>0</v>
      </c>
      <c r="AH228" s="123" t="str">
        <f t="shared" si="38"/>
        <v>-</v>
      </c>
      <c r="AI228" s="81">
        <f t="shared" si="39"/>
        <v>0</v>
      </c>
    </row>
    <row r="229" spans="1:35" ht="12.75" customHeight="1">
      <c r="A229" s="79" t="s">
        <v>1770</v>
      </c>
      <c r="B229" s="80" t="s">
        <v>1771</v>
      </c>
      <c r="C229" s="81" t="s">
        <v>1772</v>
      </c>
      <c r="D229" s="82" t="s">
        <v>1773</v>
      </c>
      <c r="E229" s="82" t="s">
        <v>1774</v>
      </c>
      <c r="F229" s="83" t="s">
        <v>1452</v>
      </c>
      <c r="G229" s="84" t="s">
        <v>1775</v>
      </c>
      <c r="H229" s="85" t="s">
        <v>1776</v>
      </c>
      <c r="I229" s="86">
        <v>4024638844</v>
      </c>
      <c r="J229" s="87" t="s">
        <v>1454</v>
      </c>
      <c r="K229" s="88" t="s">
        <v>1455</v>
      </c>
      <c r="L229" s="100"/>
      <c r="M229" s="101">
        <v>426.74</v>
      </c>
      <c r="N229" s="102"/>
      <c r="O229" s="89">
        <v>9.388646288209607</v>
      </c>
      <c r="P229" s="90" t="s">
        <v>1673</v>
      </c>
      <c r="Q229" s="108"/>
      <c r="R229" s="109"/>
      <c r="S229" s="91" t="s">
        <v>1455</v>
      </c>
      <c r="T229" s="125">
        <v>18128</v>
      </c>
      <c r="U229" s="114">
        <v>824</v>
      </c>
      <c r="V229" s="114">
        <v>1818</v>
      </c>
      <c r="W229" s="115">
        <v>519</v>
      </c>
      <c r="X229" s="116"/>
      <c r="Y229" s="117" t="s">
        <v>432</v>
      </c>
      <c r="Z229" s="81">
        <f t="shared" si="30"/>
        <v>1</v>
      </c>
      <c r="AA229" s="82">
        <f t="shared" si="31"/>
        <v>1</v>
      </c>
      <c r="AB229" s="82">
        <f t="shared" si="32"/>
        <v>0</v>
      </c>
      <c r="AC229" s="82">
        <f t="shared" si="33"/>
        <v>0</v>
      </c>
      <c r="AD229" s="123" t="str">
        <f t="shared" si="34"/>
        <v>SRSA</v>
      </c>
      <c r="AE229" s="81">
        <f t="shared" si="35"/>
        <v>1</v>
      </c>
      <c r="AF229" s="82">
        <f t="shared" si="36"/>
        <v>0</v>
      </c>
      <c r="AG229" s="82">
        <f t="shared" si="37"/>
        <v>0</v>
      </c>
      <c r="AH229" s="123" t="str">
        <f t="shared" si="38"/>
        <v>-</v>
      </c>
      <c r="AI229" s="81">
        <f t="shared" si="39"/>
        <v>0</v>
      </c>
    </row>
    <row r="230" spans="1:35" ht="12.75" customHeight="1">
      <c r="A230" s="79" t="s">
        <v>1224</v>
      </c>
      <c r="B230" s="80" t="s">
        <v>1225</v>
      </c>
      <c r="C230" s="81" t="s">
        <v>1226</v>
      </c>
      <c r="D230" s="82" t="s">
        <v>1227</v>
      </c>
      <c r="E230" s="82" t="s">
        <v>1228</v>
      </c>
      <c r="F230" s="83" t="s">
        <v>1452</v>
      </c>
      <c r="G230" s="84" t="s">
        <v>1229</v>
      </c>
      <c r="H230" s="85" t="s">
        <v>246</v>
      </c>
      <c r="I230" s="86">
        <v>4028265558</v>
      </c>
      <c r="J230" s="87" t="s">
        <v>1454</v>
      </c>
      <c r="K230" s="88" t="s">
        <v>1455</v>
      </c>
      <c r="L230" s="100"/>
      <c r="M230" s="101">
        <v>169.78</v>
      </c>
      <c r="N230" s="102" t="s">
        <v>432</v>
      </c>
      <c r="O230" s="89">
        <v>9.923664122137405</v>
      </c>
      <c r="P230" s="90" t="s">
        <v>1673</v>
      </c>
      <c r="Q230" s="108"/>
      <c r="R230" s="109"/>
      <c r="S230" s="91" t="s">
        <v>1455</v>
      </c>
      <c r="T230" s="125">
        <v>8184</v>
      </c>
      <c r="U230" s="114">
        <v>407</v>
      </c>
      <c r="V230" s="114">
        <v>947</v>
      </c>
      <c r="W230" s="115">
        <v>280</v>
      </c>
      <c r="X230" s="116" t="s">
        <v>1810</v>
      </c>
      <c r="Y230" s="117" t="s">
        <v>1810</v>
      </c>
      <c r="Z230" s="81">
        <f t="shared" si="30"/>
        <v>1</v>
      </c>
      <c r="AA230" s="82">
        <f t="shared" si="31"/>
        <v>1</v>
      </c>
      <c r="AB230" s="82">
        <f t="shared" si="32"/>
        <v>0</v>
      </c>
      <c r="AC230" s="82">
        <f t="shared" si="33"/>
        <v>0</v>
      </c>
      <c r="AD230" s="123" t="str">
        <f t="shared" si="34"/>
        <v>SRSA</v>
      </c>
      <c r="AE230" s="81">
        <f t="shared" si="35"/>
        <v>1</v>
      </c>
      <c r="AF230" s="82">
        <f t="shared" si="36"/>
        <v>0</v>
      </c>
      <c r="AG230" s="82">
        <f t="shared" si="37"/>
        <v>0</v>
      </c>
      <c r="AH230" s="123" t="str">
        <f t="shared" si="38"/>
        <v>-</v>
      </c>
      <c r="AI230" s="81">
        <f t="shared" si="39"/>
        <v>0</v>
      </c>
    </row>
    <row r="231" spans="1:35" ht="12.75" customHeight="1">
      <c r="A231" s="79" t="s">
        <v>1478</v>
      </c>
      <c r="B231" s="80" t="s">
        <v>1479</v>
      </c>
      <c r="C231" s="81" t="s">
        <v>1480</v>
      </c>
      <c r="D231" s="82" t="s">
        <v>1481</v>
      </c>
      <c r="E231" s="82" t="s">
        <v>1482</v>
      </c>
      <c r="F231" s="83" t="s">
        <v>1452</v>
      </c>
      <c r="G231" s="84" t="s">
        <v>1483</v>
      </c>
      <c r="H231" s="85" t="s">
        <v>814</v>
      </c>
      <c r="I231" s="86">
        <v>3085446557</v>
      </c>
      <c r="J231" s="87" t="s">
        <v>1454</v>
      </c>
      <c r="K231" s="88" t="s">
        <v>1455</v>
      </c>
      <c r="L231" s="100"/>
      <c r="M231" s="101">
        <v>214.64</v>
      </c>
      <c r="N231" s="102"/>
      <c r="O231" s="89">
        <v>8.045977011494253</v>
      </c>
      <c r="P231" s="90" t="s">
        <v>1673</v>
      </c>
      <c r="Q231" s="108"/>
      <c r="R231" s="109"/>
      <c r="S231" s="91" t="s">
        <v>1455</v>
      </c>
      <c r="T231" s="125">
        <v>5744</v>
      </c>
      <c r="U231" s="114">
        <v>222</v>
      </c>
      <c r="V231" s="114">
        <v>809</v>
      </c>
      <c r="W231" s="115">
        <v>260</v>
      </c>
      <c r="X231" s="116"/>
      <c r="Y231" s="117" t="s">
        <v>1810</v>
      </c>
      <c r="Z231" s="81">
        <f t="shared" si="30"/>
        <v>1</v>
      </c>
      <c r="AA231" s="82">
        <f t="shared" si="31"/>
        <v>1</v>
      </c>
      <c r="AB231" s="82">
        <f t="shared" si="32"/>
        <v>0</v>
      </c>
      <c r="AC231" s="82">
        <f t="shared" si="33"/>
        <v>0</v>
      </c>
      <c r="AD231" s="123" t="str">
        <f t="shared" si="34"/>
        <v>SRSA</v>
      </c>
      <c r="AE231" s="81">
        <f t="shared" si="35"/>
        <v>1</v>
      </c>
      <c r="AF231" s="82">
        <f t="shared" si="36"/>
        <v>0</v>
      </c>
      <c r="AG231" s="82">
        <f t="shared" si="37"/>
        <v>0</v>
      </c>
      <c r="AH231" s="123" t="str">
        <f t="shared" si="38"/>
        <v>-</v>
      </c>
      <c r="AI231" s="81">
        <f t="shared" si="39"/>
        <v>0</v>
      </c>
    </row>
    <row r="232" spans="1:35" ht="12.75" customHeight="1">
      <c r="A232" s="79" t="s">
        <v>165</v>
      </c>
      <c r="B232" s="80" t="s">
        <v>0</v>
      </c>
      <c r="C232" s="81" t="s">
        <v>1</v>
      </c>
      <c r="D232" s="82" t="s">
        <v>2</v>
      </c>
      <c r="E232" s="82" t="s">
        <v>3</v>
      </c>
      <c r="F232" s="83" t="s">
        <v>1452</v>
      </c>
      <c r="G232" s="84" t="s">
        <v>4</v>
      </c>
      <c r="H232" s="85" t="s">
        <v>5</v>
      </c>
      <c r="I232" s="86">
        <v>4023761680</v>
      </c>
      <c r="J232" s="87" t="s">
        <v>1454</v>
      </c>
      <c r="K232" s="88" t="s">
        <v>1455</v>
      </c>
      <c r="L232" s="100"/>
      <c r="M232" s="101">
        <v>161.37</v>
      </c>
      <c r="N232" s="102" t="s">
        <v>432</v>
      </c>
      <c r="O232" s="89">
        <v>11.29032258064516</v>
      </c>
      <c r="P232" s="90" t="s">
        <v>1673</v>
      </c>
      <c r="Q232" s="108"/>
      <c r="R232" s="109"/>
      <c r="S232" s="91" t="s">
        <v>1455</v>
      </c>
      <c r="T232" s="125">
        <v>13268</v>
      </c>
      <c r="U232" s="114">
        <v>493</v>
      </c>
      <c r="V232" s="114">
        <v>805</v>
      </c>
      <c r="W232" s="115">
        <v>293</v>
      </c>
      <c r="X232" s="116"/>
      <c r="Y232" s="117" t="s">
        <v>432</v>
      </c>
      <c r="Z232" s="81">
        <f t="shared" si="30"/>
        <v>1</v>
      </c>
      <c r="AA232" s="82">
        <f t="shared" si="31"/>
        <v>1</v>
      </c>
      <c r="AB232" s="82">
        <f t="shared" si="32"/>
        <v>0</v>
      </c>
      <c r="AC232" s="82">
        <f t="shared" si="33"/>
        <v>0</v>
      </c>
      <c r="AD232" s="123" t="str">
        <f t="shared" si="34"/>
        <v>SRSA</v>
      </c>
      <c r="AE232" s="81">
        <f t="shared" si="35"/>
        <v>1</v>
      </c>
      <c r="AF232" s="82">
        <f t="shared" si="36"/>
        <v>0</v>
      </c>
      <c r="AG232" s="82">
        <f t="shared" si="37"/>
        <v>0</v>
      </c>
      <c r="AH232" s="123" t="str">
        <f t="shared" si="38"/>
        <v>-</v>
      </c>
      <c r="AI232" s="81">
        <f t="shared" si="39"/>
        <v>0</v>
      </c>
    </row>
    <row r="233" spans="1:35" ht="12.75" customHeight="1">
      <c r="A233" s="79" t="s">
        <v>1484</v>
      </c>
      <c r="B233" s="80" t="s">
        <v>1485</v>
      </c>
      <c r="C233" s="81" t="s">
        <v>1486</v>
      </c>
      <c r="D233" s="82" t="s">
        <v>1487</v>
      </c>
      <c r="E233" s="82" t="s">
        <v>1488</v>
      </c>
      <c r="F233" s="83" t="s">
        <v>1452</v>
      </c>
      <c r="G233" s="84" t="s">
        <v>1489</v>
      </c>
      <c r="H233" s="85" t="s">
        <v>1490</v>
      </c>
      <c r="I233" s="86">
        <v>4024433051</v>
      </c>
      <c r="J233" s="87" t="s">
        <v>1454</v>
      </c>
      <c r="K233" s="88" t="s">
        <v>1455</v>
      </c>
      <c r="L233" s="100"/>
      <c r="M233" s="101">
        <v>172.08</v>
      </c>
      <c r="N233" s="102"/>
      <c r="O233" s="89">
        <v>11.73469387755102</v>
      </c>
      <c r="P233" s="90" t="s">
        <v>1673</v>
      </c>
      <c r="Q233" s="108"/>
      <c r="R233" s="109"/>
      <c r="S233" s="91" t="s">
        <v>1455</v>
      </c>
      <c r="T233" s="125">
        <v>13617</v>
      </c>
      <c r="U233" s="114">
        <v>554</v>
      </c>
      <c r="V233" s="114">
        <v>840</v>
      </c>
      <c r="W233" s="115">
        <v>346</v>
      </c>
      <c r="X233" s="116"/>
      <c r="Y233" s="117" t="s">
        <v>432</v>
      </c>
      <c r="Z233" s="81">
        <f t="shared" si="30"/>
        <v>1</v>
      </c>
      <c r="AA233" s="82">
        <f t="shared" si="31"/>
        <v>1</v>
      </c>
      <c r="AB233" s="82">
        <f t="shared" si="32"/>
        <v>0</v>
      </c>
      <c r="AC233" s="82">
        <f t="shared" si="33"/>
        <v>0</v>
      </c>
      <c r="AD233" s="123" t="str">
        <f t="shared" si="34"/>
        <v>SRSA</v>
      </c>
      <c r="AE233" s="81">
        <f t="shared" si="35"/>
        <v>1</v>
      </c>
      <c r="AF233" s="82">
        <f t="shared" si="36"/>
        <v>0</v>
      </c>
      <c r="AG233" s="82">
        <f t="shared" si="37"/>
        <v>0</v>
      </c>
      <c r="AH233" s="123" t="str">
        <f t="shared" si="38"/>
        <v>-</v>
      </c>
      <c r="AI233" s="81">
        <f t="shared" si="39"/>
        <v>0</v>
      </c>
    </row>
    <row r="234" spans="1:35" ht="12.75" customHeight="1">
      <c r="A234" s="79" t="s">
        <v>1812</v>
      </c>
      <c r="B234" s="92">
        <v>650011000</v>
      </c>
      <c r="C234" s="81" t="s">
        <v>1798</v>
      </c>
      <c r="D234" s="82" t="s">
        <v>1799</v>
      </c>
      <c r="E234" s="82" t="s">
        <v>1800</v>
      </c>
      <c r="F234" s="83" t="s">
        <v>1452</v>
      </c>
      <c r="G234" s="84">
        <v>68978</v>
      </c>
      <c r="H234" s="85"/>
      <c r="I234" s="86">
        <v>4028793258</v>
      </c>
      <c r="J234" s="87" t="s">
        <v>1454</v>
      </c>
      <c r="K234" s="88" t="s">
        <v>1455</v>
      </c>
      <c r="L234" s="100"/>
      <c r="M234" s="103">
        <v>395.57</v>
      </c>
      <c r="N234" s="104"/>
      <c r="O234" s="95"/>
      <c r="P234" s="90"/>
      <c r="Q234" s="108"/>
      <c r="R234" s="104"/>
      <c r="S234" s="91" t="s">
        <v>1455</v>
      </c>
      <c r="T234" s="122">
        <v>27731</v>
      </c>
      <c r="U234" s="118">
        <v>801</v>
      </c>
      <c r="V234" s="118">
        <v>2061</v>
      </c>
      <c r="W234" s="119">
        <v>563</v>
      </c>
      <c r="X234" s="120"/>
      <c r="Y234" s="121" t="s">
        <v>432</v>
      </c>
      <c r="Z234" s="81">
        <f t="shared" si="30"/>
        <v>1</v>
      </c>
      <c r="AA234" s="82">
        <f t="shared" si="31"/>
        <v>1</v>
      </c>
      <c r="AB234" s="82">
        <f t="shared" si="32"/>
        <v>0</v>
      </c>
      <c r="AC234" s="82">
        <f t="shared" si="33"/>
        <v>0</v>
      </c>
      <c r="AD234" s="123" t="str">
        <f t="shared" si="34"/>
        <v>SRSA</v>
      </c>
      <c r="AE234" s="81">
        <f t="shared" si="35"/>
        <v>1</v>
      </c>
      <c r="AF234" s="82">
        <f t="shared" si="36"/>
        <v>0</v>
      </c>
      <c r="AG234" s="82">
        <f t="shared" si="37"/>
        <v>0</v>
      </c>
      <c r="AH234" s="123" t="str">
        <f t="shared" si="38"/>
        <v>-</v>
      </c>
      <c r="AI234" s="81">
        <f t="shared" si="39"/>
        <v>0</v>
      </c>
    </row>
    <row r="235" spans="1:35" ht="12.75" customHeight="1">
      <c r="A235" s="79" t="s">
        <v>1570</v>
      </c>
      <c r="B235" s="80" t="s">
        <v>1571</v>
      </c>
      <c r="C235" s="81" t="s">
        <v>1572</v>
      </c>
      <c r="D235" s="82" t="s">
        <v>1573</v>
      </c>
      <c r="E235" s="82" t="s">
        <v>1574</v>
      </c>
      <c r="F235" s="83" t="s">
        <v>1452</v>
      </c>
      <c r="G235" s="84" t="s">
        <v>1575</v>
      </c>
      <c r="H235" s="85" t="s">
        <v>1576</v>
      </c>
      <c r="I235" s="86">
        <v>3085776362</v>
      </c>
      <c r="J235" s="87" t="s">
        <v>1454</v>
      </c>
      <c r="K235" s="88" t="s">
        <v>1455</v>
      </c>
      <c r="L235" s="100"/>
      <c r="M235" s="101">
        <v>376.44</v>
      </c>
      <c r="N235" s="102"/>
      <c r="O235" s="89">
        <v>13.65079365079365</v>
      </c>
      <c r="P235" s="90" t="s">
        <v>1673</v>
      </c>
      <c r="Q235" s="108"/>
      <c r="R235" s="109"/>
      <c r="S235" s="91" t="s">
        <v>1455</v>
      </c>
      <c r="T235" s="125">
        <v>13749</v>
      </c>
      <c r="U235" s="114">
        <v>488</v>
      </c>
      <c r="V235" s="114">
        <v>1669</v>
      </c>
      <c r="W235" s="115">
        <v>456</v>
      </c>
      <c r="X235" s="116"/>
      <c r="Y235" s="117" t="s">
        <v>1810</v>
      </c>
      <c r="Z235" s="81">
        <f t="shared" si="30"/>
        <v>1</v>
      </c>
      <c r="AA235" s="82">
        <f t="shared" si="31"/>
        <v>1</v>
      </c>
      <c r="AB235" s="82">
        <f t="shared" si="32"/>
        <v>0</v>
      </c>
      <c r="AC235" s="82">
        <f t="shared" si="33"/>
        <v>0</v>
      </c>
      <c r="AD235" s="123" t="str">
        <f t="shared" si="34"/>
        <v>SRSA</v>
      </c>
      <c r="AE235" s="81">
        <f t="shared" si="35"/>
        <v>1</v>
      </c>
      <c r="AF235" s="82">
        <f t="shared" si="36"/>
        <v>0</v>
      </c>
      <c r="AG235" s="82">
        <f t="shared" si="37"/>
        <v>0</v>
      </c>
      <c r="AH235" s="123" t="str">
        <f t="shared" si="38"/>
        <v>-</v>
      </c>
      <c r="AI235" s="81">
        <f t="shared" si="39"/>
        <v>0</v>
      </c>
    </row>
    <row r="236" spans="1:35" ht="12.75" customHeight="1">
      <c r="A236" s="79" t="s">
        <v>1491</v>
      </c>
      <c r="B236" s="80" t="s">
        <v>1492</v>
      </c>
      <c r="C236" s="81" t="s">
        <v>1493</v>
      </c>
      <c r="D236" s="82" t="s">
        <v>1494</v>
      </c>
      <c r="E236" s="82" t="s">
        <v>1495</v>
      </c>
      <c r="F236" s="83" t="s">
        <v>1452</v>
      </c>
      <c r="G236" s="84" t="s">
        <v>1496</v>
      </c>
      <c r="H236" s="85" t="s">
        <v>1497</v>
      </c>
      <c r="I236" s="86">
        <v>4022872012</v>
      </c>
      <c r="J236" s="87" t="s">
        <v>1454</v>
      </c>
      <c r="K236" s="88" t="s">
        <v>1455</v>
      </c>
      <c r="L236" s="100"/>
      <c r="M236" s="101">
        <v>379.6</v>
      </c>
      <c r="N236" s="102"/>
      <c r="O236" s="89">
        <v>13.471502590673575</v>
      </c>
      <c r="P236" s="90" t="s">
        <v>1673</v>
      </c>
      <c r="Q236" s="108"/>
      <c r="R236" s="109"/>
      <c r="S236" s="91" t="s">
        <v>1455</v>
      </c>
      <c r="T236" s="125">
        <v>15850</v>
      </c>
      <c r="U236" s="114">
        <v>912</v>
      </c>
      <c r="V236" s="114">
        <v>1909</v>
      </c>
      <c r="W236" s="115">
        <v>476</v>
      </c>
      <c r="X236" s="116"/>
      <c r="Y236" s="117" t="s">
        <v>432</v>
      </c>
      <c r="Z236" s="81">
        <f t="shared" si="30"/>
        <v>1</v>
      </c>
      <c r="AA236" s="82">
        <f t="shared" si="31"/>
        <v>1</v>
      </c>
      <c r="AB236" s="82">
        <f t="shared" si="32"/>
        <v>0</v>
      </c>
      <c r="AC236" s="82">
        <f t="shared" si="33"/>
        <v>0</v>
      </c>
      <c r="AD236" s="123" t="str">
        <f t="shared" si="34"/>
        <v>SRSA</v>
      </c>
      <c r="AE236" s="81">
        <f t="shared" si="35"/>
        <v>1</v>
      </c>
      <c r="AF236" s="82">
        <f t="shared" si="36"/>
        <v>0</v>
      </c>
      <c r="AG236" s="82">
        <f t="shared" si="37"/>
        <v>0</v>
      </c>
      <c r="AH236" s="123" t="str">
        <f t="shared" si="38"/>
        <v>-</v>
      </c>
      <c r="AI236" s="81">
        <f t="shared" si="39"/>
        <v>0</v>
      </c>
    </row>
    <row r="237" spans="1:35" ht="12.75" customHeight="1">
      <c r="A237" s="79" t="s">
        <v>1498</v>
      </c>
      <c r="B237" s="80" t="s">
        <v>1499</v>
      </c>
      <c r="C237" s="81" t="s">
        <v>1500</v>
      </c>
      <c r="D237" s="82" t="s">
        <v>1501</v>
      </c>
      <c r="E237" s="82" t="s">
        <v>1502</v>
      </c>
      <c r="F237" s="83" t="s">
        <v>1452</v>
      </c>
      <c r="G237" s="84" t="s">
        <v>1503</v>
      </c>
      <c r="H237" s="85" t="s">
        <v>40</v>
      </c>
      <c r="I237" s="86">
        <v>3083874323</v>
      </c>
      <c r="J237" s="87" t="s">
        <v>1454</v>
      </c>
      <c r="K237" s="88" t="s">
        <v>1455</v>
      </c>
      <c r="L237" s="100"/>
      <c r="M237" s="101">
        <v>714.03</v>
      </c>
      <c r="N237" s="102"/>
      <c r="O237" s="89">
        <v>4.992657856093979</v>
      </c>
      <c r="P237" s="90" t="s">
        <v>1673</v>
      </c>
      <c r="Q237" s="108"/>
      <c r="R237" s="109"/>
      <c r="S237" s="91" t="s">
        <v>1455</v>
      </c>
      <c r="T237" s="125">
        <v>27985</v>
      </c>
      <c r="U237" s="114">
        <v>594</v>
      </c>
      <c r="V237" s="114">
        <v>2178</v>
      </c>
      <c r="W237" s="115">
        <v>909</v>
      </c>
      <c r="X237" s="116"/>
      <c r="Y237" s="117" t="s">
        <v>1810</v>
      </c>
      <c r="Z237" s="81">
        <f t="shared" si="30"/>
        <v>1</v>
      </c>
      <c r="AA237" s="82">
        <f t="shared" si="31"/>
        <v>0</v>
      </c>
      <c r="AB237" s="82">
        <f t="shared" si="32"/>
        <v>0</v>
      </c>
      <c r="AC237" s="82">
        <f t="shared" si="33"/>
        <v>0</v>
      </c>
      <c r="AD237" s="123" t="str">
        <f t="shared" si="34"/>
        <v>-</v>
      </c>
      <c r="AE237" s="81">
        <f t="shared" si="35"/>
        <v>1</v>
      </c>
      <c r="AF237" s="82">
        <f t="shared" si="36"/>
        <v>0</v>
      </c>
      <c r="AG237" s="82">
        <f t="shared" si="37"/>
        <v>0</v>
      </c>
      <c r="AH237" s="123" t="str">
        <f t="shared" si="38"/>
        <v>-</v>
      </c>
      <c r="AI237" s="81">
        <f t="shared" si="39"/>
        <v>0</v>
      </c>
    </row>
    <row r="238" spans="1:35" ht="12.75" customHeight="1">
      <c r="A238" s="79" t="s">
        <v>122</v>
      </c>
      <c r="B238" s="80" t="s">
        <v>123</v>
      </c>
      <c r="C238" s="81" t="s">
        <v>124</v>
      </c>
      <c r="D238" s="82" t="s">
        <v>125</v>
      </c>
      <c r="E238" s="82" t="s">
        <v>126</v>
      </c>
      <c r="F238" s="83" t="s">
        <v>1452</v>
      </c>
      <c r="G238" s="84" t="s">
        <v>127</v>
      </c>
      <c r="H238" s="85" t="s">
        <v>128</v>
      </c>
      <c r="I238" s="86">
        <v>4022934000</v>
      </c>
      <c r="J238" s="87" t="s">
        <v>129</v>
      </c>
      <c r="K238" s="88" t="s">
        <v>1455</v>
      </c>
      <c r="L238" s="100"/>
      <c r="M238" s="101">
        <v>552.36</v>
      </c>
      <c r="N238" s="102"/>
      <c r="O238" s="89">
        <v>10.829103214890017</v>
      </c>
      <c r="P238" s="90" t="s">
        <v>1673</v>
      </c>
      <c r="Q238" s="108"/>
      <c r="R238" s="109"/>
      <c r="S238" s="91" t="s">
        <v>1455</v>
      </c>
      <c r="T238" s="125">
        <v>35561</v>
      </c>
      <c r="U238" s="114">
        <v>752</v>
      </c>
      <c r="V238" s="114">
        <v>2610</v>
      </c>
      <c r="W238" s="115">
        <v>720</v>
      </c>
      <c r="X238" s="116" t="s">
        <v>1810</v>
      </c>
      <c r="Y238" s="117" t="s">
        <v>1810</v>
      </c>
      <c r="Z238" s="81">
        <f t="shared" si="30"/>
        <v>1</v>
      </c>
      <c r="AA238" s="82">
        <f t="shared" si="31"/>
        <v>1</v>
      </c>
      <c r="AB238" s="82">
        <f t="shared" si="32"/>
        <v>0</v>
      </c>
      <c r="AC238" s="82">
        <f t="shared" si="33"/>
        <v>0</v>
      </c>
      <c r="AD238" s="123" t="str">
        <f t="shared" si="34"/>
        <v>SRSA</v>
      </c>
      <c r="AE238" s="81">
        <f t="shared" si="35"/>
        <v>1</v>
      </c>
      <c r="AF238" s="82">
        <f t="shared" si="36"/>
        <v>0</v>
      </c>
      <c r="AG238" s="82">
        <f t="shared" si="37"/>
        <v>0</v>
      </c>
      <c r="AH238" s="123" t="str">
        <f t="shared" si="38"/>
        <v>-</v>
      </c>
      <c r="AI238" s="81">
        <f t="shared" si="39"/>
        <v>0</v>
      </c>
    </row>
    <row r="239" spans="1:35" ht="12.75" customHeight="1">
      <c r="A239" s="79" t="s">
        <v>378</v>
      </c>
      <c r="B239" s="80" t="s">
        <v>379</v>
      </c>
      <c r="C239" s="81" t="s">
        <v>380</v>
      </c>
      <c r="D239" s="82" t="s">
        <v>381</v>
      </c>
      <c r="E239" s="82" t="s">
        <v>382</v>
      </c>
      <c r="F239" s="83" t="s">
        <v>1452</v>
      </c>
      <c r="G239" s="84" t="s">
        <v>383</v>
      </c>
      <c r="H239" s="85" t="s">
        <v>273</v>
      </c>
      <c r="I239" s="86">
        <v>4028923454</v>
      </c>
      <c r="J239" s="87" t="s">
        <v>1454</v>
      </c>
      <c r="K239" s="88" t="s">
        <v>1455</v>
      </c>
      <c r="L239" s="100"/>
      <c r="M239" s="101">
        <v>367.46</v>
      </c>
      <c r="N239" s="102"/>
      <c r="O239" s="89">
        <v>9.977827050997783</v>
      </c>
      <c r="P239" s="90" t="s">
        <v>1673</v>
      </c>
      <c r="Q239" s="108"/>
      <c r="R239" s="109"/>
      <c r="S239" s="91" t="s">
        <v>1455</v>
      </c>
      <c r="T239" s="125">
        <v>20528</v>
      </c>
      <c r="U239" s="114">
        <v>601</v>
      </c>
      <c r="V239" s="114">
        <v>672</v>
      </c>
      <c r="W239" s="115">
        <v>449</v>
      </c>
      <c r="X239" s="116"/>
      <c r="Y239" s="117" t="s">
        <v>1810</v>
      </c>
      <c r="Z239" s="81">
        <f t="shared" si="30"/>
        <v>1</v>
      </c>
      <c r="AA239" s="82">
        <f t="shared" si="31"/>
        <v>1</v>
      </c>
      <c r="AB239" s="82">
        <f t="shared" si="32"/>
        <v>0</v>
      </c>
      <c r="AC239" s="82">
        <f t="shared" si="33"/>
        <v>0</v>
      </c>
      <c r="AD239" s="123" t="str">
        <f t="shared" si="34"/>
        <v>SRSA</v>
      </c>
      <c r="AE239" s="81">
        <f t="shared" si="35"/>
        <v>1</v>
      </c>
      <c r="AF239" s="82">
        <f t="shared" si="36"/>
        <v>0</v>
      </c>
      <c r="AG239" s="82">
        <f t="shared" si="37"/>
        <v>0</v>
      </c>
      <c r="AH239" s="123" t="str">
        <f t="shared" si="38"/>
        <v>-</v>
      </c>
      <c r="AI239" s="81">
        <f t="shared" si="39"/>
        <v>0</v>
      </c>
    </row>
    <row r="240" spans="1:35" ht="12.75" customHeight="1">
      <c r="A240" s="79" t="s">
        <v>1504</v>
      </c>
      <c r="B240" s="80" t="s">
        <v>1505</v>
      </c>
      <c r="C240" s="81" t="s">
        <v>1506</v>
      </c>
      <c r="D240" s="82" t="s">
        <v>1507</v>
      </c>
      <c r="E240" s="82" t="s">
        <v>767</v>
      </c>
      <c r="F240" s="83" t="s">
        <v>1452</v>
      </c>
      <c r="G240" s="84" t="s">
        <v>768</v>
      </c>
      <c r="H240" s="85" t="s">
        <v>26</v>
      </c>
      <c r="I240" s="86">
        <v>4024635090</v>
      </c>
      <c r="J240" s="87" t="s">
        <v>1454</v>
      </c>
      <c r="K240" s="88" t="s">
        <v>1455</v>
      </c>
      <c r="L240" s="100"/>
      <c r="M240" s="101">
        <v>107.06</v>
      </c>
      <c r="N240" s="102" t="s">
        <v>432</v>
      </c>
      <c r="O240" s="89">
        <v>13.043478260869565</v>
      </c>
      <c r="P240" s="90" t="s">
        <v>1673</v>
      </c>
      <c r="Q240" s="108"/>
      <c r="R240" s="109"/>
      <c r="S240" s="91" t="s">
        <v>1455</v>
      </c>
      <c r="T240" s="125">
        <v>8376</v>
      </c>
      <c r="U240" s="114">
        <v>240</v>
      </c>
      <c r="V240" s="114">
        <v>190</v>
      </c>
      <c r="W240" s="115">
        <v>127</v>
      </c>
      <c r="X240" s="116"/>
      <c r="Y240" s="117" t="s">
        <v>1810</v>
      </c>
      <c r="Z240" s="81">
        <f t="shared" si="30"/>
        <v>1</v>
      </c>
      <c r="AA240" s="82">
        <f t="shared" si="31"/>
        <v>1</v>
      </c>
      <c r="AB240" s="82">
        <f t="shared" si="32"/>
        <v>0</v>
      </c>
      <c r="AC240" s="82">
        <f t="shared" si="33"/>
        <v>0</v>
      </c>
      <c r="AD240" s="123" t="str">
        <f t="shared" si="34"/>
        <v>SRSA</v>
      </c>
      <c r="AE240" s="81">
        <f t="shared" si="35"/>
        <v>1</v>
      </c>
      <c r="AF240" s="82">
        <f t="shared" si="36"/>
        <v>0</v>
      </c>
      <c r="AG240" s="82">
        <f t="shared" si="37"/>
        <v>0</v>
      </c>
      <c r="AH240" s="123" t="str">
        <f t="shared" si="38"/>
        <v>-</v>
      </c>
      <c r="AI240" s="81">
        <f t="shared" si="39"/>
        <v>0</v>
      </c>
    </row>
    <row r="241" spans="1:35" ht="12.75" customHeight="1">
      <c r="A241" s="79" t="s">
        <v>741</v>
      </c>
      <c r="B241" s="80" t="s">
        <v>742</v>
      </c>
      <c r="C241" s="81" t="s">
        <v>743</v>
      </c>
      <c r="D241" s="82" t="s">
        <v>744</v>
      </c>
      <c r="E241" s="82" t="s">
        <v>745</v>
      </c>
      <c r="F241" s="83" t="s">
        <v>1452</v>
      </c>
      <c r="G241" s="84" t="s">
        <v>746</v>
      </c>
      <c r="H241" s="85" t="s">
        <v>747</v>
      </c>
      <c r="I241" s="86">
        <v>4023495284</v>
      </c>
      <c r="J241" s="87" t="s">
        <v>1454</v>
      </c>
      <c r="K241" s="88" t="s">
        <v>1455</v>
      </c>
      <c r="L241" s="100"/>
      <c r="M241" s="101">
        <v>377.72</v>
      </c>
      <c r="N241" s="102"/>
      <c r="O241" s="89">
        <v>9.873949579831933</v>
      </c>
      <c r="P241" s="90" t="s">
        <v>1673</v>
      </c>
      <c r="Q241" s="108"/>
      <c r="R241" s="109"/>
      <c r="S241" s="91" t="s">
        <v>1455</v>
      </c>
      <c r="T241" s="125">
        <v>20399</v>
      </c>
      <c r="U241" s="114">
        <v>470</v>
      </c>
      <c r="V241" s="114">
        <v>1818</v>
      </c>
      <c r="W241" s="115">
        <v>457</v>
      </c>
      <c r="X241" s="116"/>
      <c r="Y241" s="117" t="s">
        <v>1810</v>
      </c>
      <c r="Z241" s="81">
        <f t="shared" si="30"/>
        <v>1</v>
      </c>
      <c r="AA241" s="82">
        <f t="shared" si="31"/>
        <v>1</v>
      </c>
      <c r="AB241" s="82">
        <f t="shared" si="32"/>
        <v>0</v>
      </c>
      <c r="AC241" s="82">
        <f t="shared" si="33"/>
        <v>0</v>
      </c>
      <c r="AD241" s="123" t="str">
        <f t="shared" si="34"/>
        <v>SRSA</v>
      </c>
      <c r="AE241" s="81">
        <f t="shared" si="35"/>
        <v>1</v>
      </c>
      <c r="AF241" s="82">
        <f t="shared" si="36"/>
        <v>0</v>
      </c>
      <c r="AG241" s="82">
        <f t="shared" si="37"/>
        <v>0</v>
      </c>
      <c r="AH241" s="123" t="str">
        <f t="shared" si="38"/>
        <v>-</v>
      </c>
      <c r="AI241" s="81">
        <f t="shared" si="39"/>
        <v>0</v>
      </c>
    </row>
    <row r="242" spans="1:35" ht="12.75" customHeight="1">
      <c r="A242" s="79" t="s">
        <v>364</v>
      </c>
      <c r="B242" s="80" t="s">
        <v>365</v>
      </c>
      <c r="C242" s="81" t="s">
        <v>366</v>
      </c>
      <c r="D242" s="82" t="s">
        <v>367</v>
      </c>
      <c r="E242" s="82" t="s">
        <v>368</v>
      </c>
      <c r="F242" s="83" t="s">
        <v>1452</v>
      </c>
      <c r="G242" s="84" t="s">
        <v>369</v>
      </c>
      <c r="H242" s="85" t="s">
        <v>370</v>
      </c>
      <c r="I242" s="86">
        <v>4024234538</v>
      </c>
      <c r="J242" s="87" t="s">
        <v>1454</v>
      </c>
      <c r="K242" s="88" t="s">
        <v>1455</v>
      </c>
      <c r="L242" s="100"/>
      <c r="M242" s="101">
        <v>487.59</v>
      </c>
      <c r="N242" s="102" t="s">
        <v>432</v>
      </c>
      <c r="O242" s="89">
        <v>10.800744878957168</v>
      </c>
      <c r="P242" s="90" t="s">
        <v>1673</v>
      </c>
      <c r="Q242" s="108"/>
      <c r="R242" s="109"/>
      <c r="S242" s="91" t="s">
        <v>1455</v>
      </c>
      <c r="T242" s="125">
        <v>25463</v>
      </c>
      <c r="U242" s="114">
        <v>595</v>
      </c>
      <c r="V242" s="114">
        <v>2120</v>
      </c>
      <c r="W242" s="115">
        <v>589</v>
      </c>
      <c r="X242" s="116"/>
      <c r="Y242" s="117" t="s">
        <v>432</v>
      </c>
      <c r="Z242" s="81">
        <f t="shared" si="30"/>
        <v>1</v>
      </c>
      <c r="AA242" s="82">
        <f t="shared" si="31"/>
        <v>1</v>
      </c>
      <c r="AB242" s="82">
        <f t="shared" si="32"/>
        <v>0</v>
      </c>
      <c r="AC242" s="82">
        <f t="shared" si="33"/>
        <v>0</v>
      </c>
      <c r="AD242" s="123" t="str">
        <f t="shared" si="34"/>
        <v>SRSA</v>
      </c>
      <c r="AE242" s="81">
        <f t="shared" si="35"/>
        <v>1</v>
      </c>
      <c r="AF242" s="82">
        <f t="shared" si="36"/>
        <v>0</v>
      </c>
      <c r="AG242" s="82">
        <f t="shared" si="37"/>
        <v>0</v>
      </c>
      <c r="AH242" s="123" t="str">
        <f t="shared" si="38"/>
        <v>-</v>
      </c>
      <c r="AI242" s="81">
        <f t="shared" si="39"/>
        <v>0</v>
      </c>
    </row>
    <row r="243" spans="1:35" ht="12.75" customHeight="1">
      <c r="A243" s="79" t="s">
        <v>780</v>
      </c>
      <c r="B243" s="80" t="s">
        <v>781</v>
      </c>
      <c r="C243" s="81" t="s">
        <v>782</v>
      </c>
      <c r="D243" s="82" t="s">
        <v>783</v>
      </c>
      <c r="E243" s="82" t="s">
        <v>784</v>
      </c>
      <c r="F243" s="83" t="s">
        <v>1452</v>
      </c>
      <c r="G243" s="84" t="s">
        <v>785</v>
      </c>
      <c r="H243" s="85" t="s">
        <v>786</v>
      </c>
      <c r="I243" s="86">
        <v>3086326394</v>
      </c>
      <c r="J243" s="87" t="s">
        <v>1454</v>
      </c>
      <c r="K243" s="88" t="s">
        <v>1455</v>
      </c>
      <c r="L243" s="100"/>
      <c r="M243" s="101">
        <v>282.12</v>
      </c>
      <c r="N243" s="102"/>
      <c r="O243" s="89">
        <v>35.609756097560975</v>
      </c>
      <c r="P243" s="90" t="s">
        <v>1455</v>
      </c>
      <c r="Q243" s="108"/>
      <c r="R243" s="109"/>
      <c r="S243" s="91" t="s">
        <v>1455</v>
      </c>
      <c r="T243" s="125">
        <v>59264</v>
      </c>
      <c r="U243" s="114">
        <v>3739</v>
      </c>
      <c r="V243" s="114">
        <v>4516</v>
      </c>
      <c r="W243" s="115">
        <v>833</v>
      </c>
      <c r="X243" s="116"/>
      <c r="Y243" s="117" t="s">
        <v>1810</v>
      </c>
      <c r="Z243" s="81">
        <f t="shared" si="30"/>
        <v>1</v>
      </c>
      <c r="AA243" s="82">
        <f t="shared" si="31"/>
        <v>1</v>
      </c>
      <c r="AB243" s="82">
        <f t="shared" si="32"/>
        <v>0</v>
      </c>
      <c r="AC243" s="82">
        <f t="shared" si="33"/>
        <v>0</v>
      </c>
      <c r="AD243" s="123" t="str">
        <f t="shared" si="34"/>
        <v>SRSA</v>
      </c>
      <c r="AE243" s="81">
        <f t="shared" si="35"/>
        <v>1</v>
      </c>
      <c r="AF243" s="82">
        <f t="shared" si="36"/>
        <v>1</v>
      </c>
      <c r="AG243" s="82" t="str">
        <f t="shared" si="37"/>
        <v>Initial</v>
      </c>
      <c r="AH243" s="123" t="str">
        <f t="shared" si="38"/>
        <v>-</v>
      </c>
      <c r="AI243" s="81" t="str">
        <f t="shared" si="39"/>
        <v>SRSA</v>
      </c>
    </row>
    <row r="244" spans="1:35" ht="12.75" customHeight="1">
      <c r="A244" s="79" t="s">
        <v>1508</v>
      </c>
      <c r="B244" s="80" t="s">
        <v>1509</v>
      </c>
      <c r="C244" s="81" t="s">
        <v>1510</v>
      </c>
      <c r="D244" s="82" t="s">
        <v>1511</v>
      </c>
      <c r="E244" s="82" t="s">
        <v>764</v>
      </c>
      <c r="F244" s="83" t="s">
        <v>1452</v>
      </c>
      <c r="G244" s="84" t="s">
        <v>765</v>
      </c>
      <c r="H244" s="85" t="s">
        <v>766</v>
      </c>
      <c r="I244" s="86">
        <v>4023711518</v>
      </c>
      <c r="J244" s="87" t="s">
        <v>1454</v>
      </c>
      <c r="K244" s="88" t="s">
        <v>1455</v>
      </c>
      <c r="L244" s="100"/>
      <c r="M244" s="101">
        <v>674.24</v>
      </c>
      <c r="N244" s="102" t="s">
        <v>432</v>
      </c>
      <c r="O244" s="89">
        <v>10.62992125984252</v>
      </c>
      <c r="P244" s="90" t="s">
        <v>1673</v>
      </c>
      <c r="Q244" s="108"/>
      <c r="R244" s="109"/>
      <c r="S244" s="91" t="s">
        <v>1455</v>
      </c>
      <c r="T244" s="125">
        <v>52667</v>
      </c>
      <c r="U244" s="114">
        <v>1473</v>
      </c>
      <c r="V244" s="114">
        <v>1879</v>
      </c>
      <c r="W244" s="115">
        <v>850</v>
      </c>
      <c r="X244" s="116"/>
      <c r="Y244" s="117" t="s">
        <v>1810</v>
      </c>
      <c r="Z244" s="81">
        <f t="shared" si="30"/>
        <v>1</v>
      </c>
      <c r="AA244" s="82">
        <f t="shared" si="31"/>
        <v>1</v>
      </c>
      <c r="AB244" s="82">
        <f t="shared" si="32"/>
        <v>0</v>
      </c>
      <c r="AC244" s="82">
        <f t="shared" si="33"/>
        <v>0</v>
      </c>
      <c r="AD244" s="123" t="str">
        <f t="shared" si="34"/>
        <v>SRSA</v>
      </c>
      <c r="AE244" s="81">
        <f t="shared" si="35"/>
        <v>1</v>
      </c>
      <c r="AF244" s="82">
        <f t="shared" si="36"/>
        <v>0</v>
      </c>
      <c r="AG244" s="82">
        <f t="shared" si="37"/>
        <v>0</v>
      </c>
      <c r="AH244" s="123" t="str">
        <f t="shared" si="38"/>
        <v>-</v>
      </c>
      <c r="AI244" s="81">
        <f t="shared" si="39"/>
        <v>0</v>
      </c>
    </row>
    <row r="245" spans="1:35" ht="12.75" customHeight="1">
      <c r="A245" s="79" t="s">
        <v>1512</v>
      </c>
      <c r="B245" s="80" t="s">
        <v>1513</v>
      </c>
      <c r="C245" s="81" t="s">
        <v>1514</v>
      </c>
      <c r="D245" s="82" t="s">
        <v>1515</v>
      </c>
      <c r="E245" s="82" t="s">
        <v>1762</v>
      </c>
      <c r="F245" s="83" t="s">
        <v>1452</v>
      </c>
      <c r="G245" s="84" t="s">
        <v>1763</v>
      </c>
      <c r="H245" s="85" t="s">
        <v>1516</v>
      </c>
      <c r="I245" s="86">
        <v>3083945700</v>
      </c>
      <c r="J245" s="87" t="s">
        <v>172</v>
      </c>
      <c r="K245" s="88" t="s">
        <v>1673</v>
      </c>
      <c r="L245" s="100"/>
      <c r="M245" s="101">
        <v>852.17</v>
      </c>
      <c r="N245" s="102"/>
      <c r="O245" s="89">
        <v>5.336832895888014</v>
      </c>
      <c r="P245" s="90" t="s">
        <v>1673</v>
      </c>
      <c r="Q245" s="108"/>
      <c r="R245" s="109"/>
      <c r="S245" s="91" t="s">
        <v>1673</v>
      </c>
      <c r="T245" s="125">
        <v>39212</v>
      </c>
      <c r="U245" s="114">
        <v>1356</v>
      </c>
      <c r="V245" s="114">
        <v>2961</v>
      </c>
      <c r="W245" s="115">
        <v>1081</v>
      </c>
      <c r="X245" s="116"/>
      <c r="Y245" s="117" t="s">
        <v>1810</v>
      </c>
      <c r="Z245" s="81">
        <f t="shared" si="30"/>
        <v>0</v>
      </c>
      <c r="AA245" s="82">
        <f t="shared" si="31"/>
        <v>0</v>
      </c>
      <c r="AB245" s="82">
        <f t="shared" si="32"/>
        <v>0</v>
      </c>
      <c r="AC245" s="82">
        <f t="shared" si="33"/>
        <v>0</v>
      </c>
      <c r="AD245" s="123" t="str">
        <f t="shared" si="34"/>
        <v>-</v>
      </c>
      <c r="AE245" s="81">
        <f t="shared" si="35"/>
        <v>0</v>
      </c>
      <c r="AF245" s="82">
        <f t="shared" si="36"/>
        <v>0</v>
      </c>
      <c r="AG245" s="82">
        <f t="shared" si="37"/>
        <v>0</v>
      </c>
      <c r="AH245" s="123" t="str">
        <f t="shared" si="38"/>
        <v>-</v>
      </c>
      <c r="AI245" s="81">
        <f t="shared" si="39"/>
        <v>0</v>
      </c>
    </row>
    <row r="246" spans="1:35" ht="12.75" customHeight="1">
      <c r="A246" s="79" t="s">
        <v>1517</v>
      </c>
      <c r="B246" s="80" t="s">
        <v>1518</v>
      </c>
      <c r="C246" s="81" t="s">
        <v>1519</v>
      </c>
      <c r="D246" s="82" t="s">
        <v>1520</v>
      </c>
      <c r="E246" s="82" t="s">
        <v>1521</v>
      </c>
      <c r="F246" s="83" t="s">
        <v>1452</v>
      </c>
      <c r="G246" s="84" t="s">
        <v>1522</v>
      </c>
      <c r="H246" s="85" t="s">
        <v>1523</v>
      </c>
      <c r="I246" s="86">
        <v>4025862255</v>
      </c>
      <c r="J246" s="87" t="s">
        <v>1454</v>
      </c>
      <c r="K246" s="88" t="s">
        <v>1455</v>
      </c>
      <c r="L246" s="100"/>
      <c r="M246" s="101">
        <v>420.73</v>
      </c>
      <c r="N246" s="102"/>
      <c r="O246" s="89">
        <v>13.691931540342297</v>
      </c>
      <c r="P246" s="90" t="s">
        <v>1673</v>
      </c>
      <c r="Q246" s="108"/>
      <c r="R246" s="109"/>
      <c r="S246" s="91" t="s">
        <v>1455</v>
      </c>
      <c r="T246" s="125">
        <v>15967</v>
      </c>
      <c r="U246" s="114">
        <v>971</v>
      </c>
      <c r="V246" s="114">
        <v>2113</v>
      </c>
      <c r="W246" s="115">
        <v>724</v>
      </c>
      <c r="X246" s="116" t="s">
        <v>1810</v>
      </c>
      <c r="Y246" s="117" t="s">
        <v>432</v>
      </c>
      <c r="Z246" s="81">
        <f t="shared" si="30"/>
        <v>1</v>
      </c>
      <c r="AA246" s="82">
        <f t="shared" si="31"/>
        <v>1</v>
      </c>
      <c r="AB246" s="82">
        <f t="shared" si="32"/>
        <v>0</v>
      </c>
      <c r="AC246" s="82">
        <f t="shared" si="33"/>
        <v>0</v>
      </c>
      <c r="AD246" s="123" t="str">
        <f t="shared" si="34"/>
        <v>SRSA</v>
      </c>
      <c r="AE246" s="81">
        <f t="shared" si="35"/>
        <v>1</v>
      </c>
      <c r="AF246" s="82">
        <f t="shared" si="36"/>
        <v>0</v>
      </c>
      <c r="AG246" s="82">
        <f t="shared" si="37"/>
        <v>0</v>
      </c>
      <c r="AH246" s="123" t="str">
        <f t="shared" si="38"/>
        <v>-</v>
      </c>
      <c r="AI246" s="81">
        <f t="shared" si="39"/>
        <v>0</v>
      </c>
    </row>
    <row r="247" spans="1:35" ht="12.75" customHeight="1">
      <c r="A247" s="79" t="s">
        <v>1524</v>
      </c>
      <c r="B247" s="80" t="s">
        <v>1525</v>
      </c>
      <c r="C247" s="81" t="s">
        <v>1526</v>
      </c>
      <c r="D247" s="82" t="s">
        <v>1527</v>
      </c>
      <c r="E247" s="82" t="s">
        <v>1528</v>
      </c>
      <c r="F247" s="83" t="s">
        <v>1452</v>
      </c>
      <c r="G247" s="84" t="s">
        <v>1529</v>
      </c>
      <c r="H247" s="85" t="s">
        <v>187</v>
      </c>
      <c r="I247" s="86">
        <v>4027862321</v>
      </c>
      <c r="J247" s="87" t="s">
        <v>1454</v>
      </c>
      <c r="K247" s="88" t="s">
        <v>1455</v>
      </c>
      <c r="L247" s="100"/>
      <c r="M247" s="101">
        <v>168.4</v>
      </c>
      <c r="N247" s="102"/>
      <c r="O247" s="89">
        <v>16.25</v>
      </c>
      <c r="P247" s="90" t="s">
        <v>1673</v>
      </c>
      <c r="Q247" s="108"/>
      <c r="R247" s="109"/>
      <c r="S247" s="91" t="s">
        <v>1455</v>
      </c>
      <c r="T247" s="125">
        <v>8485</v>
      </c>
      <c r="U247" s="114">
        <v>316</v>
      </c>
      <c r="V247" s="114">
        <v>933</v>
      </c>
      <c r="W247" s="115">
        <v>216</v>
      </c>
      <c r="X247" s="116"/>
      <c r="Y247" s="117" t="s">
        <v>1810</v>
      </c>
      <c r="Z247" s="81">
        <f t="shared" si="30"/>
        <v>1</v>
      </c>
      <c r="AA247" s="82">
        <f t="shared" si="31"/>
        <v>1</v>
      </c>
      <c r="AB247" s="82">
        <f t="shared" si="32"/>
        <v>0</v>
      </c>
      <c r="AC247" s="82">
        <f t="shared" si="33"/>
        <v>0</v>
      </c>
      <c r="AD247" s="123" t="str">
        <f t="shared" si="34"/>
        <v>SRSA</v>
      </c>
      <c r="AE247" s="81">
        <f t="shared" si="35"/>
        <v>1</v>
      </c>
      <c r="AF247" s="82">
        <f t="shared" si="36"/>
        <v>0</v>
      </c>
      <c r="AG247" s="82">
        <f t="shared" si="37"/>
        <v>0</v>
      </c>
      <c r="AH247" s="123" t="str">
        <f t="shared" si="38"/>
        <v>-</v>
      </c>
      <c r="AI247" s="81">
        <f t="shared" si="39"/>
        <v>0</v>
      </c>
    </row>
    <row r="248" spans="1:35" ht="12.75" customHeight="1">
      <c r="A248" s="79" t="s">
        <v>1530</v>
      </c>
      <c r="B248" s="80" t="s">
        <v>1531</v>
      </c>
      <c r="C248" s="81" t="s">
        <v>1532</v>
      </c>
      <c r="D248" s="82" t="s">
        <v>1533</v>
      </c>
      <c r="E248" s="82" t="s">
        <v>1534</v>
      </c>
      <c r="F248" s="83" t="s">
        <v>1452</v>
      </c>
      <c r="G248" s="84" t="s">
        <v>1535</v>
      </c>
      <c r="H248" s="85" t="s">
        <v>1536</v>
      </c>
      <c r="I248" s="86">
        <v>4023753150</v>
      </c>
      <c r="J248" s="87" t="s">
        <v>1454</v>
      </c>
      <c r="K248" s="88" t="s">
        <v>1455</v>
      </c>
      <c r="L248" s="100"/>
      <c r="M248" s="101">
        <v>224.73</v>
      </c>
      <c r="N248" s="102"/>
      <c r="O248" s="89">
        <v>21.13022113022113</v>
      </c>
      <c r="P248" s="90" t="s">
        <v>1455</v>
      </c>
      <c r="Q248" s="108"/>
      <c r="R248" s="109"/>
      <c r="S248" s="91" t="s">
        <v>1455</v>
      </c>
      <c r="T248" s="125">
        <v>27689</v>
      </c>
      <c r="U248" s="114">
        <v>1610</v>
      </c>
      <c r="V248" s="114">
        <v>2330</v>
      </c>
      <c r="W248" s="115">
        <v>631</v>
      </c>
      <c r="X248" s="116"/>
      <c r="Y248" s="117" t="s">
        <v>432</v>
      </c>
      <c r="Z248" s="81">
        <f t="shared" si="30"/>
        <v>1</v>
      </c>
      <c r="AA248" s="82">
        <f t="shared" si="31"/>
        <v>1</v>
      </c>
      <c r="AB248" s="82">
        <f t="shared" si="32"/>
        <v>0</v>
      </c>
      <c r="AC248" s="82">
        <f t="shared" si="33"/>
        <v>0</v>
      </c>
      <c r="AD248" s="123" t="str">
        <f t="shared" si="34"/>
        <v>SRSA</v>
      </c>
      <c r="AE248" s="81">
        <f t="shared" si="35"/>
        <v>1</v>
      </c>
      <c r="AF248" s="82">
        <f t="shared" si="36"/>
        <v>1</v>
      </c>
      <c r="AG248" s="82" t="str">
        <f t="shared" si="37"/>
        <v>Initial</v>
      </c>
      <c r="AH248" s="123" t="str">
        <f t="shared" si="38"/>
        <v>-</v>
      </c>
      <c r="AI248" s="81" t="str">
        <f t="shared" si="39"/>
        <v>SRSA</v>
      </c>
    </row>
    <row r="249" spans="1:35" ht="12.75" customHeight="1">
      <c r="A249" s="79" t="s">
        <v>1748</v>
      </c>
      <c r="B249" s="80" t="s">
        <v>1749</v>
      </c>
      <c r="C249" s="81" t="s">
        <v>1750</v>
      </c>
      <c r="D249" s="82" t="s">
        <v>1751</v>
      </c>
      <c r="E249" s="82" t="s">
        <v>1752</v>
      </c>
      <c r="F249" s="83" t="s">
        <v>1452</v>
      </c>
      <c r="G249" s="84" t="s">
        <v>1753</v>
      </c>
      <c r="H249" s="85" t="s">
        <v>1754</v>
      </c>
      <c r="I249" s="86">
        <v>3087896522</v>
      </c>
      <c r="J249" s="87" t="s">
        <v>1454</v>
      </c>
      <c r="K249" s="88" t="s">
        <v>1455</v>
      </c>
      <c r="L249" s="100"/>
      <c r="M249" s="101">
        <v>205.76</v>
      </c>
      <c r="N249" s="102" t="s">
        <v>432</v>
      </c>
      <c r="O249" s="89">
        <v>15.413533834586465</v>
      </c>
      <c r="P249" s="90" t="s">
        <v>1673</v>
      </c>
      <c r="Q249" s="108"/>
      <c r="R249" s="109"/>
      <c r="S249" s="91" t="s">
        <v>1455</v>
      </c>
      <c r="T249" s="125">
        <v>14686</v>
      </c>
      <c r="U249" s="114">
        <v>620</v>
      </c>
      <c r="V249" s="114">
        <v>1570</v>
      </c>
      <c r="W249" s="115">
        <v>369</v>
      </c>
      <c r="X249" s="116" t="s">
        <v>1810</v>
      </c>
      <c r="Y249" s="117" t="s">
        <v>432</v>
      </c>
      <c r="Z249" s="81">
        <f t="shared" si="30"/>
        <v>1</v>
      </c>
      <c r="AA249" s="82">
        <f t="shared" si="31"/>
        <v>1</v>
      </c>
      <c r="AB249" s="82">
        <f t="shared" si="32"/>
        <v>0</v>
      </c>
      <c r="AC249" s="82">
        <f t="shared" si="33"/>
        <v>0</v>
      </c>
      <c r="AD249" s="123" t="str">
        <f t="shared" si="34"/>
        <v>SRSA</v>
      </c>
      <c r="AE249" s="81">
        <f t="shared" si="35"/>
        <v>1</v>
      </c>
      <c r="AF249" s="82">
        <f t="shared" si="36"/>
        <v>0</v>
      </c>
      <c r="AG249" s="82">
        <f t="shared" si="37"/>
        <v>0</v>
      </c>
      <c r="AH249" s="123" t="str">
        <f t="shared" si="38"/>
        <v>-</v>
      </c>
      <c r="AI249" s="81">
        <f t="shared" si="39"/>
        <v>0</v>
      </c>
    </row>
    <row r="250" spans="1:35" ht="12.75" customHeight="1">
      <c r="A250" s="79" t="s">
        <v>1537</v>
      </c>
      <c r="B250" s="80" t="s">
        <v>1538</v>
      </c>
      <c r="C250" s="81" t="s">
        <v>1539</v>
      </c>
      <c r="D250" s="82" t="s">
        <v>1540</v>
      </c>
      <c r="E250" s="82" t="s">
        <v>1541</v>
      </c>
      <c r="F250" s="83" t="s">
        <v>1452</v>
      </c>
      <c r="G250" s="84" t="s">
        <v>1542</v>
      </c>
      <c r="H250" s="85" t="s">
        <v>1694</v>
      </c>
      <c r="I250" s="86">
        <v>4022672445</v>
      </c>
      <c r="J250" s="87" t="s">
        <v>1454</v>
      </c>
      <c r="K250" s="88" t="s">
        <v>1455</v>
      </c>
      <c r="L250" s="100"/>
      <c r="M250" s="101">
        <v>199.64</v>
      </c>
      <c r="N250" s="102" t="s">
        <v>432</v>
      </c>
      <c r="O250" s="89">
        <v>18.07909604519774</v>
      </c>
      <c r="P250" s="90" t="s">
        <v>1673</v>
      </c>
      <c r="Q250" s="108"/>
      <c r="R250" s="109"/>
      <c r="S250" s="91" t="s">
        <v>1455</v>
      </c>
      <c r="T250" s="125">
        <v>13523</v>
      </c>
      <c r="U250" s="114">
        <v>489</v>
      </c>
      <c r="V250" s="114">
        <v>1166</v>
      </c>
      <c r="W250" s="115">
        <v>329</v>
      </c>
      <c r="X250" s="116"/>
      <c r="Y250" s="117" t="s">
        <v>1810</v>
      </c>
      <c r="Z250" s="81">
        <f t="shared" si="30"/>
        <v>1</v>
      </c>
      <c r="AA250" s="82">
        <f t="shared" si="31"/>
        <v>1</v>
      </c>
      <c r="AB250" s="82">
        <f t="shared" si="32"/>
        <v>0</v>
      </c>
      <c r="AC250" s="82">
        <f t="shared" si="33"/>
        <v>0</v>
      </c>
      <c r="AD250" s="123" t="str">
        <f t="shared" si="34"/>
        <v>SRSA</v>
      </c>
      <c r="AE250" s="81">
        <f t="shared" si="35"/>
        <v>1</v>
      </c>
      <c r="AF250" s="82">
        <f t="shared" si="36"/>
        <v>0</v>
      </c>
      <c r="AG250" s="82">
        <f t="shared" si="37"/>
        <v>0</v>
      </c>
      <c r="AH250" s="123" t="str">
        <f t="shared" si="38"/>
        <v>-</v>
      </c>
      <c r="AI250" s="81">
        <f t="shared" si="39"/>
        <v>0</v>
      </c>
    </row>
    <row r="251" spans="1:35" ht="12.75" customHeight="1">
      <c r="A251" s="79" t="s">
        <v>1549</v>
      </c>
      <c r="B251" s="80" t="s">
        <v>1550</v>
      </c>
      <c r="C251" s="81" t="s">
        <v>1551</v>
      </c>
      <c r="D251" s="82" t="s">
        <v>1552</v>
      </c>
      <c r="E251" s="82" t="s">
        <v>1553</v>
      </c>
      <c r="F251" s="83" t="s">
        <v>1452</v>
      </c>
      <c r="G251" s="84" t="s">
        <v>1554</v>
      </c>
      <c r="H251" s="85" t="s">
        <v>1555</v>
      </c>
      <c r="I251" s="86">
        <v>3088482226</v>
      </c>
      <c r="J251" s="87" t="s">
        <v>1556</v>
      </c>
      <c r="K251" s="88" t="s">
        <v>1455</v>
      </c>
      <c r="L251" s="100"/>
      <c r="M251" s="101">
        <v>1614.6</v>
      </c>
      <c r="N251" s="102"/>
      <c r="O251" s="89">
        <v>5.448241703813769</v>
      </c>
      <c r="P251" s="90" t="s">
        <v>1673</v>
      </c>
      <c r="Q251" s="108"/>
      <c r="R251" s="109"/>
      <c r="S251" s="91" t="s">
        <v>1455</v>
      </c>
      <c r="T251" s="125">
        <v>44296</v>
      </c>
      <c r="U251" s="114">
        <v>1256</v>
      </c>
      <c r="V251" s="114">
        <v>5658</v>
      </c>
      <c r="W251" s="115">
        <v>1945</v>
      </c>
      <c r="X251" s="116"/>
      <c r="Y251" s="117" t="s">
        <v>1810</v>
      </c>
      <c r="Z251" s="81">
        <f t="shared" si="30"/>
        <v>1</v>
      </c>
      <c r="AA251" s="82">
        <f t="shared" si="31"/>
        <v>0</v>
      </c>
      <c r="AB251" s="82">
        <f t="shared" si="32"/>
        <v>0</v>
      </c>
      <c r="AC251" s="82">
        <f t="shared" si="33"/>
        <v>0</v>
      </c>
      <c r="AD251" s="123" t="str">
        <f t="shared" si="34"/>
        <v>-</v>
      </c>
      <c r="AE251" s="81">
        <f t="shared" si="35"/>
        <v>1</v>
      </c>
      <c r="AF251" s="82">
        <f t="shared" si="36"/>
        <v>0</v>
      </c>
      <c r="AG251" s="82">
        <f t="shared" si="37"/>
        <v>0</v>
      </c>
      <c r="AH251" s="123" t="str">
        <f t="shared" si="38"/>
        <v>-</v>
      </c>
      <c r="AI251" s="81">
        <f t="shared" si="39"/>
        <v>0</v>
      </c>
    </row>
    <row r="252" spans="1:35" ht="12.75" customHeight="1">
      <c r="A252" s="79" t="s">
        <v>1543</v>
      </c>
      <c r="B252" s="80" t="s">
        <v>1544</v>
      </c>
      <c r="C252" s="81" t="s">
        <v>1314</v>
      </c>
      <c r="D252" s="82" t="s">
        <v>1315</v>
      </c>
      <c r="E252" s="82" t="s">
        <v>1316</v>
      </c>
      <c r="F252" s="83" t="s">
        <v>1452</v>
      </c>
      <c r="G252" s="84" t="s">
        <v>1317</v>
      </c>
      <c r="H252" s="85" t="s">
        <v>1318</v>
      </c>
      <c r="I252" s="86">
        <v>4027752040</v>
      </c>
      <c r="J252" s="87" t="s">
        <v>1723</v>
      </c>
      <c r="K252" s="88" t="s">
        <v>1673</v>
      </c>
      <c r="L252" s="100"/>
      <c r="M252" s="101">
        <v>812.75</v>
      </c>
      <c r="N252" s="102"/>
      <c r="O252" s="89">
        <v>3.768506056527591</v>
      </c>
      <c r="P252" s="90" t="s">
        <v>1673</v>
      </c>
      <c r="Q252" s="108"/>
      <c r="R252" s="109"/>
      <c r="S252" s="91" t="s">
        <v>1455</v>
      </c>
      <c r="T252" s="125">
        <v>33152</v>
      </c>
      <c r="U252" s="114">
        <v>687</v>
      </c>
      <c r="V252" s="114">
        <v>2502</v>
      </c>
      <c r="W252" s="115">
        <v>986</v>
      </c>
      <c r="X252" s="116"/>
      <c r="Y252" s="117" t="s">
        <v>432</v>
      </c>
      <c r="Z252" s="81">
        <f t="shared" si="30"/>
        <v>0</v>
      </c>
      <c r="AA252" s="82">
        <f t="shared" si="31"/>
        <v>0</v>
      </c>
      <c r="AB252" s="82">
        <f t="shared" si="32"/>
        <v>0</v>
      </c>
      <c r="AC252" s="82">
        <f t="shared" si="33"/>
        <v>0</v>
      </c>
      <c r="AD252" s="123" t="str">
        <f t="shared" si="34"/>
        <v>-</v>
      </c>
      <c r="AE252" s="81">
        <f t="shared" si="35"/>
        <v>1</v>
      </c>
      <c r="AF252" s="82">
        <f t="shared" si="36"/>
        <v>0</v>
      </c>
      <c r="AG252" s="82">
        <f t="shared" si="37"/>
        <v>0</v>
      </c>
      <c r="AH252" s="123" t="str">
        <f t="shared" si="38"/>
        <v>-</v>
      </c>
      <c r="AI252" s="81">
        <f t="shared" si="39"/>
        <v>0</v>
      </c>
    </row>
    <row r="253" spans="1:35" ht="12.75" customHeight="1">
      <c r="A253" s="79" t="s">
        <v>1319</v>
      </c>
      <c r="B253" s="80" t="s">
        <v>1320</v>
      </c>
      <c r="C253" s="81" t="s">
        <v>1321</v>
      </c>
      <c r="D253" s="82" t="s">
        <v>1322</v>
      </c>
      <c r="E253" s="82" t="s">
        <v>1323</v>
      </c>
      <c r="F253" s="83" t="s">
        <v>1452</v>
      </c>
      <c r="G253" s="84" t="s">
        <v>1324</v>
      </c>
      <c r="H253" s="85" t="s">
        <v>672</v>
      </c>
      <c r="I253" s="86">
        <v>4029252890</v>
      </c>
      <c r="J253" s="87" t="s">
        <v>1556</v>
      </c>
      <c r="K253" s="88" t="s">
        <v>1455</v>
      </c>
      <c r="L253" s="100"/>
      <c r="M253" s="101">
        <v>367.09</v>
      </c>
      <c r="N253" s="102"/>
      <c r="O253" s="89">
        <v>8.695652173913043</v>
      </c>
      <c r="P253" s="90" t="s">
        <v>1673</v>
      </c>
      <c r="Q253" s="108"/>
      <c r="R253" s="109"/>
      <c r="S253" s="91" t="s">
        <v>1455</v>
      </c>
      <c r="T253" s="125">
        <v>15932</v>
      </c>
      <c r="U253" s="114">
        <v>546</v>
      </c>
      <c r="V253" s="114">
        <v>1624</v>
      </c>
      <c r="W253" s="115">
        <v>468</v>
      </c>
      <c r="X253" s="116"/>
      <c r="Y253" s="117" t="s">
        <v>432</v>
      </c>
      <c r="Z253" s="81">
        <f t="shared" si="30"/>
        <v>1</v>
      </c>
      <c r="AA253" s="82">
        <f t="shared" si="31"/>
        <v>1</v>
      </c>
      <c r="AB253" s="82">
        <f t="shared" si="32"/>
        <v>0</v>
      </c>
      <c r="AC253" s="82">
        <f t="shared" si="33"/>
        <v>0</v>
      </c>
      <c r="AD253" s="123" t="str">
        <f t="shared" si="34"/>
        <v>SRSA</v>
      </c>
      <c r="AE253" s="81">
        <f t="shared" si="35"/>
        <v>1</v>
      </c>
      <c r="AF253" s="82">
        <f t="shared" si="36"/>
        <v>0</v>
      </c>
      <c r="AG253" s="82">
        <f t="shared" si="37"/>
        <v>0</v>
      </c>
      <c r="AH253" s="123" t="str">
        <f t="shared" si="38"/>
        <v>-</v>
      </c>
      <c r="AI253" s="81">
        <f t="shared" si="39"/>
        <v>0</v>
      </c>
    </row>
    <row r="254" spans="1:35" ht="12.75" customHeight="1">
      <c r="A254" s="79" t="s">
        <v>1813</v>
      </c>
      <c r="B254" s="92">
        <v>80050000</v>
      </c>
      <c r="C254" s="81" t="s">
        <v>1795</v>
      </c>
      <c r="D254" s="82" t="s">
        <v>1796</v>
      </c>
      <c r="E254" s="82" t="s">
        <v>1797</v>
      </c>
      <c r="F254" s="83" t="s">
        <v>1452</v>
      </c>
      <c r="G254" s="93">
        <v>68777</v>
      </c>
      <c r="H254" s="85"/>
      <c r="I254" s="94" t="s">
        <v>1801</v>
      </c>
      <c r="J254" s="87" t="s">
        <v>1454</v>
      </c>
      <c r="K254" s="88" t="s">
        <v>1455</v>
      </c>
      <c r="L254" s="100"/>
      <c r="M254" s="103">
        <v>257.9</v>
      </c>
      <c r="N254" s="104" t="s">
        <v>432</v>
      </c>
      <c r="O254" s="96" t="s">
        <v>1779</v>
      </c>
      <c r="P254" s="90" t="s">
        <v>1779</v>
      </c>
      <c r="Q254" s="108"/>
      <c r="R254" s="104"/>
      <c r="S254" s="91" t="s">
        <v>1455</v>
      </c>
      <c r="T254" s="125">
        <v>21829</v>
      </c>
      <c r="U254" s="118">
        <v>874</v>
      </c>
      <c r="V254" s="118">
        <v>1851</v>
      </c>
      <c r="W254" s="119">
        <v>455</v>
      </c>
      <c r="X254" s="120"/>
      <c r="Y254" s="121" t="s">
        <v>1810</v>
      </c>
      <c r="Z254" s="81">
        <f t="shared" si="30"/>
        <v>1</v>
      </c>
      <c r="AA254" s="82">
        <f t="shared" si="31"/>
        <v>1</v>
      </c>
      <c r="AB254" s="82">
        <f t="shared" si="32"/>
        <v>0</v>
      </c>
      <c r="AC254" s="82">
        <f t="shared" si="33"/>
        <v>0</v>
      </c>
      <c r="AD254" s="123" t="str">
        <f t="shared" si="34"/>
        <v>SRSA</v>
      </c>
      <c r="AE254" s="81">
        <f t="shared" si="35"/>
        <v>1</v>
      </c>
      <c r="AF254" s="82">
        <f t="shared" si="36"/>
        <v>0</v>
      </c>
      <c r="AG254" s="82">
        <f t="shared" si="37"/>
        <v>0</v>
      </c>
      <c r="AH254" s="123" t="str">
        <f t="shared" si="38"/>
        <v>-</v>
      </c>
      <c r="AI254" s="81">
        <f t="shared" si="39"/>
        <v>0</v>
      </c>
    </row>
    <row r="255" spans="1:35" ht="12.75" customHeight="1">
      <c r="A255" s="79" t="s">
        <v>1803</v>
      </c>
      <c r="B255" s="92" t="s">
        <v>1804</v>
      </c>
      <c r="C255" s="81" t="s">
        <v>1805</v>
      </c>
      <c r="D255" s="82" t="s">
        <v>263</v>
      </c>
      <c r="E255" s="82" t="s">
        <v>543</v>
      </c>
      <c r="F255" s="83" t="s">
        <v>1452</v>
      </c>
      <c r="G255" s="84" t="s">
        <v>544</v>
      </c>
      <c r="H255" s="85" t="s">
        <v>266</v>
      </c>
      <c r="I255" s="86">
        <v>4029252890</v>
      </c>
      <c r="J255" s="87" t="s">
        <v>1454</v>
      </c>
      <c r="K255" s="88" t="s">
        <v>1455</v>
      </c>
      <c r="L255" s="105"/>
      <c r="M255" s="101">
        <v>321.2</v>
      </c>
      <c r="N255" s="102" t="s">
        <v>432</v>
      </c>
      <c r="O255" s="96" t="s">
        <v>1779</v>
      </c>
      <c r="P255" s="90" t="s">
        <v>1779</v>
      </c>
      <c r="Q255" s="108"/>
      <c r="R255" s="109"/>
      <c r="S255" s="91" t="s">
        <v>1455</v>
      </c>
      <c r="T255" s="125">
        <v>31376</v>
      </c>
      <c r="U255" s="114">
        <v>930</v>
      </c>
      <c r="V255" s="114">
        <v>585</v>
      </c>
      <c r="W255" s="115">
        <v>391</v>
      </c>
      <c r="X255" s="120"/>
      <c r="Y255" s="117" t="s">
        <v>432</v>
      </c>
      <c r="Z255" s="81">
        <f t="shared" si="30"/>
        <v>1</v>
      </c>
      <c r="AA255" s="82">
        <f t="shared" si="31"/>
        <v>1</v>
      </c>
      <c r="AB255" s="82">
        <f t="shared" si="32"/>
        <v>0</v>
      </c>
      <c r="AC255" s="82">
        <f t="shared" si="33"/>
        <v>0</v>
      </c>
      <c r="AD255" s="123" t="str">
        <f t="shared" si="34"/>
        <v>SRSA</v>
      </c>
      <c r="AE255" s="81">
        <f t="shared" si="35"/>
        <v>1</v>
      </c>
      <c r="AF255" s="82">
        <f t="shared" si="36"/>
        <v>0</v>
      </c>
      <c r="AG255" s="82">
        <f t="shared" si="37"/>
        <v>0</v>
      </c>
      <c r="AH255" s="123" t="str">
        <f t="shared" si="38"/>
        <v>-</v>
      </c>
      <c r="AI255" s="81">
        <f t="shared" si="39"/>
        <v>0</v>
      </c>
    </row>
    <row r="256" spans="1:35" ht="12.75" customHeight="1">
      <c r="A256" s="79" t="s">
        <v>1695</v>
      </c>
      <c r="B256" s="80" t="s">
        <v>1696</v>
      </c>
      <c r="C256" s="81" t="s">
        <v>1697</v>
      </c>
      <c r="D256" s="82" t="s">
        <v>1698</v>
      </c>
      <c r="E256" s="82" t="s">
        <v>1699</v>
      </c>
      <c r="F256" s="83" t="s">
        <v>1452</v>
      </c>
      <c r="G256" s="84" t="s">
        <v>1700</v>
      </c>
      <c r="H256" s="85" t="s">
        <v>1701</v>
      </c>
      <c r="I256" s="86">
        <v>3087625475</v>
      </c>
      <c r="J256" s="87" t="s">
        <v>1463</v>
      </c>
      <c r="K256" s="88" t="s">
        <v>1673</v>
      </c>
      <c r="L256" s="100"/>
      <c r="M256" s="101">
        <v>663.74</v>
      </c>
      <c r="N256" s="102"/>
      <c r="O256" s="89">
        <v>8.299180327868852</v>
      </c>
      <c r="P256" s="90" t="s">
        <v>1673</v>
      </c>
      <c r="Q256" s="108"/>
      <c r="R256" s="109"/>
      <c r="S256" s="91" t="s">
        <v>1455</v>
      </c>
      <c r="T256" s="125">
        <v>47469</v>
      </c>
      <c r="U256" s="114">
        <v>1783</v>
      </c>
      <c r="V256" s="114">
        <v>3105</v>
      </c>
      <c r="W256" s="115">
        <v>839</v>
      </c>
      <c r="X256" s="116"/>
      <c r="Y256" s="117" t="s">
        <v>1810</v>
      </c>
      <c r="Z256" s="81">
        <f t="shared" si="30"/>
        <v>0</v>
      </c>
      <c r="AA256" s="82">
        <f t="shared" si="31"/>
        <v>0</v>
      </c>
      <c r="AB256" s="82">
        <f t="shared" si="32"/>
        <v>0</v>
      </c>
      <c r="AC256" s="82">
        <f t="shared" si="33"/>
        <v>0</v>
      </c>
      <c r="AD256" s="123" t="str">
        <f t="shared" si="34"/>
        <v>-</v>
      </c>
      <c r="AE256" s="81">
        <f t="shared" si="35"/>
        <v>1</v>
      </c>
      <c r="AF256" s="82">
        <f t="shared" si="36"/>
        <v>0</v>
      </c>
      <c r="AG256" s="82">
        <f t="shared" si="37"/>
        <v>0</v>
      </c>
      <c r="AH256" s="123" t="str">
        <f t="shared" si="38"/>
        <v>-</v>
      </c>
      <c r="AI256" s="81">
        <f t="shared" si="39"/>
        <v>0</v>
      </c>
    </row>
    <row r="257" spans="1:35" ht="12.75" customHeight="1">
      <c r="A257" s="79" t="s">
        <v>1325</v>
      </c>
      <c r="B257" s="80" t="s">
        <v>1326</v>
      </c>
      <c r="C257" s="81" t="s">
        <v>1327</v>
      </c>
      <c r="D257" s="82" t="s">
        <v>1328</v>
      </c>
      <c r="E257" s="82" t="s">
        <v>409</v>
      </c>
      <c r="F257" s="83" t="s">
        <v>1452</v>
      </c>
      <c r="G257" s="84" t="s">
        <v>1329</v>
      </c>
      <c r="H257" s="85" t="s">
        <v>1330</v>
      </c>
      <c r="I257" s="86">
        <v>4023725860</v>
      </c>
      <c r="J257" s="87" t="s">
        <v>1809</v>
      </c>
      <c r="K257" s="88" t="s">
        <v>1673</v>
      </c>
      <c r="L257" s="100"/>
      <c r="M257" s="101">
        <v>5775.72</v>
      </c>
      <c r="N257" s="102"/>
      <c r="O257" s="89">
        <v>4.393429645754996</v>
      </c>
      <c r="P257" s="90" t="s">
        <v>1673</v>
      </c>
      <c r="Q257" s="108"/>
      <c r="R257" s="109"/>
      <c r="S257" s="91" t="s">
        <v>1673</v>
      </c>
      <c r="T257" s="125">
        <v>150236</v>
      </c>
      <c r="U257" s="114">
        <v>2389</v>
      </c>
      <c r="V257" s="114">
        <v>15738</v>
      </c>
      <c r="W257" s="115">
        <v>7127</v>
      </c>
      <c r="X257" s="116"/>
      <c r="Y257" s="117" t="s">
        <v>432</v>
      </c>
      <c r="Z257" s="81">
        <f t="shared" si="30"/>
        <v>0</v>
      </c>
      <c r="AA257" s="82">
        <f t="shared" si="31"/>
        <v>0</v>
      </c>
      <c r="AB257" s="82">
        <f t="shared" si="32"/>
        <v>0</v>
      </c>
      <c r="AC257" s="82">
        <f t="shared" si="33"/>
        <v>0</v>
      </c>
      <c r="AD257" s="123" t="str">
        <f t="shared" si="34"/>
        <v>-</v>
      </c>
      <c r="AE257" s="81">
        <f t="shared" si="35"/>
        <v>0</v>
      </c>
      <c r="AF257" s="82">
        <f t="shared" si="36"/>
        <v>0</v>
      </c>
      <c r="AG257" s="82">
        <f t="shared" si="37"/>
        <v>0</v>
      </c>
      <c r="AH257" s="123" t="str">
        <f t="shared" si="38"/>
        <v>-</v>
      </c>
      <c r="AI257" s="81">
        <f t="shared" si="39"/>
        <v>0</v>
      </c>
    </row>
    <row r="258" spans="1:35" ht="12.75" customHeight="1">
      <c r="A258" s="79" t="s">
        <v>1331</v>
      </c>
      <c r="B258" s="80" t="s">
        <v>1332</v>
      </c>
      <c r="C258" s="81" t="s">
        <v>1333</v>
      </c>
      <c r="D258" s="82" t="s">
        <v>1334</v>
      </c>
      <c r="E258" s="82" t="s">
        <v>1335</v>
      </c>
      <c r="F258" s="83" t="s">
        <v>1452</v>
      </c>
      <c r="G258" s="84" t="s">
        <v>1336</v>
      </c>
      <c r="H258" s="85" t="s">
        <v>1715</v>
      </c>
      <c r="I258" s="86">
        <v>4024332761</v>
      </c>
      <c r="J258" s="87" t="s">
        <v>1454</v>
      </c>
      <c r="K258" s="88" t="s">
        <v>1455</v>
      </c>
      <c r="L258" s="100"/>
      <c r="M258" s="101">
        <v>133.58</v>
      </c>
      <c r="N258" s="102" t="s">
        <v>432</v>
      </c>
      <c r="O258" s="89">
        <v>12</v>
      </c>
      <c r="P258" s="90" t="s">
        <v>1673</v>
      </c>
      <c r="Q258" s="108"/>
      <c r="R258" s="109"/>
      <c r="S258" s="91" t="s">
        <v>1455</v>
      </c>
      <c r="T258" s="125">
        <v>7905</v>
      </c>
      <c r="U258" s="114">
        <v>526</v>
      </c>
      <c r="V258" s="114">
        <v>1136</v>
      </c>
      <c r="W258" s="115">
        <v>251</v>
      </c>
      <c r="X258" s="116"/>
      <c r="Y258" s="117" t="s">
        <v>432</v>
      </c>
      <c r="Z258" s="81">
        <f t="shared" si="30"/>
        <v>1</v>
      </c>
      <c r="AA258" s="82">
        <f t="shared" si="31"/>
        <v>1</v>
      </c>
      <c r="AB258" s="82">
        <f t="shared" si="32"/>
        <v>0</v>
      </c>
      <c r="AC258" s="82">
        <f t="shared" si="33"/>
        <v>0</v>
      </c>
      <c r="AD258" s="123" t="str">
        <f t="shared" si="34"/>
        <v>SRSA</v>
      </c>
      <c r="AE258" s="81">
        <f t="shared" si="35"/>
        <v>1</v>
      </c>
      <c r="AF258" s="82">
        <f t="shared" si="36"/>
        <v>0</v>
      </c>
      <c r="AG258" s="82">
        <f t="shared" si="37"/>
        <v>0</v>
      </c>
      <c r="AH258" s="123" t="str">
        <f t="shared" si="38"/>
        <v>-</v>
      </c>
      <c r="AI258" s="81">
        <f t="shared" si="39"/>
        <v>0</v>
      </c>
    </row>
    <row r="259" spans="1:35" ht="12.75" customHeight="1">
      <c r="A259" s="79" t="s">
        <v>1337</v>
      </c>
      <c r="B259" s="80" t="s">
        <v>1338</v>
      </c>
      <c r="C259" s="81" t="s">
        <v>1339</v>
      </c>
      <c r="D259" s="82" t="s">
        <v>1340</v>
      </c>
      <c r="E259" s="82" t="s">
        <v>1341</v>
      </c>
      <c r="F259" s="83" t="s">
        <v>1452</v>
      </c>
      <c r="G259" s="84" t="s">
        <v>1342</v>
      </c>
      <c r="H259" s="85" t="s">
        <v>1343</v>
      </c>
      <c r="I259" s="86">
        <v>4023902100</v>
      </c>
      <c r="J259" s="87" t="s">
        <v>1454</v>
      </c>
      <c r="K259" s="88" t="s">
        <v>1455</v>
      </c>
      <c r="L259" s="100"/>
      <c r="M259" s="101">
        <v>500.83</v>
      </c>
      <c r="N259" s="102"/>
      <c r="O259" s="89">
        <v>7.7854671280276815</v>
      </c>
      <c r="P259" s="90" t="s">
        <v>1673</v>
      </c>
      <c r="Q259" s="108"/>
      <c r="R259" s="109"/>
      <c r="S259" s="91" t="s">
        <v>1455</v>
      </c>
      <c r="T259" s="125">
        <v>19903</v>
      </c>
      <c r="U259" s="114">
        <v>468</v>
      </c>
      <c r="V259" s="114">
        <v>1915</v>
      </c>
      <c r="W259" s="115">
        <v>606</v>
      </c>
      <c r="X259" s="116"/>
      <c r="Y259" s="117" t="s">
        <v>432</v>
      </c>
      <c r="Z259" s="81">
        <f t="shared" si="30"/>
        <v>1</v>
      </c>
      <c r="AA259" s="82">
        <f t="shared" si="31"/>
        <v>1</v>
      </c>
      <c r="AB259" s="82">
        <f t="shared" si="32"/>
        <v>0</v>
      </c>
      <c r="AC259" s="82">
        <f t="shared" si="33"/>
        <v>0</v>
      </c>
      <c r="AD259" s="123" t="str">
        <f t="shared" si="34"/>
        <v>SRSA</v>
      </c>
      <c r="AE259" s="81">
        <f t="shared" si="35"/>
        <v>1</v>
      </c>
      <c r="AF259" s="82">
        <f t="shared" si="36"/>
        <v>0</v>
      </c>
      <c r="AG259" s="82">
        <f t="shared" si="37"/>
        <v>0</v>
      </c>
      <c r="AH259" s="123" t="str">
        <f t="shared" si="38"/>
        <v>-</v>
      </c>
      <c r="AI259" s="81">
        <f t="shared" si="39"/>
        <v>0</v>
      </c>
    </row>
    <row r="260" spans="1:35" ht="12.75" customHeight="1">
      <c r="A260" s="79" t="s">
        <v>390</v>
      </c>
      <c r="B260" s="80" t="s">
        <v>391</v>
      </c>
      <c r="C260" s="81" t="s">
        <v>392</v>
      </c>
      <c r="D260" s="82" t="s">
        <v>393</v>
      </c>
      <c r="E260" s="82" t="s">
        <v>394</v>
      </c>
      <c r="F260" s="83" t="s">
        <v>1452</v>
      </c>
      <c r="G260" s="84" t="s">
        <v>395</v>
      </c>
      <c r="H260" s="85" t="s">
        <v>356</v>
      </c>
      <c r="I260" s="86">
        <v>4024434822</v>
      </c>
      <c r="J260" s="87" t="s">
        <v>1454</v>
      </c>
      <c r="K260" s="88" t="s">
        <v>1455</v>
      </c>
      <c r="L260" s="100"/>
      <c r="M260" s="101">
        <v>253.17</v>
      </c>
      <c r="N260" s="102"/>
      <c r="O260" s="89">
        <v>8.362369337979095</v>
      </c>
      <c r="P260" s="90" t="s">
        <v>1673</v>
      </c>
      <c r="Q260" s="108"/>
      <c r="R260" s="109"/>
      <c r="S260" s="91" t="s">
        <v>1455</v>
      </c>
      <c r="T260" s="125">
        <v>12853</v>
      </c>
      <c r="U260" s="114">
        <v>304</v>
      </c>
      <c r="V260" s="114">
        <v>982</v>
      </c>
      <c r="W260" s="115">
        <v>308</v>
      </c>
      <c r="X260" s="116"/>
      <c r="Y260" s="117" t="s">
        <v>432</v>
      </c>
      <c r="Z260" s="81">
        <f t="shared" si="30"/>
        <v>1</v>
      </c>
      <c r="AA260" s="82">
        <f t="shared" si="31"/>
        <v>1</v>
      </c>
      <c r="AB260" s="82">
        <f t="shared" si="32"/>
        <v>0</v>
      </c>
      <c r="AC260" s="82">
        <f t="shared" si="33"/>
        <v>0</v>
      </c>
      <c r="AD260" s="123" t="str">
        <f t="shared" si="34"/>
        <v>SRSA</v>
      </c>
      <c r="AE260" s="81">
        <f t="shared" si="35"/>
        <v>1</v>
      </c>
      <c r="AF260" s="82">
        <f t="shared" si="36"/>
        <v>0</v>
      </c>
      <c r="AG260" s="82">
        <f t="shared" si="37"/>
        <v>0</v>
      </c>
      <c r="AH260" s="123" t="str">
        <f t="shared" si="38"/>
        <v>-</v>
      </c>
      <c r="AI260" s="81">
        <f t="shared" si="39"/>
        <v>0</v>
      </c>
    </row>
    <row r="261" spans="1:35" ht="12.75" customHeight="1">
      <c r="A261" s="79" t="s">
        <v>1344</v>
      </c>
      <c r="B261" s="80" t="s">
        <v>1345</v>
      </c>
      <c r="C261" s="81" t="s">
        <v>1346</v>
      </c>
      <c r="D261" s="82" t="s">
        <v>1347</v>
      </c>
      <c r="E261" s="82" t="s">
        <v>1348</v>
      </c>
      <c r="F261" s="83" t="s">
        <v>1452</v>
      </c>
      <c r="G261" s="84" t="s">
        <v>1349</v>
      </c>
      <c r="H261" s="85" t="s">
        <v>1350</v>
      </c>
      <c r="I261" s="86">
        <v>3082472539</v>
      </c>
      <c r="J261" s="87" t="s">
        <v>1454</v>
      </c>
      <c r="K261" s="88" t="s">
        <v>1455</v>
      </c>
      <c r="L261" s="100"/>
      <c r="M261" s="101">
        <v>387.03</v>
      </c>
      <c r="N261" s="102"/>
      <c r="O261" s="89">
        <v>31.4410480349345</v>
      </c>
      <c r="P261" s="90" t="s">
        <v>1455</v>
      </c>
      <c r="Q261" s="108"/>
      <c r="R261" s="109"/>
      <c r="S261" s="91" t="s">
        <v>1455</v>
      </c>
      <c r="T261" s="125">
        <v>45811</v>
      </c>
      <c r="U261" s="114">
        <v>3733</v>
      </c>
      <c r="V261" s="114">
        <v>4435</v>
      </c>
      <c r="W261" s="115">
        <v>965</v>
      </c>
      <c r="X261" s="116"/>
      <c r="Y261" s="117" t="s">
        <v>1810</v>
      </c>
      <c r="Z261" s="81">
        <f aca="true" t="shared" si="40" ref="Z261:Z267">IF(OR(K261="YES",TRIM(L261)="YES"),1,0)</f>
        <v>1</v>
      </c>
      <c r="AA261" s="82">
        <f aca="true" t="shared" si="41" ref="AA261:AA267">IF(OR(AND(ISNUMBER(M261),AND(M261&gt;0,M261&lt;600)),AND(ISNUMBER(M261),AND(M261&gt;0,N261="YES"))),1,0)</f>
        <v>1</v>
      </c>
      <c r="AB261" s="82">
        <f aca="true" t="shared" si="42" ref="AB261:AB267">IF(AND(OR(K261="YES",TRIM(L261)="YES"),(Z261=0)),"Trouble",0)</f>
        <v>0</v>
      </c>
      <c r="AC261" s="82">
        <f aca="true" t="shared" si="43" ref="AC261:AC267">IF(AND(OR(AND(ISNUMBER(M261),AND(M261&gt;0,M261&lt;600)),AND(ISNUMBER(M261),AND(M261&gt;0,N261="YES"))),(AA261=0)),"Trouble",0)</f>
        <v>0</v>
      </c>
      <c r="AD261" s="123" t="str">
        <f aca="true" t="shared" si="44" ref="AD261:AD267">IF(AND(Z261=1,AA261=1),"SRSA","-")</f>
        <v>SRSA</v>
      </c>
      <c r="AE261" s="81">
        <f aca="true" t="shared" si="45" ref="AE261:AE267">IF(S261="YES",1,0)</f>
        <v>1</v>
      </c>
      <c r="AF261" s="82">
        <f aca="true" t="shared" si="46" ref="AF261:AF267">IF(OR(AND(ISNUMBER(Q261),Q261&gt;=20),(AND(ISNUMBER(Q261)=FALSE,AND(ISNUMBER(O261),O261&gt;=20)))),1,0)</f>
        <v>1</v>
      </c>
      <c r="AG261" s="82" t="str">
        <f>IF(AND(AE261=1,AF261=1),"Initial",0)</f>
        <v>Initial</v>
      </c>
      <c r="AH261" s="123" t="str">
        <f>IF(AND(AND(AG261="Initial",AI261=0),AND(ISNUMBER(M261),M261&gt;0)),"RLIS","-")</f>
        <v>-</v>
      </c>
      <c r="AI261" s="81" t="str">
        <f aca="true" t="shared" si="47" ref="AI261:AI267">IF(AND(AD261="SRSA",AG261="Initial"),"SRSA",0)</f>
        <v>SRSA</v>
      </c>
    </row>
    <row r="262" spans="1:35" ht="12.75" customHeight="1">
      <c r="A262" s="79" t="s">
        <v>1351</v>
      </c>
      <c r="B262" s="80" t="s">
        <v>1352</v>
      </c>
      <c r="C262" s="81" t="s">
        <v>1353</v>
      </c>
      <c r="D262" s="82" t="s">
        <v>1354</v>
      </c>
      <c r="E262" s="82" t="s">
        <v>1355</v>
      </c>
      <c r="F262" s="83" t="s">
        <v>1452</v>
      </c>
      <c r="G262" s="84" t="s">
        <v>1587</v>
      </c>
      <c r="H262" s="85" t="s">
        <v>1588</v>
      </c>
      <c r="I262" s="86">
        <v>3086543273</v>
      </c>
      <c r="J262" s="87" t="s">
        <v>1454</v>
      </c>
      <c r="K262" s="88" t="s">
        <v>1455</v>
      </c>
      <c r="L262" s="100"/>
      <c r="M262" s="101">
        <v>254.41</v>
      </c>
      <c r="N262" s="102"/>
      <c r="O262" s="89">
        <v>19.704433497536947</v>
      </c>
      <c r="P262" s="90" t="s">
        <v>1673</v>
      </c>
      <c r="Q262" s="108"/>
      <c r="R262" s="109"/>
      <c r="S262" s="91" t="s">
        <v>1455</v>
      </c>
      <c r="T262" s="125">
        <v>14178</v>
      </c>
      <c r="U262" s="114">
        <v>530</v>
      </c>
      <c r="V262" s="114">
        <v>1486</v>
      </c>
      <c r="W262" s="115">
        <v>307</v>
      </c>
      <c r="X262" s="116"/>
      <c r="Y262" s="117" t="s">
        <v>432</v>
      </c>
      <c r="Z262" s="81">
        <f t="shared" si="40"/>
        <v>1</v>
      </c>
      <c r="AA262" s="82">
        <f t="shared" si="41"/>
        <v>1</v>
      </c>
      <c r="AB262" s="82">
        <f t="shared" si="42"/>
        <v>0</v>
      </c>
      <c r="AC262" s="82">
        <f t="shared" si="43"/>
        <v>0</v>
      </c>
      <c r="AD262" s="123" t="str">
        <f t="shared" si="44"/>
        <v>SRSA</v>
      </c>
      <c r="AE262" s="81">
        <f t="shared" si="45"/>
        <v>1</v>
      </c>
      <c r="AF262" s="82">
        <f t="shared" si="46"/>
        <v>0</v>
      </c>
      <c r="AG262" s="82">
        <f>IF(AND(AE262=1,AF262=1),"Initial",0)</f>
        <v>0</v>
      </c>
      <c r="AH262" s="123" t="str">
        <f>IF(AND(AND(AG262="Initial",AI262=0),AND(ISNUMBER(M262),M262&gt;0)),"RLIS","-")</f>
        <v>-</v>
      </c>
      <c r="AI262" s="81">
        <f t="shared" si="47"/>
        <v>0</v>
      </c>
    </row>
    <row r="263" spans="1:35" ht="12.75" customHeight="1">
      <c r="A263" s="79" t="s">
        <v>1702</v>
      </c>
      <c r="B263" s="80" t="s">
        <v>1703</v>
      </c>
      <c r="C263" s="81" t="s">
        <v>1704</v>
      </c>
      <c r="D263" s="82" t="s">
        <v>1705</v>
      </c>
      <c r="E263" s="82" t="s">
        <v>1706</v>
      </c>
      <c r="F263" s="83" t="s">
        <v>1452</v>
      </c>
      <c r="G263" s="84" t="s">
        <v>1707</v>
      </c>
      <c r="H263" s="85" t="s">
        <v>1708</v>
      </c>
      <c r="I263" s="86">
        <v>3089282131</v>
      </c>
      <c r="J263" s="87" t="s">
        <v>1454</v>
      </c>
      <c r="K263" s="88" t="s">
        <v>1455</v>
      </c>
      <c r="L263" s="100"/>
      <c r="M263" s="101">
        <v>480.43</v>
      </c>
      <c r="N263" s="102"/>
      <c r="O263" s="89">
        <v>9.868421052631579</v>
      </c>
      <c r="P263" s="90" t="s">
        <v>1673</v>
      </c>
      <c r="Q263" s="108"/>
      <c r="R263" s="109"/>
      <c r="S263" s="91" t="s">
        <v>1455</v>
      </c>
      <c r="T263" s="125">
        <v>22498</v>
      </c>
      <c r="U263" s="114">
        <v>880</v>
      </c>
      <c r="V263" s="114">
        <v>1917</v>
      </c>
      <c r="W263" s="115">
        <v>580</v>
      </c>
      <c r="X263" s="116"/>
      <c r="Y263" s="117" t="s">
        <v>432</v>
      </c>
      <c r="Z263" s="81">
        <f t="shared" si="40"/>
        <v>1</v>
      </c>
      <c r="AA263" s="82">
        <f t="shared" si="41"/>
        <v>1</v>
      </c>
      <c r="AB263" s="82">
        <f t="shared" si="42"/>
        <v>0</v>
      </c>
      <c r="AC263" s="82">
        <f t="shared" si="43"/>
        <v>0</v>
      </c>
      <c r="AD263" s="123" t="str">
        <f t="shared" si="44"/>
        <v>SRSA</v>
      </c>
      <c r="AE263" s="81">
        <f t="shared" si="45"/>
        <v>1</v>
      </c>
      <c r="AF263" s="82">
        <f t="shared" si="46"/>
        <v>0</v>
      </c>
      <c r="AG263" s="82">
        <f>IF(AND(AE263=1,AF263=1),"Initial",0)</f>
        <v>0</v>
      </c>
      <c r="AH263" s="123" t="str">
        <f>IF(AND(AND(AG263="Initial",AI263=0),AND(ISNUMBER(M263),M263&gt;0)),"RLIS","-")</f>
        <v>-</v>
      </c>
      <c r="AI263" s="81">
        <f t="shared" si="47"/>
        <v>0</v>
      </c>
    </row>
    <row r="264" spans="1:35" ht="12.75" customHeight="1">
      <c r="A264" s="79" t="s">
        <v>1589</v>
      </c>
      <c r="B264" s="80" t="s">
        <v>1590</v>
      </c>
      <c r="C264" s="81" t="s">
        <v>1591</v>
      </c>
      <c r="D264" s="82" t="s">
        <v>1592</v>
      </c>
      <c r="E264" s="82" t="s">
        <v>787</v>
      </c>
      <c r="F264" s="83" t="s">
        <v>1452</v>
      </c>
      <c r="G264" s="84" t="s">
        <v>788</v>
      </c>
      <c r="H264" s="85" t="s">
        <v>1593</v>
      </c>
      <c r="I264" s="86">
        <v>4028212266</v>
      </c>
      <c r="J264" s="87" t="s">
        <v>1454</v>
      </c>
      <c r="K264" s="88" t="s">
        <v>1455</v>
      </c>
      <c r="L264" s="100"/>
      <c r="M264" s="101">
        <v>541.66</v>
      </c>
      <c r="N264" s="102"/>
      <c r="O264" s="89">
        <v>6.25</v>
      </c>
      <c r="P264" s="90" t="s">
        <v>1673</v>
      </c>
      <c r="Q264" s="108"/>
      <c r="R264" s="109"/>
      <c r="S264" s="91" t="s">
        <v>1455</v>
      </c>
      <c r="T264" s="125">
        <v>29682</v>
      </c>
      <c r="U264" s="114">
        <v>988</v>
      </c>
      <c r="V264" s="114">
        <v>1417</v>
      </c>
      <c r="W264" s="115">
        <v>667</v>
      </c>
      <c r="X264" s="116"/>
      <c r="Y264" s="117" t="s">
        <v>432</v>
      </c>
      <c r="Z264" s="81">
        <f t="shared" si="40"/>
        <v>1</v>
      </c>
      <c r="AA264" s="82">
        <f t="shared" si="41"/>
        <v>1</v>
      </c>
      <c r="AB264" s="82">
        <f t="shared" si="42"/>
        <v>0</v>
      </c>
      <c r="AC264" s="82">
        <f t="shared" si="43"/>
        <v>0</v>
      </c>
      <c r="AD264" s="123" t="str">
        <f t="shared" si="44"/>
        <v>SRSA</v>
      </c>
      <c r="AE264" s="81">
        <f t="shared" si="45"/>
        <v>1</v>
      </c>
      <c r="AF264" s="82">
        <f t="shared" si="46"/>
        <v>0</v>
      </c>
      <c r="AG264" s="82">
        <f>IF(AND(AE264=1,AF264=1),"Initial",0)</f>
        <v>0</v>
      </c>
      <c r="AH264" s="123" t="str">
        <f>IF(AND(AND(AG264="Initial",AI264=0),AND(ISNUMBER(M264),M264&gt;0)),"RLIS","-")</f>
        <v>-</v>
      </c>
      <c r="AI264" s="81">
        <f t="shared" si="47"/>
        <v>0</v>
      </c>
    </row>
    <row r="265" spans="1:35" ht="12.75" customHeight="1">
      <c r="A265" s="79" t="s">
        <v>1594</v>
      </c>
      <c r="B265" s="80" t="s">
        <v>1595</v>
      </c>
      <c r="C265" s="81" t="s">
        <v>1596</v>
      </c>
      <c r="D265" s="82" t="s">
        <v>1597</v>
      </c>
      <c r="E265" s="82" t="s">
        <v>1598</v>
      </c>
      <c r="F265" s="83" t="s">
        <v>1452</v>
      </c>
      <c r="G265" s="84" t="s">
        <v>1599</v>
      </c>
      <c r="H265" s="85" t="s">
        <v>990</v>
      </c>
      <c r="I265" s="86">
        <v>3084785265</v>
      </c>
      <c r="J265" s="87" t="s">
        <v>1454</v>
      </c>
      <c r="K265" s="88" t="s">
        <v>1455</v>
      </c>
      <c r="L265" s="100"/>
      <c r="M265" s="101">
        <v>133.97</v>
      </c>
      <c r="N265" s="102"/>
      <c r="O265" s="89">
        <v>9.793814432989691</v>
      </c>
      <c r="P265" s="90" t="s">
        <v>1673</v>
      </c>
      <c r="Q265" s="108"/>
      <c r="R265" s="109"/>
      <c r="S265" s="91" t="s">
        <v>1455</v>
      </c>
      <c r="T265" s="125">
        <v>11273</v>
      </c>
      <c r="U265" s="114">
        <v>408</v>
      </c>
      <c r="V265" s="114">
        <v>753</v>
      </c>
      <c r="W265" s="115">
        <v>156</v>
      </c>
      <c r="X265" s="116"/>
      <c r="Y265" s="117" t="s">
        <v>432</v>
      </c>
      <c r="Z265" s="81">
        <f t="shared" si="40"/>
        <v>1</v>
      </c>
      <c r="AA265" s="82">
        <f t="shared" si="41"/>
        <v>1</v>
      </c>
      <c r="AB265" s="82">
        <f t="shared" si="42"/>
        <v>0</v>
      </c>
      <c r="AC265" s="82">
        <f t="shared" si="43"/>
        <v>0</v>
      </c>
      <c r="AD265" s="123" t="str">
        <f t="shared" si="44"/>
        <v>SRSA</v>
      </c>
      <c r="AE265" s="81">
        <f t="shared" si="45"/>
        <v>1</v>
      </c>
      <c r="AF265" s="82">
        <f t="shared" si="46"/>
        <v>0</v>
      </c>
      <c r="AG265" s="82">
        <f>IF(AND(AE265=1,AF265=1),"Initial",0)</f>
        <v>0</v>
      </c>
      <c r="AH265" s="123" t="str">
        <f>IF(AND(AND(AG265="Initial",AI265=0),AND(ISNUMBER(M265),M265&gt;0)),"RLIS","-")</f>
        <v>-</v>
      </c>
      <c r="AI265" s="81">
        <f t="shared" si="47"/>
        <v>0</v>
      </c>
    </row>
    <row r="266" spans="1:35" ht="12.75" customHeight="1">
      <c r="A266" s="79" t="s">
        <v>1600</v>
      </c>
      <c r="B266" s="80" t="s">
        <v>1601</v>
      </c>
      <c r="C266" s="81" t="s">
        <v>1602</v>
      </c>
      <c r="D266" s="82" t="s">
        <v>1603</v>
      </c>
      <c r="E266" s="82" t="s">
        <v>176</v>
      </c>
      <c r="F266" s="83" t="s">
        <v>1452</v>
      </c>
      <c r="G266" s="84" t="s">
        <v>177</v>
      </c>
      <c r="H266" s="85" t="s">
        <v>810</v>
      </c>
      <c r="I266" s="86">
        <v>4023761680</v>
      </c>
      <c r="J266" s="87" t="s">
        <v>1723</v>
      </c>
      <c r="K266" s="88" t="s">
        <v>1673</v>
      </c>
      <c r="L266" s="100"/>
      <c r="M266" s="101">
        <v>1211.28</v>
      </c>
      <c r="N266" s="102"/>
      <c r="O266" s="89">
        <v>8.327351040918881</v>
      </c>
      <c r="P266" s="90" t="s">
        <v>1673</v>
      </c>
      <c r="Q266" s="108"/>
      <c r="R266" s="109"/>
      <c r="S266" s="91" t="s">
        <v>1455</v>
      </c>
      <c r="T266" s="125">
        <v>53299</v>
      </c>
      <c r="U266" s="114">
        <v>2255</v>
      </c>
      <c r="V266" s="114">
        <v>6266</v>
      </c>
      <c r="W266" s="115">
        <v>1411</v>
      </c>
      <c r="X266" s="116"/>
      <c r="Y266" s="117" t="s">
        <v>1810</v>
      </c>
      <c r="Z266" s="81">
        <f t="shared" si="40"/>
        <v>0</v>
      </c>
      <c r="AA266" s="82">
        <f t="shared" si="41"/>
        <v>0</v>
      </c>
      <c r="AB266" s="82">
        <f t="shared" si="42"/>
        <v>0</v>
      </c>
      <c r="AC266" s="82">
        <f t="shared" si="43"/>
        <v>0</v>
      </c>
      <c r="AD266" s="123" t="str">
        <f t="shared" si="44"/>
        <v>-</v>
      </c>
      <c r="AE266" s="81">
        <f t="shared" si="45"/>
        <v>1</v>
      </c>
      <c r="AF266" s="82">
        <f t="shared" si="46"/>
        <v>0</v>
      </c>
      <c r="AG266" s="82">
        <f>IF(AND(AE266=1,AF266=1),"Initial",0)</f>
        <v>0</v>
      </c>
      <c r="AH266" s="123" t="str">
        <f>IF(AND(AND(AG266="Initial",AI266=0),AND(ISNUMBER(M266),M266&gt;0)),"RLIS","-")</f>
        <v>-</v>
      </c>
      <c r="AI266" s="81">
        <f t="shared" si="47"/>
        <v>0</v>
      </c>
    </row>
    <row r="267" spans="1:35" ht="12.75" customHeight="1">
      <c r="A267" s="79" t="s">
        <v>1604</v>
      </c>
      <c r="B267" s="80" t="s">
        <v>1605</v>
      </c>
      <c r="C267" s="81" t="s">
        <v>1606</v>
      </c>
      <c r="D267" s="82" t="s">
        <v>1607</v>
      </c>
      <c r="E267" s="82" t="s">
        <v>1608</v>
      </c>
      <c r="F267" s="83" t="s">
        <v>1452</v>
      </c>
      <c r="G267" s="84" t="s">
        <v>1609</v>
      </c>
      <c r="H267" s="85" t="s">
        <v>1610</v>
      </c>
      <c r="I267" s="86">
        <v>4028782224</v>
      </c>
      <c r="J267" s="87" t="s">
        <v>1556</v>
      </c>
      <c r="K267" s="88" t="s">
        <v>1455</v>
      </c>
      <c r="L267" s="100"/>
      <c r="M267" s="101">
        <v>484.48</v>
      </c>
      <c r="N267" s="102"/>
      <c r="O267" s="89">
        <v>4.666666666666667</v>
      </c>
      <c r="P267" s="90" t="s">
        <v>1673</v>
      </c>
      <c r="Q267" s="108"/>
      <c r="R267" s="109"/>
      <c r="S267" s="91" t="s">
        <v>1455</v>
      </c>
      <c r="T267" s="125">
        <v>11246</v>
      </c>
      <c r="U267" s="114">
        <v>417</v>
      </c>
      <c r="V267" s="114">
        <v>1388</v>
      </c>
      <c r="W267" s="115">
        <v>591</v>
      </c>
      <c r="X267" s="116"/>
      <c r="Y267" s="117" t="s">
        <v>432</v>
      </c>
      <c r="Z267" s="81">
        <f t="shared" si="40"/>
        <v>1</v>
      </c>
      <c r="AA267" s="82">
        <f t="shared" si="41"/>
        <v>1</v>
      </c>
      <c r="AB267" s="82">
        <f t="shared" si="42"/>
        <v>0</v>
      </c>
      <c r="AC267" s="82">
        <f t="shared" si="43"/>
        <v>0</v>
      </c>
      <c r="AD267" s="123" t="str">
        <f t="shared" si="44"/>
        <v>SRSA</v>
      </c>
      <c r="AE267" s="81">
        <f t="shared" si="45"/>
        <v>1</v>
      </c>
      <c r="AF267" s="82">
        <f t="shared" si="46"/>
        <v>0</v>
      </c>
      <c r="AG267" s="82">
        <f>IF(AND(AE267=1,AF267=1),"Initial",0)</f>
        <v>0</v>
      </c>
      <c r="AH267" s="123" t="str">
        <f>IF(AND(AND(AG267="Initial",AI267=0),AND(ISNUMBER(M267),M267&gt;0)),"RLIS","-")</f>
        <v>-</v>
      </c>
      <c r="AI267" s="81">
        <f t="shared" si="47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4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2008&amp;C&amp;P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Nebraska FY 2008 SRSA Eligibility Spreadsheet (MS Excel)</dc:title>
  <dc:subject/>
  <dc:creator/>
  <cp:keywords/>
  <dc:description/>
  <cp:lastModifiedBy>nelly.gruhlke</cp:lastModifiedBy>
  <dcterms:created xsi:type="dcterms:W3CDTF">2007-03-29T19:10:46Z</dcterms:created>
  <dcterms:modified xsi:type="dcterms:W3CDTF">2008-07-02T20:00:05Z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