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<sst xmlns="http://schemas.openxmlformats.org/spreadsheetml/2006/main" count="47" uniqueCount="18">
  <si>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 xml:space="preserve">Basic
research  </t>
  </si>
  <si>
    <t>Applied
research</t>
  </si>
  <si>
    <t xml:space="preserve">Development </t>
  </si>
  <si>
    <t>R&amp;D plant</t>
  </si>
  <si>
    <t xml:space="preserve"> </t>
  </si>
  <si>
    <t>Fiscal year</t>
  </si>
  <si>
    <t>2003 preliminary</t>
  </si>
  <si>
    <t>2004 preliminary</t>
  </si>
  <si>
    <t>Research</t>
  </si>
  <si>
    <t xml:space="preserve"> Millions of current dollars</t>
  </si>
  <si>
    <t xml:space="preserve">Total  </t>
  </si>
  <si>
    <t>Total R&amp;D</t>
  </si>
  <si>
    <t xml:space="preserve"> and R&amp;D plant</t>
  </si>
  <si>
    <t xml:space="preserve">SOURCE:  National Science Foundation/Division of Science Resources Statistics, Survey of Federal Funds for Research </t>
  </si>
  <si>
    <t>TABLE 1.  Federal obligations for research, development, and R&amp;D plant, by character of work: FY 1990–2004</t>
  </si>
  <si>
    <t>NOTE:  Gross domestic product implicit price deflators were used to convert current dollars to constant FY 2000 dollars.</t>
  </si>
  <si>
    <t>Millions of constant 2000 dollars</t>
  </si>
  <si>
    <t>and Development: FY 2002–2004.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</si>
</sst>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##,##0"/>
    <numFmt numFmtId="165" formatCode="General_#"/>
    <numFmt numFmtId="166" formatCode="_#_##,##0"/>
    <numFmt numFmtId="167" formatCode="_#_#_#_,#,##0"/>
    <numFmt numFmtId="168" formatCode="_#_,#,##0"/>
    <numFmt numFmtId="169" formatCode="_#_#_,#,##0"/>
    <numFmt numFmtId="170" formatCode="_#_#_#_#_,#,##0"/>
    <numFmt numFmtId="171" formatCode="_#_#_#_#_,###0"/>
    <numFmt numFmtId="172" formatCode="_#_#_#_##,##0"/>
    <numFmt numFmtId="173" formatCode="_#_#_#_#_##,##0"/>
    <numFmt numFmtId="174" formatCode="_#_#_#_#_#_#_##,##0"/>
    <numFmt numFmtId="175" formatCode="_#_&lt;_#_#_#_#_#_##,##0"/>
    <numFmt numFmtId="176" formatCode="_#_#_##,##0"/>
  </numFmts>
  <fonts count="4">
    <font>
      <sz val="8"/>
      <name val="Arial Narrow"/>
      <family val="0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A1" sqref="A1"/>
    </sheetView>
  </sheetViews>
  <sheetFormatPr defaultColWidth="9.59765625" defaultRowHeight="12.75"/>
  <cols>
    <col min="1" max="1" width="20" style="0" customWidth="1"/>
    <col min="2" max="2" width="16.59765625" style="0" customWidth="1"/>
    <col min="3" max="3" width="1" style="0" customWidth="1"/>
    <col min="4" max="6" width="12.59765625" style="0" customWidth="1"/>
    <col min="7" max="7" width="1" style="0" customWidth="1"/>
    <col min="8" max="9" width="12.59765625" style="0" customWidth="1"/>
  </cols>
  <sheetData>
    <row r="1" spans="1:9" ht="13.5" customHeight="1">
      <c r="A1" s="6" t="s">
        <v>14</v>
      </c>
      <c r="B1" s="5"/>
      <c r="C1" s="5"/>
      <c r="D1" s="5"/>
      <c r="E1" s="5"/>
      <c r="F1" s="6"/>
      <c r="G1" s="6"/>
      <c r="H1" s="5"/>
      <c r="I1" s="5"/>
    </row>
    <row r="2" spans="1:10" s="1" customFormat="1" ht="12" customHeight="1">
      <c r="A2" s="30" t="s">
        <v>5</v>
      </c>
      <c r="B2" s="25" t="s">
        <v>11</v>
      </c>
      <c r="C2" s="13"/>
      <c r="D2" s="37" t="s">
        <v>8</v>
      </c>
      <c r="E2" s="37"/>
      <c r="F2" s="37"/>
      <c r="G2" s="17"/>
      <c r="H2" s="36" t="s">
        <v>4</v>
      </c>
      <c r="I2" s="36"/>
      <c r="J2" s="1" t="s">
        <v>4</v>
      </c>
    </row>
    <row r="3" spans="1:9" ht="12" customHeight="1">
      <c r="A3" s="31"/>
      <c r="B3" s="23" t="s">
        <v>12</v>
      </c>
      <c r="C3" s="12"/>
      <c r="D3" s="23" t="s">
        <v>10</v>
      </c>
      <c r="E3" s="24" t="s">
        <v>0</v>
      </c>
      <c r="F3" s="24" t="s">
        <v>1</v>
      </c>
      <c r="G3" s="7"/>
      <c r="H3" s="16" t="s">
        <v>2</v>
      </c>
      <c r="I3" s="16" t="s">
        <v>3</v>
      </c>
    </row>
    <row r="4" spans="1:10" ht="12" customHeight="1">
      <c r="A4" s="8" t="s">
        <v>4</v>
      </c>
      <c r="B4" s="32" t="s">
        <v>9</v>
      </c>
      <c r="C4" s="32"/>
      <c r="D4" s="32"/>
      <c r="E4" s="33"/>
      <c r="F4" s="33"/>
      <c r="G4" s="33"/>
      <c r="H4" s="33"/>
      <c r="I4" s="33"/>
      <c r="J4" t="s">
        <v>4</v>
      </c>
    </row>
    <row r="5" spans="1:9" ht="3" customHeight="1">
      <c r="A5" s="8"/>
      <c r="B5" s="20"/>
      <c r="C5" s="20"/>
      <c r="D5" s="20"/>
      <c r="E5" s="21"/>
      <c r="F5" s="21"/>
      <c r="G5" s="21"/>
      <c r="H5" s="21"/>
      <c r="I5" s="21"/>
    </row>
    <row r="6" spans="1:9" s="1" customFormat="1" ht="11.25" customHeight="1">
      <c r="A6" s="9">
        <v>1990</v>
      </c>
      <c r="B6" s="3">
        <v>65831.189</v>
      </c>
      <c r="C6" s="2"/>
      <c r="D6" s="2">
        <f>E6+F6</f>
        <v>21622.364</v>
      </c>
      <c r="E6" s="2">
        <v>11285.593</v>
      </c>
      <c r="F6" s="2">
        <v>10336.771</v>
      </c>
      <c r="G6" s="2"/>
      <c r="H6" s="2">
        <v>41937.107</v>
      </c>
      <c r="I6" s="2">
        <v>2271.718</v>
      </c>
    </row>
    <row r="7" spans="1:9" s="1" customFormat="1" ht="11.25" customHeight="1">
      <c r="A7" s="9">
        <v>1991</v>
      </c>
      <c r="B7" s="3">
        <v>64147.951</v>
      </c>
      <c r="C7" s="2"/>
      <c r="D7" s="2">
        <f aca="true" t="shared" si="0" ref="D7:D20">E7+F7</f>
        <v>23968.377</v>
      </c>
      <c r="E7" s="2">
        <v>12170.794</v>
      </c>
      <c r="F7" s="2">
        <v>11797.583</v>
      </c>
      <c r="G7" s="2"/>
      <c r="H7" s="2">
        <v>37326.775</v>
      </c>
      <c r="I7" s="2">
        <v>2852.799</v>
      </c>
    </row>
    <row r="8" spans="1:9" s="1" customFormat="1" ht="11.25" customHeight="1">
      <c r="A8" s="9">
        <v>1992</v>
      </c>
      <c r="B8" s="3">
        <v>68577.184</v>
      </c>
      <c r="C8" s="2"/>
      <c r="D8" s="2">
        <f t="shared" si="0"/>
        <v>24490.597999999998</v>
      </c>
      <c r="E8" s="2">
        <v>12489.864</v>
      </c>
      <c r="F8" s="2">
        <v>12000.734</v>
      </c>
      <c r="G8" s="2"/>
      <c r="H8" s="2">
        <v>41101.992</v>
      </c>
      <c r="I8" s="2">
        <v>2984.594</v>
      </c>
    </row>
    <row r="9" spans="1:9" s="1" customFormat="1" ht="11.25" customHeight="1">
      <c r="A9" s="9">
        <v>1993</v>
      </c>
      <c r="B9" s="3">
        <v>70414.697</v>
      </c>
      <c r="C9" s="2"/>
      <c r="D9" s="2">
        <f t="shared" si="0"/>
        <v>26890.497</v>
      </c>
      <c r="E9" s="2">
        <v>13399.121</v>
      </c>
      <c r="F9" s="2">
        <v>13491.376</v>
      </c>
      <c r="G9" s="2"/>
      <c r="H9" s="2">
        <v>40423.528</v>
      </c>
      <c r="I9" s="2">
        <v>3100.672</v>
      </c>
    </row>
    <row r="10" spans="1:10" s="1" customFormat="1" ht="11.25" customHeight="1">
      <c r="A10" s="9">
        <v>1994</v>
      </c>
      <c r="B10" s="3">
        <v>69450.776</v>
      </c>
      <c r="C10" s="2"/>
      <c r="D10" s="2">
        <f t="shared" si="0"/>
        <v>27411.209000000003</v>
      </c>
      <c r="E10" s="2">
        <v>13523.476</v>
      </c>
      <c r="F10" s="2">
        <v>13887.733</v>
      </c>
      <c r="G10" s="2"/>
      <c r="H10" s="2">
        <v>39824.181</v>
      </c>
      <c r="I10" s="2">
        <v>2215.386</v>
      </c>
      <c r="J10" s="1" t="s">
        <v>4</v>
      </c>
    </row>
    <row r="11" spans="1:10" s="1" customFormat="1" ht="11.25" customHeight="1">
      <c r="A11" s="9">
        <v>1995</v>
      </c>
      <c r="B11" s="3">
        <v>70442.935</v>
      </c>
      <c r="C11" s="2"/>
      <c r="D11" s="2">
        <f t="shared" si="0"/>
        <v>28434.396</v>
      </c>
      <c r="E11" s="2">
        <v>13877.031</v>
      </c>
      <c r="F11" s="2">
        <v>14557.365</v>
      </c>
      <c r="G11" s="2"/>
      <c r="H11" s="2">
        <v>39752.402</v>
      </c>
      <c r="I11" s="2">
        <v>2256.137</v>
      </c>
      <c r="J11" s="1" t="s">
        <v>4</v>
      </c>
    </row>
    <row r="12" spans="1:10" s="1" customFormat="1" ht="11.25" customHeight="1">
      <c r="A12" s="9">
        <v>1996</v>
      </c>
      <c r="B12" s="3">
        <v>69399.164</v>
      </c>
      <c r="C12" s="2"/>
      <c r="D12" s="2">
        <f t="shared" si="0"/>
        <v>28259.764</v>
      </c>
      <c r="E12" s="2">
        <v>14464.035</v>
      </c>
      <c r="F12" s="2">
        <v>13795.729</v>
      </c>
      <c r="G12" s="2"/>
      <c r="H12" s="2">
        <v>39393.283</v>
      </c>
      <c r="I12" s="2">
        <v>1746.117</v>
      </c>
      <c r="J12" s="1" t="s">
        <v>4</v>
      </c>
    </row>
    <row r="13" spans="1:10" s="1" customFormat="1" ht="11.25" customHeight="1">
      <c r="A13" s="9">
        <v>1997</v>
      </c>
      <c r="B13" s="3">
        <v>71753.43</v>
      </c>
      <c r="C13" s="2"/>
      <c r="D13" s="2">
        <f t="shared" si="0"/>
        <v>29365.289</v>
      </c>
      <c r="E13" s="2">
        <v>14941.892</v>
      </c>
      <c r="F13" s="2">
        <v>14423.397</v>
      </c>
      <c r="G13" s="2"/>
      <c r="H13" s="2">
        <v>40461.49</v>
      </c>
      <c r="I13" s="2">
        <v>1926.651</v>
      </c>
      <c r="J13" s="1" t="s">
        <v>4</v>
      </c>
    </row>
    <row r="14" spans="1:10" s="1" customFormat="1" ht="11.25" customHeight="1">
      <c r="A14" s="9">
        <v>1998</v>
      </c>
      <c r="B14" s="3">
        <v>73913.988</v>
      </c>
      <c r="C14" s="2"/>
      <c r="D14" s="2">
        <f t="shared" si="0"/>
        <v>30922.269</v>
      </c>
      <c r="E14" s="2">
        <v>15613.012</v>
      </c>
      <c r="F14" s="2">
        <v>15309.257</v>
      </c>
      <c r="G14" s="2"/>
      <c r="H14" s="2">
        <v>41178.455</v>
      </c>
      <c r="I14" s="2">
        <v>1813.264</v>
      </c>
      <c r="J14" s="1" t="s">
        <v>4</v>
      </c>
    </row>
    <row r="15" spans="1:10" s="1" customFormat="1" ht="11.25" customHeight="1">
      <c r="A15" s="9">
        <v>1999</v>
      </c>
      <c r="B15" s="3">
        <v>77386.368</v>
      </c>
      <c r="C15" s="2"/>
      <c r="D15" s="2">
        <f t="shared" si="0"/>
        <v>33527.513999999996</v>
      </c>
      <c r="E15" s="2">
        <v>17443.653</v>
      </c>
      <c r="F15" s="2">
        <v>16083.861</v>
      </c>
      <c r="G15" s="2"/>
      <c r="H15" s="2">
        <v>41813.108</v>
      </c>
      <c r="I15" s="2">
        <v>2045.746</v>
      </c>
      <c r="J15" s="1" t="s">
        <v>4</v>
      </c>
    </row>
    <row r="16" spans="1:10" s="1" customFormat="1" ht="11.25" customHeight="1">
      <c r="A16" s="9">
        <v>2000</v>
      </c>
      <c r="B16" s="3">
        <v>77356.165</v>
      </c>
      <c r="C16" s="2"/>
      <c r="D16" s="2">
        <f t="shared" si="0"/>
        <v>38470.63</v>
      </c>
      <c r="E16" s="2">
        <v>19569.849</v>
      </c>
      <c r="F16" s="2">
        <v>18900.781</v>
      </c>
      <c r="G16" s="2"/>
      <c r="H16" s="2">
        <v>34392.688</v>
      </c>
      <c r="I16" s="2">
        <v>4492.847</v>
      </c>
      <c r="J16" s="1" t="s">
        <v>4</v>
      </c>
    </row>
    <row r="17" spans="1:10" s="1" customFormat="1" ht="11.25" customHeight="1">
      <c r="A17" s="9">
        <v>2001</v>
      </c>
      <c r="B17" s="3">
        <v>84003.042</v>
      </c>
      <c r="C17" s="2"/>
      <c r="D17" s="2">
        <f t="shared" si="0"/>
        <v>44713.736</v>
      </c>
      <c r="E17" s="2">
        <v>21958.136</v>
      </c>
      <c r="F17" s="2">
        <v>22755.6</v>
      </c>
      <c r="G17" s="2"/>
      <c r="H17" s="2">
        <v>35219.478</v>
      </c>
      <c r="I17" s="2">
        <v>4069.828</v>
      </c>
      <c r="J17" s="1" t="s">
        <v>4</v>
      </c>
    </row>
    <row r="18" spans="1:10" s="1" customFormat="1" ht="11.25" customHeight="1">
      <c r="A18" s="9">
        <v>2002</v>
      </c>
      <c r="B18" s="3">
        <v>90157.711</v>
      </c>
      <c r="C18" s="2"/>
      <c r="D18" s="2">
        <f t="shared" si="0"/>
        <v>48006.711</v>
      </c>
      <c r="E18" s="2">
        <v>23668.345</v>
      </c>
      <c r="F18" s="2">
        <v>24338.366</v>
      </c>
      <c r="G18" s="2"/>
      <c r="H18" s="2">
        <v>37846.257</v>
      </c>
      <c r="I18" s="2">
        <v>4304.743</v>
      </c>
      <c r="J18" s="1" t="s">
        <v>4</v>
      </c>
    </row>
    <row r="19" spans="1:10" s="1" customFormat="1" ht="11.25" customHeight="1">
      <c r="A19" s="9" t="s">
        <v>6</v>
      </c>
      <c r="B19" s="2">
        <v>101008.104</v>
      </c>
      <c r="C19" s="2"/>
      <c r="D19" s="2">
        <f t="shared" si="0"/>
        <v>52568.504</v>
      </c>
      <c r="E19" s="2">
        <v>25599.941</v>
      </c>
      <c r="F19" s="2">
        <v>26968.563</v>
      </c>
      <c r="G19" s="2"/>
      <c r="H19" s="2">
        <v>43187.345</v>
      </c>
      <c r="I19" s="2">
        <v>5252.255</v>
      </c>
      <c r="J19" s="1" t="s">
        <v>4</v>
      </c>
    </row>
    <row r="20" spans="1:10" s="1" customFormat="1" ht="11.25" customHeight="1">
      <c r="A20" s="9" t="s">
        <v>7</v>
      </c>
      <c r="B20" s="14">
        <v>105220.228</v>
      </c>
      <c r="C20" s="14"/>
      <c r="D20" s="14">
        <f t="shared" si="0"/>
        <v>54071.835999999996</v>
      </c>
      <c r="E20" s="14">
        <v>26643.092</v>
      </c>
      <c r="F20" s="14">
        <v>27428.744</v>
      </c>
      <c r="G20" s="14"/>
      <c r="H20" s="14">
        <v>46982.91</v>
      </c>
      <c r="I20" s="14">
        <v>4165.482</v>
      </c>
      <c r="J20" s="1" t="s">
        <v>4</v>
      </c>
    </row>
    <row r="21" spans="1:9" ht="6" customHeight="1">
      <c r="A21" s="9"/>
      <c r="B21" s="14"/>
      <c r="C21" s="14"/>
      <c r="D21" s="14"/>
      <c r="E21" s="14"/>
      <c r="F21" s="14"/>
      <c r="G21" s="14"/>
      <c r="H21" s="14"/>
      <c r="I21" s="14"/>
    </row>
    <row r="22" spans="1:10" ht="12" customHeight="1">
      <c r="A22" s="4" t="s">
        <v>4</v>
      </c>
      <c r="B22" s="34" t="s">
        <v>16</v>
      </c>
      <c r="C22" s="34"/>
      <c r="D22" s="34"/>
      <c r="E22" s="35"/>
      <c r="F22" s="35"/>
      <c r="G22" s="35"/>
      <c r="H22" s="35"/>
      <c r="I22" s="35"/>
      <c r="J22" t="s">
        <v>4</v>
      </c>
    </row>
    <row r="23" spans="1:9" ht="3.75" customHeight="1">
      <c r="A23" s="4"/>
      <c r="B23" s="14"/>
      <c r="C23" s="14"/>
      <c r="D23" s="14"/>
      <c r="E23" s="19"/>
      <c r="F23" s="19"/>
      <c r="G23" s="19"/>
      <c r="H23" s="19"/>
      <c r="I23" s="19"/>
    </row>
    <row r="24" spans="1:9" s="1" customFormat="1" ht="11.25" customHeight="1">
      <c r="A24" s="9">
        <v>1990</v>
      </c>
      <c r="B24" s="2">
        <f aca="true" t="shared" si="1" ref="B24:I24">B6/0.8125</f>
        <v>81023.00184615384</v>
      </c>
      <c r="C24" s="2"/>
      <c r="D24" s="2">
        <f t="shared" si="1"/>
        <v>26612.14030769231</v>
      </c>
      <c r="E24" s="2">
        <f t="shared" si="1"/>
        <v>13889.960615384616</v>
      </c>
      <c r="F24" s="2">
        <f t="shared" si="1"/>
        <v>12722.179692307693</v>
      </c>
      <c r="G24" s="2"/>
      <c r="H24" s="2">
        <f t="shared" si="1"/>
        <v>51614.90092307693</v>
      </c>
      <c r="I24" s="2">
        <f t="shared" si="1"/>
        <v>2795.9606153846153</v>
      </c>
    </row>
    <row r="25" spans="1:9" s="1" customFormat="1" ht="11.25" customHeight="1">
      <c r="A25" s="9">
        <v>1991</v>
      </c>
      <c r="B25" s="2">
        <f aca="true" t="shared" si="2" ref="B25:I25">B7/0.843</f>
        <v>76094.84104389088</v>
      </c>
      <c r="C25" s="2"/>
      <c r="D25" s="2">
        <f t="shared" si="2"/>
        <v>28432.2384341637</v>
      </c>
      <c r="E25" s="2">
        <f t="shared" si="2"/>
        <v>14437.478054567024</v>
      </c>
      <c r="F25" s="2">
        <f t="shared" si="2"/>
        <v>13994.760379596679</v>
      </c>
      <c r="G25" s="2"/>
      <c r="H25" s="2">
        <f t="shared" si="2"/>
        <v>44278.49940688019</v>
      </c>
      <c r="I25" s="2">
        <f t="shared" si="2"/>
        <v>3384.1032028469754</v>
      </c>
    </row>
    <row r="26" spans="1:9" s="1" customFormat="1" ht="11.25" customHeight="1">
      <c r="A26" s="9">
        <v>1992</v>
      </c>
      <c r="B26" s="2">
        <f aca="true" t="shared" si="3" ref="B26:I26">B8/0.8642</f>
        <v>79353.37190465169</v>
      </c>
      <c r="C26" s="2"/>
      <c r="D26" s="2">
        <f t="shared" si="3"/>
        <v>28339.039574172642</v>
      </c>
      <c r="E26" s="2">
        <f t="shared" si="3"/>
        <v>14452.515621383938</v>
      </c>
      <c r="F26" s="2">
        <f t="shared" si="3"/>
        <v>13886.523952788708</v>
      </c>
      <c r="G26" s="2"/>
      <c r="H26" s="2">
        <f t="shared" si="3"/>
        <v>47560.74056931266</v>
      </c>
      <c r="I26" s="2">
        <f t="shared" si="3"/>
        <v>3453.5917611663967</v>
      </c>
    </row>
    <row r="27" spans="1:9" s="1" customFormat="1" ht="11.25" customHeight="1">
      <c r="A27" s="9">
        <v>1993</v>
      </c>
      <c r="B27" s="2">
        <f aca="true" t="shared" si="4" ref="B27:I27">B9/0.8838</f>
        <v>79672.66010409595</v>
      </c>
      <c r="C27" s="2"/>
      <c r="D27" s="2">
        <f t="shared" si="4"/>
        <v>30425.99796334012</v>
      </c>
      <c r="E27" s="2">
        <f t="shared" si="4"/>
        <v>15160.806743607149</v>
      </c>
      <c r="F27" s="2">
        <f t="shared" si="4"/>
        <v>15265.191219732971</v>
      </c>
      <c r="G27" s="2"/>
      <c r="H27" s="2">
        <f t="shared" si="4"/>
        <v>45738.320887078524</v>
      </c>
      <c r="I27" s="2">
        <f t="shared" si="4"/>
        <v>3508.3412536773026</v>
      </c>
    </row>
    <row r="28" spans="1:10" s="1" customFormat="1" ht="11.25" customHeight="1">
      <c r="A28" s="9">
        <v>1994</v>
      </c>
      <c r="B28" s="2">
        <f aca="true" t="shared" si="5" ref="B28:I28">B10/0.9028</f>
        <v>76928.19672131147</v>
      </c>
      <c r="C28" s="2"/>
      <c r="D28" s="2">
        <f t="shared" si="5"/>
        <v>30362.437970757645</v>
      </c>
      <c r="E28" s="2">
        <f t="shared" si="5"/>
        <v>14979.4816127603</v>
      </c>
      <c r="F28" s="2">
        <f t="shared" si="5"/>
        <v>15382.95635799734</v>
      </c>
      <c r="G28" s="2"/>
      <c r="H28" s="2">
        <f t="shared" si="5"/>
        <v>44111.853123615416</v>
      </c>
      <c r="I28" s="2">
        <f t="shared" si="5"/>
        <v>2453.9056269384137</v>
      </c>
      <c r="J28" s="1" t="s">
        <v>4</v>
      </c>
    </row>
    <row r="29" spans="1:10" s="1" customFormat="1" ht="11.25" customHeight="1">
      <c r="A29" s="9">
        <v>1995</v>
      </c>
      <c r="B29" s="2">
        <f aca="true" t="shared" si="6" ref="B29:I29">B11/0.9218</f>
        <v>76418.89238446517</v>
      </c>
      <c r="C29" s="2"/>
      <c r="D29" s="2">
        <f t="shared" si="6"/>
        <v>30846.600130180086</v>
      </c>
      <c r="E29" s="2">
        <f t="shared" si="6"/>
        <v>15054.275330874378</v>
      </c>
      <c r="F29" s="2">
        <f t="shared" si="6"/>
        <v>15792.324799305707</v>
      </c>
      <c r="G29" s="2"/>
      <c r="H29" s="2">
        <f t="shared" si="6"/>
        <v>43124.75808201345</v>
      </c>
      <c r="I29" s="2">
        <f t="shared" si="6"/>
        <v>2447.5341722716425</v>
      </c>
      <c r="J29" s="1" t="s">
        <v>4</v>
      </c>
    </row>
    <row r="30" spans="1:10" s="1" customFormat="1" ht="11.25" customHeight="1">
      <c r="A30" s="9">
        <v>1996</v>
      </c>
      <c r="B30" s="2">
        <f>B12/0.9395</f>
        <v>73868.18946248005</v>
      </c>
      <c r="C30" s="2"/>
      <c r="D30" s="2">
        <f>D12/0.9395</f>
        <v>30079.578499201703</v>
      </c>
      <c r="E30" s="2">
        <f>E12/0.9395</f>
        <v>15395.460351250666</v>
      </c>
      <c r="F30" s="2">
        <f>F12/0.9395</f>
        <v>14684.118147951038</v>
      </c>
      <c r="G30" s="2"/>
      <c r="H30" s="2">
        <f>H12/0.9395</f>
        <v>41930.05109100586</v>
      </c>
      <c r="I30" s="2">
        <f>I12/0.939579933214</f>
        <v>1858.4017583550308</v>
      </c>
      <c r="J30" s="1" t="s">
        <v>4</v>
      </c>
    </row>
    <row r="31" spans="1:10" s="1" customFormat="1" ht="11.25" customHeight="1">
      <c r="A31" s="9">
        <v>1997</v>
      </c>
      <c r="B31" s="2">
        <f aca="true" t="shared" si="7" ref="B31:I31">B13/0.9559</f>
        <v>75063.74097708965</v>
      </c>
      <c r="C31" s="2"/>
      <c r="D31" s="2">
        <f t="shared" si="7"/>
        <v>30720.04289151585</v>
      </c>
      <c r="E31" s="2">
        <f t="shared" si="7"/>
        <v>15631.229208076158</v>
      </c>
      <c r="F31" s="2">
        <f t="shared" si="7"/>
        <v>15088.813683439692</v>
      </c>
      <c r="G31" s="2"/>
      <c r="H31" s="2">
        <f t="shared" si="7"/>
        <v>42328.161941625694</v>
      </c>
      <c r="I31" s="2">
        <f t="shared" si="7"/>
        <v>2015.5361439481119</v>
      </c>
      <c r="J31" s="1" t="s">
        <v>4</v>
      </c>
    </row>
    <row r="32" spans="1:10" s="1" customFormat="1" ht="11.25" customHeight="1">
      <c r="A32" s="9">
        <v>1998</v>
      </c>
      <c r="B32" s="2">
        <f aca="true" t="shared" si="8" ref="B32:I32">B14/0.9675</f>
        <v>76396.88682170543</v>
      </c>
      <c r="C32" s="2"/>
      <c r="D32" s="2">
        <f t="shared" si="8"/>
        <v>31961.001550387595</v>
      </c>
      <c r="E32" s="2">
        <f t="shared" si="8"/>
        <v>16137.480103359174</v>
      </c>
      <c r="F32" s="2">
        <f t="shared" si="8"/>
        <v>15823.521447028423</v>
      </c>
      <c r="G32" s="2"/>
      <c r="H32" s="2">
        <f t="shared" si="8"/>
        <v>42561.71059431525</v>
      </c>
      <c r="I32" s="2">
        <f t="shared" si="8"/>
        <v>1874.1746770025838</v>
      </c>
      <c r="J32" s="1" t="s">
        <v>4</v>
      </c>
    </row>
    <row r="33" spans="1:10" s="1" customFormat="1" ht="11.25" customHeight="1">
      <c r="A33" s="9">
        <v>1999</v>
      </c>
      <c r="B33" s="2">
        <f aca="true" t="shared" si="9" ref="B33:I33">B15/0.9802</f>
        <v>78949.56947561723</v>
      </c>
      <c r="C33" s="2"/>
      <c r="D33" s="2">
        <f t="shared" si="9"/>
        <v>34204.76841460926</v>
      </c>
      <c r="E33" s="2">
        <f t="shared" si="9"/>
        <v>17796.014078759436</v>
      </c>
      <c r="F33" s="2">
        <f t="shared" si="9"/>
        <v>16408.75433584983</v>
      </c>
      <c r="G33" s="2"/>
      <c r="H33" s="2">
        <f t="shared" si="9"/>
        <v>42657.73107529076</v>
      </c>
      <c r="I33" s="2">
        <f t="shared" si="9"/>
        <v>2087.069985717201</v>
      </c>
      <c r="J33" s="1" t="s">
        <v>4</v>
      </c>
    </row>
    <row r="34" spans="1:10" s="1" customFormat="1" ht="11.25" customHeight="1">
      <c r="A34" s="9">
        <v>2000</v>
      </c>
      <c r="B34" s="2">
        <f aca="true" t="shared" si="10" ref="B34:I34">B16/1</f>
        <v>77356.165</v>
      </c>
      <c r="C34" s="2"/>
      <c r="D34" s="2">
        <f t="shared" si="10"/>
        <v>38470.63</v>
      </c>
      <c r="E34" s="2">
        <f t="shared" si="10"/>
        <v>19569.849</v>
      </c>
      <c r="F34" s="2">
        <f t="shared" si="10"/>
        <v>18900.781</v>
      </c>
      <c r="G34" s="2"/>
      <c r="H34" s="2">
        <f t="shared" si="10"/>
        <v>34392.688</v>
      </c>
      <c r="I34" s="2">
        <f t="shared" si="10"/>
        <v>4492.847</v>
      </c>
      <c r="J34" s="1" t="s">
        <v>4</v>
      </c>
    </row>
    <row r="35" spans="1:10" s="1" customFormat="1" ht="11.25" customHeight="1">
      <c r="A35" s="9">
        <v>2001</v>
      </c>
      <c r="B35" s="2">
        <f aca="true" t="shared" si="11" ref="B35:I35">B17/1.0234</f>
        <v>82082.31581004494</v>
      </c>
      <c r="C35" s="2"/>
      <c r="D35" s="2">
        <f t="shared" si="11"/>
        <v>43691.35821770568</v>
      </c>
      <c r="E35" s="2">
        <f t="shared" si="11"/>
        <v>21456.064100058626</v>
      </c>
      <c r="F35" s="2">
        <f t="shared" si="11"/>
        <v>22235.294117647056</v>
      </c>
      <c r="G35" s="2"/>
      <c r="H35" s="2">
        <f t="shared" si="11"/>
        <v>34414.186046511626</v>
      </c>
      <c r="I35" s="2">
        <f t="shared" si="11"/>
        <v>3976.771545827633</v>
      </c>
      <c r="J35" s="1" t="s">
        <v>4</v>
      </c>
    </row>
    <row r="36" spans="1:10" s="1" customFormat="1" ht="11.25" customHeight="1">
      <c r="A36" s="9">
        <v>2002</v>
      </c>
      <c r="B36" s="2">
        <f aca="true" t="shared" si="12" ref="B36:I36">B18/1.0415</f>
        <v>86565.25300048006</v>
      </c>
      <c r="C36" s="2"/>
      <c r="D36" s="2">
        <f t="shared" si="12"/>
        <v>46093.81757081133</v>
      </c>
      <c r="E36" s="2">
        <f t="shared" si="12"/>
        <v>22725.247239558328</v>
      </c>
      <c r="F36" s="2">
        <f t="shared" si="12"/>
        <v>23368.570331253</v>
      </c>
      <c r="G36" s="2"/>
      <c r="H36" s="2">
        <f t="shared" si="12"/>
        <v>36338.22083533365</v>
      </c>
      <c r="I36" s="2">
        <f t="shared" si="12"/>
        <v>4133.214594335093</v>
      </c>
      <c r="J36" s="1" t="s">
        <v>4</v>
      </c>
    </row>
    <row r="37" spans="1:10" s="1" customFormat="1" ht="11.25" customHeight="1">
      <c r="A37" s="9" t="s">
        <v>6</v>
      </c>
      <c r="B37" s="2">
        <f aca="true" t="shared" si="13" ref="B37:I37">B19/1.0585</f>
        <v>95425.70051960321</v>
      </c>
      <c r="C37" s="2"/>
      <c r="D37" s="2">
        <f t="shared" si="13"/>
        <v>49663.20642418517</v>
      </c>
      <c r="E37" s="2">
        <f t="shared" si="13"/>
        <v>24185.111950873878</v>
      </c>
      <c r="F37" s="2">
        <f t="shared" si="13"/>
        <v>25478.09447331129</v>
      </c>
      <c r="G37" s="2"/>
      <c r="H37" s="2">
        <f t="shared" si="13"/>
        <v>40800.51487954653</v>
      </c>
      <c r="I37" s="2">
        <f t="shared" si="13"/>
        <v>4961.979215871516</v>
      </c>
      <c r="J37" s="1" t="s">
        <v>4</v>
      </c>
    </row>
    <row r="38" spans="1:10" s="1" customFormat="1" ht="11.25" customHeight="1">
      <c r="A38" s="18" t="s">
        <v>7</v>
      </c>
      <c r="B38" s="15">
        <f aca="true" t="shared" si="14" ref="B38:I38">B20/1.0724</f>
        <v>98116.58709436777</v>
      </c>
      <c r="C38" s="15"/>
      <c r="D38" s="15">
        <f t="shared" si="14"/>
        <v>50421.33159268929</v>
      </c>
      <c r="E38" s="15">
        <f t="shared" si="14"/>
        <v>24844.360313315927</v>
      </c>
      <c r="F38" s="15">
        <f t="shared" si="14"/>
        <v>25576.971279373367</v>
      </c>
      <c r="G38" s="15"/>
      <c r="H38" s="15">
        <f t="shared" si="14"/>
        <v>43810.994032077586</v>
      </c>
      <c r="I38" s="15">
        <f t="shared" si="14"/>
        <v>3884.261469600895</v>
      </c>
      <c r="J38" s="1" t="s">
        <v>4</v>
      </c>
    </row>
    <row r="39" spans="1:9" s="1" customFormat="1" ht="3.75" customHeight="1">
      <c r="A39" s="29"/>
      <c r="B39" s="14"/>
      <c r="C39" s="14"/>
      <c r="D39" s="14"/>
      <c r="E39" s="14"/>
      <c r="F39" s="14"/>
      <c r="G39" s="14"/>
      <c r="H39" s="14"/>
      <c r="I39" s="14"/>
    </row>
    <row r="40" spans="1:9" ht="12" customHeight="1">
      <c r="A40" s="26" t="s">
        <v>15</v>
      </c>
      <c r="B40" s="10"/>
      <c r="C40" s="10"/>
      <c r="D40" s="10"/>
      <c r="E40" s="10"/>
      <c r="F40" s="10"/>
      <c r="G40" s="10"/>
      <c r="H40" s="10"/>
      <c r="I40" s="10"/>
    </row>
    <row r="41" spans="1:9" ht="6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" customHeight="1">
      <c r="A42" s="1" t="s">
        <v>13</v>
      </c>
      <c r="B42" s="1"/>
      <c r="C42" s="1"/>
      <c r="D42" s="1"/>
      <c r="E42" s="1"/>
      <c r="F42" s="1"/>
      <c r="G42" s="1"/>
      <c r="H42" s="1"/>
      <c r="I42" s="11"/>
    </row>
    <row r="43" spans="1:9" ht="12" customHeight="1">
      <c r="A43" s="1" t="s">
        <v>17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10" ht="13.5">
      <c r="A45" s="22"/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13.5">
      <c r="A46" s="22"/>
      <c r="B46" s="27"/>
      <c r="C46" s="27"/>
      <c r="D46" s="27"/>
      <c r="E46" s="27"/>
      <c r="F46" s="27"/>
      <c r="G46" s="27"/>
      <c r="H46" s="27"/>
      <c r="I46" s="27"/>
      <c r="J46" s="28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</sheetData>
  <mergeCells count="5">
    <mergeCell ref="A2:A3"/>
    <mergeCell ref="B4:I4"/>
    <mergeCell ref="B22:I22"/>
    <mergeCell ref="H2:I2"/>
    <mergeCell ref="D2:F2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2004-07-08T22:00:48Z</cp:lastPrinted>
  <dcterms:created xsi:type="dcterms:W3CDTF">2004-02-03T14:21:28Z</dcterms:created>
  <dcterms:modified xsi:type="dcterms:W3CDTF">2004-07-27T21:18:19Z</dcterms:modified>
  <cp:category/>
  <cp:version/>
  <cp:contentType/>
  <cp:contentStatus/>
</cp:coreProperties>
</file>