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90" windowHeight="5985" firstSheet="6" activeTab="6"/>
  </bookViews>
  <sheets>
    <sheet name="A" sheetId="1" state="hidden" r:id="rId1"/>
    <sheet name="B" sheetId="2" state="hidden" r:id="rId2"/>
    <sheet name="C" sheetId="3" state="hidden" r:id="rId3"/>
    <sheet name="D" sheetId="4" state="hidden" r:id="rId4"/>
    <sheet name="E" sheetId="5" state="hidden" r:id="rId5"/>
    <sheet name="F" sheetId="6" state="hidden" r:id="rId6"/>
    <sheet name="Box" sheetId="7" r:id="rId7"/>
  </sheets>
  <definedNames>
    <definedName name="_xlnm.Print_Area" localSheetId="1">'B'!$A$1:$K$45</definedName>
    <definedName name="_xlnm.Print_Area" localSheetId="6">'Box'!$A$1:$J$31</definedName>
  </definedNames>
  <calcPr fullCalcOnLoad="1"/>
</workbook>
</file>

<file path=xl/sharedStrings.xml><?xml version="1.0" encoding="utf-8"?>
<sst xmlns="http://schemas.openxmlformats.org/spreadsheetml/2006/main" count="171" uniqueCount="76">
  <si>
    <t>Relation of State and National Estimates of Personal Income</t>
  </si>
  <si>
    <t>Tab A: Contents</t>
  </si>
  <si>
    <t>Tab B: Underlying Data ( in Millions)</t>
  </si>
  <si>
    <t>Tab C:  Draft #1 Rounded to billions from Tab B table. This table does not sum internally.</t>
  </si>
  <si>
    <t xml:space="preserve">Tab D: Draft #2 Earnings, federal workers abroad: wage and salary disbursements, rest of world, and use of more current </t>
  </si>
  <si>
    <t xml:space="preserve">           source data:wage and salary disbursements calculated as residuals based on rest of table. This table does sum</t>
  </si>
  <si>
    <t xml:space="preserve">           internally.</t>
  </si>
  <si>
    <t>Tab E: Draft #3 Adds footnotes (3 &amp;4) to explain differences in transfer payments and dividends, interest, and rent.</t>
  </si>
  <si>
    <t>Tab F.: Draft #4 Reflects comments of Doug Fox</t>
  </si>
  <si>
    <t>Tab G: Draft #5 Changes made after review by Bob, Barbara, and Rosemary</t>
  </si>
  <si>
    <t/>
  </si>
  <si>
    <t>[Millions of Dollars]</t>
  </si>
  <si>
    <t>Personal Income, NIPA's</t>
  </si>
  <si>
    <t>Less adjustments:</t>
  </si>
  <si>
    <t>To earnings /1/...</t>
  </si>
  <si>
    <t xml:space="preserve">      Federal workers abroad...</t>
  </si>
  <si>
    <t>Wage and salary disbursements...</t>
  </si>
  <si>
    <t xml:space="preserve">      federal civilian overseas adj</t>
  </si>
  <si>
    <t xml:space="preserve">      military overseas adj</t>
  </si>
  <si>
    <t>Other labor income...</t>
  </si>
  <si>
    <t>Less: Personal contributions for social insurance...</t>
  </si>
  <si>
    <t xml:space="preserve">      Rest-of-the-world difference /2/...                                              </t>
  </si>
  <si>
    <t xml:space="preserve">      Use of more current source data...</t>
  </si>
  <si>
    <t xml:space="preserve">      WB corrs</t>
  </si>
  <si>
    <t xml:space="preserve">      REMD govt adj</t>
  </si>
  <si>
    <t>Farm proprietors' income...</t>
  </si>
  <si>
    <t xml:space="preserve">      NIWD farm proprietors income</t>
  </si>
  <si>
    <t xml:space="preserve">      REMD farm proprietors income</t>
  </si>
  <si>
    <t>To dividends, interest, and rent ...</t>
  </si>
  <si>
    <t>Overseas adj. for "Current Workers" portion of C fund</t>
  </si>
  <si>
    <t>Overseas adj. for fed. civ. and mil. pensions</t>
  </si>
  <si>
    <t>To transfer payments to persons...</t>
  </si>
  <si>
    <t>Equals: State personal income...</t>
  </si>
  <si>
    <t xml:space="preserve">1. Earnings is the sum of wage and salary disbursements, other labor income, and proprietors' income, less personal </t>
  </si>
  <si>
    <t xml:space="preserve">contributions for social insurance. </t>
  </si>
  <si>
    <t xml:space="preserve">2. Some of the elements of the NIPA rest-of-world estimates are omitted from State personal income.  Both the State </t>
  </si>
  <si>
    <t>and the NIPA estimates reflect (1) the inflows and outflows of wages and salaries from daily or weekly commuting across</t>
  </si>
  <si>
    <t xml:space="preserve">international boundaries and (2) the wages and salaries of U.S. residents working for international organizations and for </t>
  </si>
  <si>
    <t>embassies and consulates in the U.S.  The NIPA rest-of-world estimates also reflect the wages and salaries of (1) U.S.</t>
  </si>
  <si>
    <t>residents working temporarily (for 1 year or less) abroad, (2) foreign residents working temporarily in the U.S., and (3)</t>
  </si>
  <si>
    <t>foreign students enrolled in U.S. colleges and universities.</t>
  </si>
  <si>
    <t>[Billions of Dollars]</t>
  </si>
  <si>
    <t>To dividends, interest, and rent  /3/...</t>
  </si>
  <si>
    <t>To transfer payments to persons /4/...</t>
  </si>
  <si>
    <t xml:space="preserve">2. Consists of the wages and salaries received by U.S. residents working temporarily (for 1 year or less) abroad and </t>
  </si>
  <si>
    <t>foreign residents working temporarily in the U.S.</t>
  </si>
  <si>
    <t>3. Consists of the investment income received by federal retirement plans that is attributed to federal workers stationed</t>
  </si>
  <si>
    <t>abroad.</t>
  </si>
  <si>
    <t xml:space="preserve">4. Consists of unemployment benefits paid by State employment security agencies to outlying areas of the United </t>
  </si>
  <si>
    <t>States, mainly in Puerto Rico.</t>
  </si>
  <si>
    <t>Relation of National and State Estimates of Personal Income</t>
  </si>
  <si>
    <t>[Billions of dollars]</t>
  </si>
  <si>
    <t>Personal income, NIPA's</t>
  </si>
  <si>
    <t xml:space="preserve">1. Earnings is the sum of wage and salary disbursements, other labor income, and proprietors' income, less </t>
  </si>
  <si>
    <t xml:space="preserve">personal contributions for social insurance. </t>
  </si>
  <si>
    <t xml:space="preserve">2. Consists of the wages and salaries received by U.S. residents working temporarily (for 1 year or less) </t>
  </si>
  <si>
    <t>abroad and foreign residents working temporarily in the United States.</t>
  </si>
  <si>
    <t xml:space="preserve">3. Consists of the investment income received by federal retirement plans that is attributed to federal workers </t>
  </si>
  <si>
    <t>stationed abroad.</t>
  </si>
  <si>
    <t xml:space="preserve">4. Consists of unemployment benefits paid by State employment security agencies to outlying areas of the </t>
  </si>
  <si>
    <t>United States, mainly in Puerto Rico.</t>
  </si>
  <si>
    <t>NIPA National income and product accounts</t>
  </si>
  <si>
    <t xml:space="preserve">2. Consists of the wages and salaries received by U.S. residents working temporarily (less than a year) </t>
  </si>
  <si>
    <t>Less adjustments for:</t>
  </si>
  <si>
    <t xml:space="preserve">       Federal workers abroad</t>
  </si>
  <si>
    <t xml:space="preserve">       Rest-of-the-world /2/</t>
  </si>
  <si>
    <t xml:space="preserve">  Coverage differences</t>
  </si>
  <si>
    <t xml:space="preserve">         Wage and salary disbursements</t>
  </si>
  <si>
    <t xml:space="preserve">         Other labor income</t>
  </si>
  <si>
    <t xml:space="preserve">         Dividends, interest, and rent /1/</t>
  </si>
  <si>
    <t xml:space="preserve">         Less: Personal contributions for social insurance</t>
  </si>
  <si>
    <t xml:space="preserve">  Use of more current source data</t>
  </si>
  <si>
    <t xml:space="preserve">       Wage and salary disbursements</t>
  </si>
  <si>
    <t xml:space="preserve">       Farm proprietors' income</t>
  </si>
  <si>
    <r>
      <t>Equals</t>
    </r>
    <r>
      <rPr>
        <b/>
        <sz val="10"/>
        <rFont val="Arial"/>
        <family val="0"/>
      </rPr>
      <t>:  State personal income</t>
    </r>
  </si>
  <si>
    <t xml:space="preserve">1. Consists of the investment income received by Federal retirement plans that is attributed to Federal workers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</si>
</sst>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Border="1" applyAlignment="1">
      <alignment/>
    </xf>
    <xf numFmtId="1" fontId="4" fillId="0" borderId="0" xfId="0" applyNumberFormat="1" applyBorder="1" applyAlignment="1">
      <alignment/>
    </xf>
    <xf numFmtId="0" fontId="5" fillId="0" borderId="0" xfId="0" applyBorder="1" applyAlignment="1">
      <alignment/>
    </xf>
    <xf numFmtId="0" fontId="4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Border="1" applyAlignment="1">
      <alignment/>
    </xf>
    <xf numFmtId="165" fontId="4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165" fontId="4" fillId="0" borderId="4" xfId="0" applyNumberForma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horizontal="left" vertical="center"/>
    </xf>
    <xf numFmtId="0" fontId="4" fillId="0" borderId="0" xfId="0" applyFont="1" applyBorder="1" applyAlignment="1" quotePrefix="1">
      <alignment vertical="center"/>
    </xf>
    <xf numFmtId="0" fontId="6" fillId="0" borderId="6" xfId="0" applyFont="1" applyBorder="1" applyAlignment="1" quotePrefix="1">
      <alignment vertical="center"/>
    </xf>
    <xf numFmtId="0" fontId="4" fillId="0" borderId="0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2" spans="9:11" ht="12.75">
      <c r="I12" s="3"/>
      <c r="J12" s="3"/>
      <c r="K12" s="3"/>
    </row>
    <row r="13" spans="1:11" ht="12.75">
      <c r="A13" t="s">
        <v>7</v>
      </c>
      <c r="I13" s="3"/>
      <c r="J13" s="3"/>
      <c r="K13" s="3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3"/>
      <c r="J16" s="3"/>
      <c r="K16" s="3"/>
    </row>
    <row r="17" spans="1:11" ht="12.75">
      <c r="A17" t="s">
        <v>8</v>
      </c>
      <c r="I17" s="3"/>
      <c r="J17" s="3"/>
      <c r="K17" s="3"/>
    </row>
    <row r="18" spans="9:11" ht="12.75">
      <c r="I18" s="3"/>
      <c r="J18" s="3"/>
      <c r="K18" s="3"/>
    </row>
    <row r="19" spans="1:11" ht="12.75">
      <c r="A19" t="s">
        <v>9</v>
      </c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5" spans="9:11" ht="12.75">
      <c r="I25" s="3"/>
      <c r="J25" s="3"/>
      <c r="K25" s="3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9" spans="10:11" ht="12.75">
      <c r="J29" s="3"/>
      <c r="K29" s="3"/>
    </row>
    <row r="46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"/>
    </sheetView>
  </sheetViews>
  <sheetFormatPr defaultColWidth="9.140625" defaultRowHeight="12.75"/>
  <cols>
    <col min="8" max="8" width="10.14062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ht="12.75">
      <c r="A2" t="s">
        <v>11</v>
      </c>
    </row>
    <row r="3" spans="8:10" ht="12.75">
      <c r="H3" s="8">
        <v>1999</v>
      </c>
      <c r="I3" s="8">
        <v>2000</v>
      </c>
      <c r="J3" s="8">
        <v>2001</v>
      </c>
    </row>
    <row r="6" spans="1:10" ht="12.75">
      <c r="A6" s="2" t="s">
        <v>12</v>
      </c>
      <c r="B6" s="2"/>
      <c r="C6" s="2"/>
      <c r="D6" s="2"/>
      <c r="E6" s="2"/>
      <c r="F6" s="2"/>
      <c r="G6" s="2"/>
      <c r="H6" s="7">
        <v>7786497</v>
      </c>
      <c r="I6" s="7">
        <v>8406564</v>
      </c>
      <c r="J6" s="7">
        <v>8685336</v>
      </c>
    </row>
    <row r="7" spans="8:10" ht="12.75">
      <c r="H7" s="5"/>
      <c r="I7" s="5"/>
      <c r="J7" s="5"/>
    </row>
    <row r="8" spans="1:10" ht="12.75">
      <c r="A8" s="2" t="s">
        <v>13</v>
      </c>
      <c r="B8" s="2"/>
      <c r="H8" s="5"/>
      <c r="I8" s="5"/>
      <c r="J8" s="5"/>
    </row>
    <row r="9" spans="2:10" ht="12.75">
      <c r="B9" s="2" t="s">
        <v>14</v>
      </c>
      <c r="C9" s="2"/>
      <c r="D9" s="2"/>
      <c r="E9" s="2"/>
      <c r="F9" s="2"/>
      <c r="G9" s="2"/>
      <c r="H9" s="7">
        <f>(H6-H34-H32-H28)</f>
        <v>5930</v>
      </c>
      <c r="I9" s="7">
        <f>(I6-I34-I32-I28)</f>
        <v>6693</v>
      </c>
      <c r="J9" s="7">
        <f>(J6-J34-J32-J28)</f>
        <v>5958</v>
      </c>
    </row>
    <row r="10" spans="8:10" ht="12.75">
      <c r="H10" s="5"/>
      <c r="I10" s="5"/>
      <c r="J10" s="5"/>
    </row>
    <row r="11" spans="2:10" ht="12.75">
      <c r="B11" t="s">
        <v>15</v>
      </c>
      <c r="H11" s="5">
        <f>(H12+H15-H16)</f>
        <v>13682</v>
      </c>
      <c r="I11" s="5">
        <f>(I12+I15-I16)</f>
        <v>14080</v>
      </c>
      <c r="J11" s="5">
        <f>(J12+J15-J16)</f>
        <v>14859</v>
      </c>
    </row>
    <row r="12" spans="3:10" ht="12.75">
      <c r="C12" t="s">
        <v>16</v>
      </c>
      <c r="H12" s="5">
        <f>(H13+H14)</f>
        <v>9759</v>
      </c>
      <c r="I12" s="5">
        <f>(I13+I14)</f>
        <v>10005</v>
      </c>
      <c r="J12" s="5">
        <f>(J13+J14)</f>
        <v>10570</v>
      </c>
    </row>
    <row r="13" spans="3:10" ht="12.75">
      <c r="C13" t="s">
        <v>17</v>
      </c>
      <c r="H13" s="6">
        <v>2334</v>
      </c>
      <c r="I13" s="6">
        <v>2395</v>
      </c>
      <c r="J13" s="6">
        <v>2472</v>
      </c>
    </row>
    <row r="14" spans="3:10" ht="12.75">
      <c r="C14" t="s">
        <v>18</v>
      </c>
      <c r="H14" s="6">
        <v>7425</v>
      </c>
      <c r="I14" s="6">
        <v>7610</v>
      </c>
      <c r="J14" s="6">
        <v>8098</v>
      </c>
    </row>
    <row r="15" spans="3:10" ht="12.75">
      <c r="C15" t="s">
        <v>19</v>
      </c>
      <c r="H15" s="6">
        <v>4439</v>
      </c>
      <c r="I15" s="6">
        <v>4604</v>
      </c>
      <c r="J15" s="6">
        <v>4858</v>
      </c>
    </row>
    <row r="16" spans="3:10" ht="12.75">
      <c r="C16" t="s">
        <v>20</v>
      </c>
      <c r="H16" s="6">
        <v>516</v>
      </c>
      <c r="I16" s="6">
        <v>529</v>
      </c>
      <c r="J16" s="6">
        <v>569</v>
      </c>
    </row>
    <row r="17" spans="8:10" ht="12.75">
      <c r="H17" s="5"/>
      <c r="I17" s="5"/>
      <c r="J17" s="5"/>
    </row>
    <row r="18" spans="2:10" ht="12.75">
      <c r="B18" t="s">
        <v>21</v>
      </c>
      <c r="H18" s="5">
        <f>(H9-H11-H20)</f>
        <v>-6773</v>
      </c>
      <c r="I18" s="5">
        <f>(I9-I11-I20)</f>
        <v>-7327</v>
      </c>
      <c r="J18" s="5">
        <f>(J9-J11-J20)</f>
        <v>-7974</v>
      </c>
    </row>
    <row r="19" spans="8:10" ht="12.75">
      <c r="H19" s="5"/>
      <c r="I19" s="5"/>
      <c r="J19" s="5"/>
    </row>
    <row r="20" spans="2:10" ht="12.75">
      <c r="B20" t="s">
        <v>22</v>
      </c>
      <c r="H20" s="5">
        <f>(H21+H24)</f>
        <v>-979</v>
      </c>
      <c r="I20" s="5">
        <f>(I21+I24)</f>
        <v>-60</v>
      </c>
      <c r="J20" s="5">
        <f>(J21+J24)</f>
        <v>-927</v>
      </c>
    </row>
    <row r="21" spans="3:10" ht="12.75">
      <c r="C21" t="s">
        <v>16</v>
      </c>
      <c r="H21" s="5">
        <f>(H22+H23)</f>
        <v>164</v>
      </c>
      <c r="I21" s="5">
        <f>(I22+I23)</f>
        <v>199</v>
      </c>
      <c r="J21" s="5">
        <f>(J22+J23)</f>
        <v>297</v>
      </c>
    </row>
    <row r="22" spans="3:10" ht="12.75">
      <c r="C22" t="s">
        <v>23</v>
      </c>
      <c r="H22" s="6">
        <v>42</v>
      </c>
      <c r="I22" s="6">
        <v>78</v>
      </c>
      <c r="J22" s="6">
        <v>157</v>
      </c>
    </row>
    <row r="23" spans="3:10" ht="12.75">
      <c r="C23" t="s">
        <v>24</v>
      </c>
      <c r="H23" s="6">
        <v>122</v>
      </c>
      <c r="I23" s="6">
        <v>121</v>
      </c>
      <c r="J23" s="6">
        <v>140</v>
      </c>
    </row>
    <row r="24" spans="3:10" ht="12.75">
      <c r="C24" t="s">
        <v>25</v>
      </c>
      <c r="H24" s="5">
        <f>(H25-H26)</f>
        <v>-1143</v>
      </c>
      <c r="I24" s="5">
        <f>(I25-I26)</f>
        <v>-259</v>
      </c>
      <c r="J24" s="5">
        <f>(J25-J26)</f>
        <v>-1224</v>
      </c>
    </row>
    <row r="25" spans="3:12" ht="12.75">
      <c r="C25" s="1" t="s">
        <v>26</v>
      </c>
      <c r="D25" s="1"/>
      <c r="E25" s="1"/>
      <c r="F25" s="1"/>
      <c r="H25" s="6">
        <v>27716</v>
      </c>
      <c r="I25" s="6">
        <v>22579</v>
      </c>
      <c r="J25" s="6">
        <v>19047</v>
      </c>
      <c r="L25" s="5">
        <f>(J25-I25)</f>
        <v>-3532</v>
      </c>
    </row>
    <row r="26" spans="3:12" ht="12.75">
      <c r="C26" s="1" t="s">
        <v>27</v>
      </c>
      <c r="D26" s="1"/>
      <c r="E26" s="1"/>
      <c r="F26" s="1"/>
      <c r="H26" s="6">
        <v>28859</v>
      </c>
      <c r="I26" s="6">
        <v>22838</v>
      </c>
      <c r="J26" s="6">
        <v>20271</v>
      </c>
      <c r="L26" s="5">
        <f>(J26-I26)</f>
        <v>-2567</v>
      </c>
    </row>
    <row r="27" spans="8:10" ht="12.75">
      <c r="H27" s="5"/>
      <c r="I27" s="5"/>
      <c r="J27" s="5"/>
    </row>
    <row r="28" spans="2:10" ht="12.75">
      <c r="B28" s="2" t="s">
        <v>28</v>
      </c>
      <c r="C28" s="2"/>
      <c r="D28" s="2"/>
      <c r="E28" s="2"/>
      <c r="F28" s="2"/>
      <c r="G28" s="2"/>
      <c r="H28" s="7">
        <f>(H29+H30)</f>
        <v>1026</v>
      </c>
      <c r="I28" s="7">
        <f>(I29+I30)</f>
        <v>1045</v>
      </c>
      <c r="J28" s="7">
        <f>(J29+J30)</f>
        <v>1090</v>
      </c>
    </row>
    <row r="29" spans="3:10" ht="12.75">
      <c r="C29" s="1" t="s">
        <v>29</v>
      </c>
      <c r="D29" s="1"/>
      <c r="E29" s="1"/>
      <c r="F29" s="1"/>
      <c r="G29" s="1"/>
      <c r="H29" s="6">
        <v>6</v>
      </c>
      <c r="I29" s="6">
        <v>4</v>
      </c>
      <c r="J29" s="6">
        <v>6</v>
      </c>
    </row>
    <row r="30" spans="3:10" ht="12.75">
      <c r="C30" s="1" t="s">
        <v>30</v>
      </c>
      <c r="D30" s="1"/>
      <c r="E30" s="1"/>
      <c r="F30" s="1"/>
      <c r="G30" s="1"/>
      <c r="H30" s="6">
        <v>1020</v>
      </c>
      <c r="I30" s="6">
        <v>1041</v>
      </c>
      <c r="J30" s="6">
        <v>1084</v>
      </c>
    </row>
    <row r="31" spans="8:10" ht="12.75">
      <c r="H31" s="5"/>
      <c r="I31" s="5"/>
      <c r="J31" s="5"/>
    </row>
    <row r="32" spans="2:10" ht="12.75">
      <c r="B32" s="2" t="s">
        <v>31</v>
      </c>
      <c r="C32" s="2"/>
      <c r="D32" s="2"/>
      <c r="E32" s="2"/>
      <c r="F32" s="2"/>
      <c r="G32" s="2"/>
      <c r="H32" s="7">
        <v>30</v>
      </c>
      <c r="I32" s="7">
        <v>30</v>
      </c>
      <c r="J32" s="7">
        <v>33</v>
      </c>
    </row>
    <row r="33" spans="8:10" ht="12.75">
      <c r="H33" s="5"/>
      <c r="I33" s="5"/>
      <c r="J33" s="5"/>
    </row>
    <row r="34" spans="1:10" ht="12.75">
      <c r="A34" s="2" t="s">
        <v>32</v>
      </c>
      <c r="B34" s="2"/>
      <c r="C34" s="2"/>
      <c r="D34" s="2"/>
      <c r="E34" s="2"/>
      <c r="F34" s="2"/>
      <c r="G34" s="2"/>
      <c r="H34" s="7">
        <v>7779511</v>
      </c>
      <c r="I34" s="7">
        <v>8398796</v>
      </c>
      <c r="J34" s="7">
        <v>8678255</v>
      </c>
    </row>
    <row r="35" spans="8:10" ht="12.75">
      <c r="H35" s="5"/>
      <c r="I35" s="5"/>
      <c r="J35" s="5"/>
    </row>
    <row r="37" ht="12.75">
      <c r="A37" t="s">
        <v>33</v>
      </c>
    </row>
    <row r="38" ht="12.75">
      <c r="A38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40</v>
      </c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t="s">
        <v>41</v>
      </c>
      <c r="C2" s="2"/>
      <c r="D2" s="2"/>
      <c r="E2" s="2"/>
      <c r="F2" s="2"/>
    </row>
    <row r="3" spans="8:10" ht="12.75">
      <c r="H3" s="8">
        <v>1996</v>
      </c>
      <c r="I3" s="8">
        <v>1997</v>
      </c>
      <c r="J3" s="8">
        <v>1998</v>
      </c>
    </row>
    <row r="6" spans="1:10" ht="12.75">
      <c r="A6" s="2" t="s">
        <v>12</v>
      </c>
      <c r="B6" s="2"/>
      <c r="C6" s="2"/>
      <c r="H6" s="2">
        <f>ROUND(B!H6/1000,1)</f>
        <v>7786.5</v>
      </c>
      <c r="I6" s="2">
        <f>ROUND(B!I6/1000,1)</f>
        <v>8406.599999999999</v>
      </c>
      <c r="J6" s="2">
        <f>ROUND(B!J6/1000,1)</f>
        <v>8685.3</v>
      </c>
    </row>
    <row r="8" spans="1:2" ht="12.75">
      <c r="A8" s="2" t="s">
        <v>13</v>
      </c>
      <c r="B8" s="2"/>
    </row>
    <row r="9" spans="2:10" ht="12.75">
      <c r="B9" s="2" t="s">
        <v>14</v>
      </c>
      <c r="C9" s="2"/>
      <c r="H9" s="2">
        <f>ROUND(B!H9/1000,1)</f>
        <v>5.8999999999999995</v>
      </c>
      <c r="I9" s="2">
        <f>ROUND(B!I9/1000,1)</f>
        <v>6.699999999999999</v>
      </c>
      <c r="J9" s="2">
        <f>ROUND(B!J9/1000,1)</f>
        <v>6</v>
      </c>
    </row>
    <row r="11" spans="2:10" ht="12.75">
      <c r="B11" t="s">
        <v>15</v>
      </c>
      <c r="H11" s="3">
        <f>ROUND(B!H11/1000,1)</f>
        <v>13.7</v>
      </c>
      <c r="I11" s="3">
        <f>ROUND(B!I11/1000,1)</f>
        <v>14.1</v>
      </c>
      <c r="J11" s="3">
        <f>ROUND(B!J11/1000,1)</f>
        <v>14.899999999999999</v>
      </c>
    </row>
    <row r="12" spans="3:10" ht="12.75">
      <c r="C12" t="s">
        <v>16</v>
      </c>
      <c r="H12" s="3">
        <f>ROUND(B!H12/1000,1)</f>
        <v>9.8</v>
      </c>
      <c r="I12" s="3">
        <f>ROUND(B!I12/1000,1)</f>
        <v>10</v>
      </c>
      <c r="J12" s="3">
        <f>ROUND(B!J12/1000,1)</f>
        <v>10.6</v>
      </c>
    </row>
    <row r="13" spans="3:10" ht="12.75">
      <c r="C13" t="s">
        <v>17</v>
      </c>
      <c r="H13" s="1">
        <f>ROUND(B!H13/1000,1)</f>
        <v>2.3</v>
      </c>
      <c r="I13" s="1">
        <f>ROUND(B!I13/1000,1)</f>
        <v>2.4</v>
      </c>
      <c r="J13" s="1">
        <f>ROUND(B!J13/1000,1)</f>
        <v>2.5</v>
      </c>
    </row>
    <row r="14" spans="3:10" ht="12.75">
      <c r="C14" t="s">
        <v>18</v>
      </c>
      <c r="H14" s="1">
        <f>ROUND(B!H14/1000,1)</f>
        <v>7.3999999999999995</v>
      </c>
      <c r="I14" s="1">
        <f>ROUND(B!I14/1000,1)</f>
        <v>7.6</v>
      </c>
      <c r="J14" s="1">
        <f>ROUND(B!J14/1000,1)</f>
        <v>8.1</v>
      </c>
    </row>
    <row r="15" spans="3:10" ht="12.75">
      <c r="C15" t="s">
        <v>19</v>
      </c>
      <c r="H15" s="3">
        <f>ROUND(B!H15/1000,1)</f>
        <v>4.3999999999999995</v>
      </c>
      <c r="I15" s="3">
        <f>ROUND(B!I15/1000,1)</f>
        <v>4.6</v>
      </c>
      <c r="J15" s="3">
        <f>ROUND(B!J15/1000,1)</f>
        <v>4.8999999999999995</v>
      </c>
    </row>
    <row r="16" spans="3:10" ht="12.75">
      <c r="C16" t="s">
        <v>20</v>
      </c>
      <c r="H16" s="3">
        <f>ROUND(B!H16/1000,1)</f>
        <v>0.5</v>
      </c>
      <c r="I16" s="3">
        <f>ROUND(B!I16/1000,1)</f>
        <v>0.5</v>
      </c>
      <c r="J16" s="3">
        <f>ROUND(B!J16/1000,1)</f>
        <v>0.6</v>
      </c>
    </row>
    <row r="17" spans="8:10" ht="12.75">
      <c r="H17" s="3"/>
      <c r="I17" s="3"/>
      <c r="J17" s="3"/>
    </row>
    <row r="18" spans="2:10" ht="12.75">
      <c r="B18" t="s">
        <v>21</v>
      </c>
      <c r="H18" s="3">
        <f>ROUND(B!H18/1000,1)</f>
        <v>-6.8</v>
      </c>
      <c r="I18" s="3">
        <f>ROUND(B!I18/1000,1)</f>
        <v>-7.3</v>
      </c>
      <c r="J18" s="3">
        <f>ROUND(B!J18/1000,1)</f>
        <v>-8</v>
      </c>
    </row>
    <row r="19" spans="8:10" ht="12.75">
      <c r="H19" s="3"/>
      <c r="I19" s="3"/>
      <c r="J19" s="3"/>
    </row>
    <row r="20" spans="2:10" ht="12.75">
      <c r="B20" t="s">
        <v>22</v>
      </c>
      <c r="H20" s="3">
        <f>ROUND(B!H20/1000,1)</f>
        <v>-1</v>
      </c>
      <c r="I20" s="3">
        <f>ROUND(B!I20/1000,1)</f>
        <v>-0.1</v>
      </c>
      <c r="J20" s="3">
        <f>ROUND(B!J20/1000,1)</f>
        <v>-0.9</v>
      </c>
    </row>
    <row r="21" spans="3:10" ht="12.75">
      <c r="C21" t="s">
        <v>16</v>
      </c>
      <c r="H21" s="3">
        <f>ROUND(B!H21/1000,1)</f>
        <v>0.2</v>
      </c>
      <c r="I21" s="3">
        <f>ROUND(B!I21/1000,1)</f>
        <v>0.2</v>
      </c>
      <c r="J21" s="3">
        <f>ROUND(B!J21/1000,1)</f>
        <v>0.3</v>
      </c>
    </row>
    <row r="22" spans="3:10" ht="12.75">
      <c r="C22" t="s">
        <v>23</v>
      </c>
      <c r="H22" s="1">
        <f>ROUND(B!H22/1000,1)</f>
        <v>0</v>
      </c>
      <c r="I22" s="1">
        <f>ROUND(B!I22/1000,1)</f>
        <v>0.1</v>
      </c>
      <c r="J22" s="1">
        <f>ROUND(B!J22/1000,1)</f>
        <v>0.2</v>
      </c>
    </row>
    <row r="23" spans="3:10" ht="12.75">
      <c r="C23" t="s">
        <v>24</v>
      </c>
      <c r="H23" s="1">
        <f>ROUND(B!H23/1000,1)</f>
        <v>0.1</v>
      </c>
      <c r="I23" s="1">
        <f>ROUND(B!I23/1000,1)</f>
        <v>0.1</v>
      </c>
      <c r="J23" s="1">
        <f>ROUND(B!J23/1000,1)</f>
        <v>0.1</v>
      </c>
    </row>
    <row r="24" spans="3:10" ht="12.75">
      <c r="C24" t="s">
        <v>25</v>
      </c>
      <c r="H24" s="3">
        <f>ROUND(B!H24/1000,1)</f>
        <v>-1.0999999999999999</v>
      </c>
      <c r="I24" s="3">
        <f>ROUND(B!I24/1000,1)</f>
        <v>-0.3</v>
      </c>
      <c r="J24" s="3">
        <f>ROUND(B!J24/1000,1)</f>
        <v>-1.2</v>
      </c>
    </row>
    <row r="25" spans="3:10" ht="12.75">
      <c r="C25" s="1" t="s">
        <v>26</v>
      </c>
      <c r="D25" s="1"/>
      <c r="E25" s="1"/>
      <c r="F25" s="1"/>
      <c r="H25" s="1">
        <f>ROUND(B!H25/1000,1)</f>
        <v>27.7</v>
      </c>
      <c r="I25" s="1">
        <f>ROUND(B!I25/1000,1)</f>
        <v>22.599999999999998</v>
      </c>
      <c r="J25" s="1">
        <f>ROUND(B!J25/1000,1)</f>
        <v>19</v>
      </c>
    </row>
    <row r="26" spans="3:10" ht="12.75">
      <c r="C26" s="1" t="s">
        <v>27</v>
      </c>
      <c r="D26" s="1"/>
      <c r="E26" s="1"/>
      <c r="F26" s="1"/>
      <c r="H26" s="1">
        <f>ROUND(B!H26/1000,1)</f>
        <v>28.9</v>
      </c>
      <c r="I26" s="1">
        <f>ROUND(B!I26/1000,1)</f>
        <v>22.799999999999997</v>
      </c>
      <c r="J26" s="1">
        <f>ROUND(B!J26/1000,1)</f>
        <v>20.299999999999997</v>
      </c>
    </row>
    <row r="28" spans="2:10" ht="12.75">
      <c r="B28" s="2" t="s">
        <v>28</v>
      </c>
      <c r="C28" s="2"/>
      <c r="D28" s="2"/>
      <c r="E28" s="2"/>
      <c r="H28" s="2">
        <f>ROUND(B!H28/1000,1)</f>
        <v>1</v>
      </c>
      <c r="I28" s="4">
        <f>ROUND(B!I28/1000,1)</f>
        <v>1</v>
      </c>
      <c r="J28" s="4">
        <f>ROUND(B!I28/1000,1)</f>
        <v>1</v>
      </c>
    </row>
    <row r="29" spans="3:10" ht="12.75">
      <c r="C29" s="1" t="s">
        <v>29</v>
      </c>
      <c r="D29" s="1"/>
      <c r="E29" s="1"/>
      <c r="F29" s="1"/>
      <c r="G29" s="1"/>
      <c r="H29" s="6">
        <f>ROUND(B!H29/1000,1)</f>
        <v>0</v>
      </c>
      <c r="I29" s="6">
        <f>ROUND(B!I29/1000,1)</f>
        <v>0</v>
      </c>
      <c r="J29" s="6">
        <f>ROUND(B!J29/1000,1)</f>
        <v>0</v>
      </c>
    </row>
    <row r="30" spans="3:10" ht="12.75">
      <c r="C30" s="1" t="s">
        <v>30</v>
      </c>
      <c r="D30" s="1"/>
      <c r="E30" s="1"/>
      <c r="F30" s="1"/>
      <c r="G30" s="1"/>
      <c r="H30" s="6">
        <f>ROUND(B!H30/1000,1)</f>
        <v>1</v>
      </c>
      <c r="I30" s="6">
        <f>ROUND(B!I30/1000,1)</f>
        <v>1</v>
      </c>
      <c r="J30" s="6">
        <f>ROUND(B!J30/1000,1)</f>
        <v>1.0999999999999999</v>
      </c>
    </row>
    <row r="32" spans="2:10" ht="12.75">
      <c r="B32" s="2" t="s">
        <v>31</v>
      </c>
      <c r="C32" s="2"/>
      <c r="D32" s="2"/>
      <c r="E32" s="2"/>
      <c r="H32" s="2">
        <f>ROUND(B!H32/1000,1)</f>
        <v>0</v>
      </c>
      <c r="I32" s="2">
        <f>ROUND(B!I32/1000,1)</f>
        <v>0</v>
      </c>
      <c r="J32" s="2">
        <f>ROUND(B!J32/1000,1)</f>
        <v>0</v>
      </c>
    </row>
    <row r="34" spans="1:10" ht="12.75">
      <c r="A34" s="2" t="s">
        <v>32</v>
      </c>
      <c r="B34" s="2"/>
      <c r="C34" s="2"/>
      <c r="H34" s="2">
        <f>ROUND(B!H34/1000,1)</f>
        <v>7779.5</v>
      </c>
      <c r="I34" s="2">
        <f>ROUND(B!I34/1000,1)</f>
        <v>8398.8</v>
      </c>
      <c r="J34" s="2">
        <f>ROUND(B!J34/1000,1)</f>
        <v>8678.3</v>
      </c>
    </row>
    <row r="37" ht="12.75">
      <c r="A37" t="s">
        <v>33</v>
      </c>
    </row>
    <row r="38" ht="12.75">
      <c r="A38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t="s">
        <v>41</v>
      </c>
      <c r="C2" s="2"/>
      <c r="D2" s="2"/>
      <c r="E2" s="2"/>
      <c r="F2" s="2"/>
    </row>
    <row r="3" spans="8:10" ht="12.75">
      <c r="H3" s="8">
        <v>1996</v>
      </c>
      <c r="I3" s="8">
        <v>1997</v>
      </c>
      <c r="J3" s="8">
        <v>1998</v>
      </c>
    </row>
    <row r="6" spans="1:10" ht="12.75">
      <c r="A6" s="2" t="s">
        <v>12</v>
      </c>
      <c r="B6" s="2"/>
      <c r="C6" s="2"/>
      <c r="H6" s="2">
        <f>ROUND(B!H6/1000,1)</f>
        <v>7786.5</v>
      </c>
      <c r="I6" s="2">
        <f>ROUND(B!I6/1000,1)</f>
        <v>8406.599999999999</v>
      </c>
      <c r="J6" s="2">
        <f>ROUND(B!J6/1000,1)</f>
        <v>8685.3</v>
      </c>
    </row>
    <row r="8" spans="1:2" ht="12.75">
      <c r="A8" s="2" t="s">
        <v>13</v>
      </c>
      <c r="B8" s="2"/>
    </row>
    <row r="9" spans="2:10" ht="12.75">
      <c r="B9" s="2" t="s">
        <v>14</v>
      </c>
      <c r="C9" s="2"/>
      <c r="H9" s="2">
        <f>(H6-H26-H24-H22)</f>
        <v>6</v>
      </c>
      <c r="I9" s="2">
        <f>(I6-I26-I24-I22)</f>
        <v>6.799999999999272</v>
      </c>
      <c r="J9" s="2">
        <f>(J6-J26-J24-J22)</f>
        <v>5.9</v>
      </c>
    </row>
    <row r="11" spans="2:10" ht="12.75">
      <c r="B11" t="s">
        <v>15</v>
      </c>
      <c r="H11" s="3">
        <f>ROUND(B!H11/1000,1)</f>
        <v>13.7</v>
      </c>
      <c r="I11" s="3">
        <f>ROUND(B!I11/1000,1)</f>
        <v>14.1</v>
      </c>
      <c r="J11" s="3">
        <f>ROUND(B!J11/1000,1)</f>
        <v>14.899999999999999</v>
      </c>
    </row>
    <row r="12" spans="3:10" ht="12.75">
      <c r="C12" t="s">
        <v>16</v>
      </c>
      <c r="H12" s="3">
        <f>(H11-H13+H14)</f>
        <v>9.8</v>
      </c>
      <c r="I12" s="3">
        <f>(I11-I13+I14)</f>
        <v>10</v>
      </c>
      <c r="J12" s="3">
        <f>(J11-J13+J14)</f>
        <v>10.6</v>
      </c>
    </row>
    <row r="13" spans="3:10" ht="12.75">
      <c r="C13" t="s">
        <v>19</v>
      </c>
      <c r="H13" s="3">
        <f>ROUND(B!H15/1000,1)</f>
        <v>4.3999999999999995</v>
      </c>
      <c r="I13" s="3">
        <f>ROUND(B!I15/1000,1)</f>
        <v>4.6</v>
      </c>
      <c r="J13" s="3">
        <f>ROUND(B!J15/1000,1)</f>
        <v>4.8999999999999995</v>
      </c>
    </row>
    <row r="14" spans="3:10" ht="12.75">
      <c r="C14" t="s">
        <v>20</v>
      </c>
      <c r="H14" s="3">
        <f>ROUND(B!H16/1000,1)</f>
        <v>0.5</v>
      </c>
      <c r="I14" s="3">
        <f>ROUND(B!I16/1000,1)</f>
        <v>0.5</v>
      </c>
      <c r="J14" s="3">
        <f>ROUND(B!J16/1000,1)</f>
        <v>0.6</v>
      </c>
    </row>
    <row r="15" spans="8:10" ht="12.75">
      <c r="H15" s="3"/>
      <c r="I15" s="3"/>
      <c r="J15" s="3"/>
    </row>
    <row r="16" spans="2:10" ht="12.75">
      <c r="B16" t="s">
        <v>21</v>
      </c>
      <c r="H16" s="3">
        <f>(H9-H11-H18)</f>
        <v>-6.699999999999999</v>
      </c>
      <c r="I16" s="3">
        <f>(I9-I11-I18)</f>
        <v>-7.200000000000728</v>
      </c>
      <c r="J16" s="3">
        <f>(J9-J11-J18)</f>
        <v>-8.099999999999998</v>
      </c>
    </row>
    <row r="17" spans="8:10" ht="12.75">
      <c r="H17" s="3"/>
      <c r="I17" s="3"/>
      <c r="J17" s="3"/>
    </row>
    <row r="18" spans="2:10" ht="12.75">
      <c r="B18" t="s">
        <v>22</v>
      </c>
      <c r="H18" s="3">
        <f>ROUND(B!H20/1000,1)</f>
        <v>-1</v>
      </c>
      <c r="I18" s="3">
        <f>ROUND(B!I20/1000,1)</f>
        <v>-0.1</v>
      </c>
      <c r="J18" s="3">
        <f>ROUND(B!J20/1000,1)</f>
        <v>-0.9</v>
      </c>
    </row>
    <row r="19" spans="3:10" ht="12.75">
      <c r="C19" t="s">
        <v>16</v>
      </c>
      <c r="H19" s="3">
        <f>(H18-H20)</f>
        <v>0.09999999999999987</v>
      </c>
      <c r="I19" s="3">
        <f>(I18-I20)</f>
        <v>0.19999999999999998</v>
      </c>
      <c r="J19" s="3">
        <f>(J18-J20)</f>
        <v>0.29999999999999993</v>
      </c>
    </row>
    <row r="20" spans="3:10" ht="12.75">
      <c r="C20" t="s">
        <v>25</v>
      </c>
      <c r="H20" s="3">
        <f>ROUND(B!H24/1000,1)</f>
        <v>-1.0999999999999999</v>
      </c>
      <c r="I20" s="3">
        <f>ROUND(B!I24/1000,1)</f>
        <v>-0.3</v>
      </c>
      <c r="J20" s="3">
        <f>ROUND(B!J24/1000,1)</f>
        <v>-1.2</v>
      </c>
    </row>
    <row r="22" spans="2:10" ht="12.75">
      <c r="B22" s="2" t="s">
        <v>28</v>
      </c>
      <c r="C22" s="2"/>
      <c r="D22" s="2"/>
      <c r="E22" s="2"/>
      <c r="H22" s="2">
        <f>ROUND(B!H28/1000,1)</f>
        <v>1</v>
      </c>
      <c r="I22" s="4">
        <f>ROUND(B!I28/1000,1)</f>
        <v>1</v>
      </c>
      <c r="J22" s="4">
        <f>ROUND(B!J28/1000,1)</f>
        <v>1.0999999999999999</v>
      </c>
    </row>
    <row r="24" spans="2:10" ht="12.75">
      <c r="B24" s="2" t="s">
        <v>31</v>
      </c>
      <c r="C24" s="2"/>
      <c r="D24" s="2"/>
      <c r="E24" s="2"/>
      <c r="H24" s="2">
        <f>ROUND(B!H32/1000,1)</f>
        <v>0</v>
      </c>
      <c r="I24" s="2">
        <f>ROUND(B!I32/1000,1)</f>
        <v>0</v>
      </c>
      <c r="J24" s="2">
        <f>ROUND(B!J32/1000,1)</f>
        <v>0</v>
      </c>
    </row>
    <row r="26" spans="1:10" ht="12.75">
      <c r="A26" s="2" t="s">
        <v>32</v>
      </c>
      <c r="B26" s="2"/>
      <c r="C26" s="2"/>
      <c r="H26" s="2">
        <f>ROUND(B!H34/1000,1)</f>
        <v>7779.5</v>
      </c>
      <c r="I26" s="2">
        <f>ROUND(B!I34/1000,1)</f>
        <v>8398.8</v>
      </c>
      <c r="J26" s="2">
        <f>ROUND(B!J34/1000,1)</f>
        <v>8678.3</v>
      </c>
    </row>
    <row r="29" ht="12.75">
      <c r="A29" t="s">
        <v>33</v>
      </c>
    </row>
    <row r="30" ht="12.75">
      <c r="A30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  <row r="37" ht="12.75">
      <c r="A37" t="s"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t="s">
        <v>41</v>
      </c>
      <c r="C2" s="2"/>
      <c r="D2" s="2"/>
      <c r="E2" s="2"/>
      <c r="F2" s="2"/>
    </row>
    <row r="3" spans="8:10" ht="12.75">
      <c r="H3" s="8">
        <v>1996</v>
      </c>
      <c r="I3" s="8">
        <v>1997</v>
      </c>
      <c r="J3" s="8">
        <v>1998</v>
      </c>
    </row>
    <row r="6" spans="1:10" ht="12.75">
      <c r="A6" s="2" t="s">
        <v>12</v>
      </c>
      <c r="B6" s="2"/>
      <c r="C6" s="2"/>
      <c r="H6" s="2">
        <f>ROUND(B!H6/1000,1)</f>
        <v>7786.5</v>
      </c>
      <c r="I6" s="2">
        <f>ROUND(B!I6/1000,1)</f>
        <v>8406.599999999999</v>
      </c>
      <c r="J6" s="2">
        <f>ROUND(B!J6/1000,1)</f>
        <v>8685.3</v>
      </c>
    </row>
    <row r="8" spans="1:2" ht="12.75">
      <c r="A8" s="2" t="s">
        <v>13</v>
      </c>
      <c r="B8" s="2"/>
    </row>
    <row r="9" spans="2:10" ht="12.75">
      <c r="B9" s="2" t="s">
        <v>14</v>
      </c>
      <c r="C9" s="2"/>
      <c r="H9" s="2">
        <f>(H6-H26-H24-H22)</f>
        <v>6</v>
      </c>
      <c r="I9" s="2">
        <f>(I6-I26-I24-I22)</f>
        <v>6.799999999999272</v>
      </c>
      <c r="J9" s="2">
        <f>(J6-J26-J24-J22)</f>
        <v>5.9</v>
      </c>
    </row>
    <row r="11" spans="2:10" ht="12.75">
      <c r="B11" t="s">
        <v>15</v>
      </c>
      <c r="H11" s="3">
        <f>ROUND(B!H11/1000,1)</f>
        <v>13.7</v>
      </c>
      <c r="I11" s="3">
        <f>ROUND(B!I11/1000,1)</f>
        <v>14.1</v>
      </c>
      <c r="J11" s="3">
        <f>ROUND(B!J11/1000,1)</f>
        <v>14.899999999999999</v>
      </c>
    </row>
    <row r="12" spans="3:10" ht="12.75">
      <c r="C12" t="s">
        <v>16</v>
      </c>
      <c r="H12" s="3">
        <f>(H11-H13+H14)</f>
        <v>9.8</v>
      </c>
      <c r="I12" s="3">
        <f>(I11-I13+I14)</f>
        <v>10</v>
      </c>
      <c r="J12" s="3">
        <f>(J11-J13+J14)</f>
        <v>10.6</v>
      </c>
    </row>
    <row r="13" spans="3:10" ht="12.75">
      <c r="C13" t="s">
        <v>19</v>
      </c>
      <c r="H13" s="3">
        <f>ROUND(B!H15/1000,1)</f>
        <v>4.3999999999999995</v>
      </c>
      <c r="I13" s="3">
        <f>ROUND(B!I15/1000,1)</f>
        <v>4.6</v>
      </c>
      <c r="J13" s="3">
        <f>ROUND(B!J15/1000,1)</f>
        <v>4.8999999999999995</v>
      </c>
    </row>
    <row r="14" spans="3:10" ht="12.75">
      <c r="C14" t="s">
        <v>20</v>
      </c>
      <c r="H14" s="3">
        <f>ROUND(B!H16/1000,1)</f>
        <v>0.5</v>
      </c>
      <c r="I14" s="3">
        <f>ROUND(B!I16/1000,1)</f>
        <v>0.5</v>
      </c>
      <c r="J14" s="3">
        <f>ROUND(B!J16/1000,1)</f>
        <v>0.6</v>
      </c>
    </row>
    <row r="15" spans="8:10" ht="12.75">
      <c r="H15" s="3"/>
      <c r="I15" s="3"/>
      <c r="J15" s="3"/>
    </row>
    <row r="16" spans="2:10" ht="12.75">
      <c r="B16" t="s">
        <v>21</v>
      </c>
      <c r="H16" s="3">
        <f>(H9-H11-H18)</f>
        <v>-6.699999999999999</v>
      </c>
      <c r="I16" s="3">
        <f>(I9-I11-I18)</f>
        <v>-7.200000000000728</v>
      </c>
      <c r="J16" s="3">
        <f>(J9-J11-J18)</f>
        <v>-8.099999999999998</v>
      </c>
    </row>
    <row r="17" spans="8:10" ht="12.75">
      <c r="H17" s="3"/>
      <c r="I17" s="3"/>
      <c r="J17" s="3"/>
    </row>
    <row r="18" spans="2:10" ht="12.75">
      <c r="B18" t="s">
        <v>22</v>
      </c>
      <c r="H18" s="3">
        <f>ROUND(B!H20/1000,1)</f>
        <v>-1</v>
      </c>
      <c r="I18" s="3">
        <f>ROUND(B!I20/1000,1)</f>
        <v>-0.1</v>
      </c>
      <c r="J18" s="3">
        <f>ROUND(B!J20/1000,1)</f>
        <v>-0.9</v>
      </c>
    </row>
    <row r="19" spans="3:10" ht="12.75">
      <c r="C19" t="s">
        <v>16</v>
      </c>
      <c r="H19" s="3">
        <f>(H18-H20)</f>
        <v>0.09999999999999987</v>
      </c>
      <c r="I19" s="3">
        <f>(I18-I20)</f>
        <v>0.19999999999999998</v>
      </c>
      <c r="J19" s="3">
        <f>(J18-J20)</f>
        <v>0.29999999999999993</v>
      </c>
    </row>
    <row r="20" spans="3:10" ht="12.75">
      <c r="C20" t="s">
        <v>25</v>
      </c>
      <c r="H20" s="3">
        <f>ROUND(B!H24/1000,1)</f>
        <v>-1.0999999999999999</v>
      </c>
      <c r="I20" s="3">
        <f>ROUND(B!I24/1000,1)</f>
        <v>-0.3</v>
      </c>
      <c r="J20" s="3">
        <f>ROUND(B!J24/1000,1)</f>
        <v>-1.2</v>
      </c>
    </row>
    <row r="22" spans="2:10" ht="12.75">
      <c r="B22" s="2" t="s">
        <v>42</v>
      </c>
      <c r="C22" s="2"/>
      <c r="D22" s="2"/>
      <c r="E22" s="2"/>
      <c r="H22" s="2">
        <f>ROUND(B!H28/1000,1)</f>
        <v>1</v>
      </c>
      <c r="I22" s="4">
        <f>ROUND(B!I28/1000,1)</f>
        <v>1</v>
      </c>
      <c r="J22" s="4">
        <f>ROUND(B!J28/1000,1)</f>
        <v>1.0999999999999999</v>
      </c>
    </row>
    <row r="24" spans="2:10" ht="12.75">
      <c r="B24" s="2" t="s">
        <v>43</v>
      </c>
      <c r="C24" s="2"/>
      <c r="D24" s="2"/>
      <c r="E24" s="2"/>
      <c r="H24" s="2">
        <f>ROUND(B!H32/1000,1)</f>
        <v>0</v>
      </c>
      <c r="I24" s="2">
        <f>ROUND(B!I32/1000,1)</f>
        <v>0</v>
      </c>
      <c r="J24" s="2">
        <f>ROUND(B!J32/1000,1)</f>
        <v>0</v>
      </c>
    </row>
    <row r="26" spans="1:10" ht="12.75">
      <c r="A26" s="2" t="s">
        <v>32</v>
      </c>
      <c r="B26" s="2"/>
      <c r="C26" s="2"/>
      <c r="H26" s="2">
        <f>ROUND(B!H34/1000,1)</f>
        <v>7779.5</v>
      </c>
      <c r="I26" s="2">
        <f>ROUND(B!I34/1000,1)</f>
        <v>8398.8</v>
      </c>
      <c r="J26" s="2">
        <f>ROUND(B!J34/1000,1)</f>
        <v>8678.3</v>
      </c>
    </row>
    <row r="29" ht="12.75">
      <c r="A29" t="s">
        <v>33</v>
      </c>
    </row>
    <row r="30" ht="12.75">
      <c r="A30" t="s">
        <v>34</v>
      </c>
    </row>
    <row r="32" ht="12.75">
      <c r="A32" t="s">
        <v>44</v>
      </c>
    </row>
    <row r="33" ht="12.75">
      <c r="A33" t="s">
        <v>45</v>
      </c>
    </row>
    <row r="34" ht="12.75"/>
    <row r="35" ht="12.75">
      <c r="A35" t="s">
        <v>46</v>
      </c>
    </row>
    <row r="36" ht="12.75">
      <c r="A36" t="s">
        <v>47</v>
      </c>
    </row>
    <row r="38" ht="12.75">
      <c r="A38" t="s">
        <v>48</v>
      </c>
    </row>
    <row r="39" ht="12.75">
      <c r="A39" t="s">
        <v>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5">
      <selection activeCell="A1" sqref="A1"/>
    </sheetView>
  </sheetViews>
  <sheetFormatPr defaultColWidth="9.140625" defaultRowHeight="12.75"/>
  <sheetData>
    <row r="1" spans="1:6" ht="12.75">
      <c r="A1" s="2" t="s">
        <v>50</v>
      </c>
      <c r="B1" s="2"/>
      <c r="C1" s="2"/>
      <c r="D1" s="2"/>
      <c r="E1" s="2"/>
      <c r="F1" s="2"/>
    </row>
    <row r="2" spans="1:6" ht="12.75">
      <c r="A2" t="s">
        <v>51</v>
      </c>
      <c r="C2" s="2"/>
      <c r="D2" s="2"/>
      <c r="E2" s="2"/>
      <c r="F2" s="2"/>
    </row>
    <row r="3" spans="8:10" ht="12.75">
      <c r="H3" s="8">
        <v>1996</v>
      </c>
      <c r="I3" s="8">
        <v>1997</v>
      </c>
      <c r="J3" s="8">
        <v>1998</v>
      </c>
    </row>
    <row r="5" ht="12.75"/>
    <row r="6" spans="1:10" ht="12.75">
      <c r="A6" s="2" t="s">
        <v>52</v>
      </c>
      <c r="B6" s="2"/>
      <c r="C6" s="2"/>
      <c r="H6" s="9">
        <f>ROUND(B!H6/1000,1)</f>
        <v>7786.5</v>
      </c>
      <c r="I6" s="9">
        <f>ROUND(B!I6/1000,1)</f>
        <v>8406.599999999999</v>
      </c>
      <c r="J6" s="9">
        <f>ROUND(B!J6/1000,1)</f>
        <v>8685.3</v>
      </c>
    </row>
    <row r="8" spans="1:2" ht="12.75">
      <c r="A8" s="2" t="s">
        <v>13</v>
      </c>
      <c r="B8" s="2"/>
    </row>
    <row r="9" spans="2:10" ht="12.75">
      <c r="B9" s="2" t="s">
        <v>14</v>
      </c>
      <c r="C9" s="2"/>
      <c r="H9" s="2">
        <f>(H6-H26-H24-H22)</f>
        <v>6</v>
      </c>
      <c r="I9" s="2">
        <f>(I6-I26-I24-I22)</f>
        <v>6.799999999999272</v>
      </c>
      <c r="J9" s="2">
        <f>(J6-J26-J24-J22)</f>
        <v>5.9</v>
      </c>
    </row>
    <row r="11" spans="2:10" ht="12.75">
      <c r="B11" t="s">
        <v>15</v>
      </c>
      <c r="H11" s="3">
        <f>ROUND(B!H11/1000,1)</f>
        <v>13.7</v>
      </c>
      <c r="I11" s="3">
        <f>ROUND(B!I11/1000,1)</f>
        <v>14.1</v>
      </c>
      <c r="J11" s="3">
        <f>ROUND(B!J11/1000,1)</f>
        <v>14.899999999999999</v>
      </c>
    </row>
    <row r="12" spans="3:10" ht="12.75">
      <c r="C12" t="s">
        <v>16</v>
      </c>
      <c r="H12" s="3">
        <f>(H11-H13+H14)</f>
        <v>9.8</v>
      </c>
      <c r="I12" s="3">
        <f>(I11-I13+I14)</f>
        <v>10</v>
      </c>
      <c r="J12" s="3">
        <f>(J11-J13+J14)</f>
        <v>10.6</v>
      </c>
    </row>
    <row r="13" spans="3:10" ht="12.75">
      <c r="C13" t="s">
        <v>19</v>
      </c>
      <c r="H13" s="3">
        <f>ROUND(B!H15/1000,1)</f>
        <v>4.3999999999999995</v>
      </c>
      <c r="I13" s="3">
        <f>ROUND(B!I15/1000,1)</f>
        <v>4.6</v>
      </c>
      <c r="J13" s="3">
        <f>ROUND(B!J15/1000,1)</f>
        <v>4.8999999999999995</v>
      </c>
    </row>
    <row r="14" spans="3:10" ht="12.75">
      <c r="C14" t="s">
        <v>20</v>
      </c>
      <c r="H14" s="10">
        <f>ROUND(B!H16/1000,1)</f>
        <v>0.5</v>
      </c>
      <c r="I14" s="10">
        <f>ROUND(B!I16/1000,1)</f>
        <v>0.5</v>
      </c>
      <c r="J14" s="10">
        <f>ROUND(B!J16/1000,1)</f>
        <v>0.6</v>
      </c>
    </row>
    <row r="15" spans="8:10" ht="12.75">
      <c r="H15" s="3"/>
      <c r="I15" s="3"/>
      <c r="J15" s="3"/>
    </row>
    <row r="16" spans="2:10" ht="12.75">
      <c r="B16" t="s">
        <v>21</v>
      </c>
      <c r="H16" s="3">
        <f>(H9-H11-H18)</f>
        <v>-6.699999999999999</v>
      </c>
      <c r="I16" s="3">
        <f>(I9-I11-I18)</f>
        <v>-7.200000000000728</v>
      </c>
      <c r="J16" s="3">
        <f>(J9-J11-J18)</f>
        <v>-8.099999999999998</v>
      </c>
    </row>
    <row r="17" spans="8:10" ht="12.75">
      <c r="H17" s="3"/>
      <c r="I17" s="3"/>
      <c r="J17" s="3"/>
    </row>
    <row r="18" spans="2:10" ht="12.75">
      <c r="B18" t="s">
        <v>22</v>
      </c>
      <c r="H18" s="10">
        <f>ROUND(B!H20/1000,1)</f>
        <v>-1</v>
      </c>
      <c r="I18" s="10">
        <f>ROUND(B!I20/1000,1)</f>
        <v>-0.1</v>
      </c>
      <c r="J18" s="3">
        <f>ROUND(B!J20/1000,1)</f>
        <v>-0.9</v>
      </c>
    </row>
    <row r="19" spans="3:10" ht="12.75">
      <c r="C19" t="s">
        <v>16</v>
      </c>
      <c r="H19" s="10">
        <f>(H18-H20)</f>
        <v>0.09999999999999987</v>
      </c>
      <c r="I19" s="10">
        <f>(I18-I20)</f>
        <v>0.19999999999999998</v>
      </c>
      <c r="J19" s="10">
        <f>(J18-J20)</f>
        <v>0.29999999999999993</v>
      </c>
    </row>
    <row r="20" spans="3:10" ht="12.75">
      <c r="C20" t="s">
        <v>25</v>
      </c>
      <c r="H20" s="10">
        <f>ROUND(B!H24/1000,1)</f>
        <v>-1.0999999999999999</v>
      </c>
      <c r="I20" s="10">
        <f>ROUND(B!I24/1000,1)</f>
        <v>-0.3</v>
      </c>
      <c r="J20" s="10">
        <f>ROUND(B!J24/1000,1)</f>
        <v>-1.2</v>
      </c>
    </row>
    <row r="22" spans="2:10" ht="12.75">
      <c r="B22" s="2" t="s">
        <v>42</v>
      </c>
      <c r="C22" s="2"/>
      <c r="D22" s="2"/>
      <c r="E22" s="2"/>
      <c r="H22" s="9">
        <f>ROUND(B!H28/1000,1)</f>
        <v>1</v>
      </c>
      <c r="I22" s="4">
        <f>ROUND(B!I28/1000,1)</f>
        <v>1</v>
      </c>
      <c r="J22" s="4">
        <f>ROUND(B!J28/1000,1)</f>
        <v>1.0999999999999999</v>
      </c>
    </row>
    <row r="24" spans="2:10" ht="12.75">
      <c r="B24" s="2" t="s">
        <v>43</v>
      </c>
      <c r="C24" s="2"/>
      <c r="D24" s="2"/>
      <c r="E24" s="2"/>
      <c r="H24" s="9">
        <f>ROUND(B!H32/1000,1)</f>
        <v>0</v>
      </c>
      <c r="I24" s="9">
        <f>ROUND(B!I32/1000,1)</f>
        <v>0</v>
      </c>
      <c r="J24" s="9">
        <f>ROUND(B!J32/1000,1)</f>
        <v>0</v>
      </c>
    </row>
    <row r="26" spans="1:10" ht="12.75">
      <c r="A26" s="2" t="s">
        <v>32</v>
      </c>
      <c r="B26" s="2"/>
      <c r="C26" s="2"/>
      <c r="H26" s="9">
        <f>ROUND(B!H34/1000,1)</f>
        <v>7779.5</v>
      </c>
      <c r="I26" s="9">
        <f>ROUND(B!I34/1000,1)</f>
        <v>8398.8</v>
      </c>
      <c r="J26" s="9">
        <f>ROUND(B!J34/1000,1)</f>
        <v>8678.3</v>
      </c>
    </row>
    <row r="28" ht="12.75">
      <c r="J28" s="10"/>
    </row>
    <row r="29" ht="12.75">
      <c r="A29" t="s">
        <v>53</v>
      </c>
    </row>
    <row r="30" ht="12.75">
      <c r="A30" t="s">
        <v>54</v>
      </c>
    </row>
    <row r="32" ht="12.75">
      <c r="A32" t="s">
        <v>55</v>
      </c>
    </row>
    <row r="33" ht="12.75">
      <c r="A33" t="s">
        <v>56</v>
      </c>
    </row>
    <row r="34" ht="12.75"/>
    <row r="35" ht="12.75">
      <c r="A35" t="s">
        <v>57</v>
      </c>
    </row>
    <row r="36" ht="12.75">
      <c r="A36" t="s">
        <v>58</v>
      </c>
    </row>
    <row r="38" ht="12.75">
      <c r="A38" t="s">
        <v>59</v>
      </c>
    </row>
    <row r="39" ht="12.75">
      <c r="A39" t="s">
        <v>60</v>
      </c>
    </row>
    <row r="41" ht="12.75">
      <c r="A41" t="s">
        <v>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64.7109375" style="24" customWidth="1"/>
    <col min="2" max="7" width="9.140625" style="24" customWidth="1"/>
  </cols>
  <sheetData>
    <row r="1" spans="1:10" ht="12.75">
      <c r="A1" s="33" t="s">
        <v>50</v>
      </c>
      <c r="B1" s="34"/>
      <c r="C1" s="34"/>
      <c r="D1" s="34"/>
      <c r="E1" s="28"/>
      <c r="F1" s="28"/>
      <c r="G1" s="28"/>
      <c r="H1" s="28"/>
      <c r="I1" s="28"/>
      <c r="J1" s="28"/>
    </row>
    <row r="2" spans="1:10" ht="12.75">
      <c r="A2" s="35" t="s">
        <v>51</v>
      </c>
      <c r="B2" s="35"/>
      <c r="C2" s="35"/>
      <c r="D2" s="35"/>
      <c r="E2" s="28"/>
      <c r="F2" s="28"/>
      <c r="G2" s="28"/>
      <c r="H2" s="28"/>
      <c r="I2" s="28"/>
      <c r="J2" s="28"/>
    </row>
    <row r="3" spans="1:7" ht="12.75">
      <c r="A3" s="29"/>
      <c r="B3" s="14">
        <v>1999</v>
      </c>
      <c r="C3" s="14">
        <v>2000</v>
      </c>
      <c r="D3" s="14">
        <v>2001</v>
      </c>
      <c r="E3" s="31"/>
      <c r="F3" s="31"/>
      <c r="G3" s="31"/>
    </row>
    <row r="4" spans="1:7" ht="12.75">
      <c r="A4" s="18"/>
      <c r="B4" s="11"/>
      <c r="C4" s="11"/>
      <c r="D4" s="11"/>
      <c r="E4" s="30"/>
      <c r="F4" s="30"/>
      <c r="G4" s="30"/>
    </row>
    <row r="5" spans="1:7" ht="12.75">
      <c r="A5" s="23" t="s">
        <v>52</v>
      </c>
      <c r="B5" s="12">
        <f>ROUND(B!H$6/1000,1)</f>
        <v>7786.5</v>
      </c>
      <c r="C5" s="12">
        <f>ROUND(B!I$6/1000,1)</f>
        <v>8406.6</v>
      </c>
      <c r="D5" s="12">
        <f>ROUND(B!J$6/1000,1)</f>
        <v>8685.3</v>
      </c>
      <c r="E5" s="17"/>
      <c r="F5" s="17"/>
      <c r="G5" s="17"/>
    </row>
    <row r="6" spans="2:4" ht="12.75">
      <c r="B6" s="11"/>
      <c r="C6" s="11"/>
      <c r="D6" s="11"/>
    </row>
    <row r="7" spans="1:7" ht="12.75">
      <c r="A7" s="16" t="s">
        <v>63</v>
      </c>
      <c r="B7" s="13"/>
      <c r="C7" s="13"/>
      <c r="D7" s="13"/>
      <c r="E7" s="17"/>
      <c r="F7" s="17"/>
      <c r="G7" s="17"/>
    </row>
    <row r="8" spans="2:4" ht="12.75">
      <c r="B8" s="13"/>
      <c r="C8" s="13"/>
      <c r="D8" s="13"/>
    </row>
    <row r="9" spans="1:7" ht="12.75">
      <c r="A9" s="25" t="s">
        <v>66</v>
      </c>
      <c r="B9" s="12">
        <f>(B5-B23-B19)</f>
        <v>8</v>
      </c>
      <c r="C9" s="12">
        <f>(C5-C23-C19)</f>
        <v>7.900000000001091</v>
      </c>
      <c r="D9" s="12">
        <f>(D5-D23-D19)</f>
        <v>7.9</v>
      </c>
      <c r="E9" s="26"/>
      <c r="F9" s="26"/>
      <c r="G9" s="26"/>
    </row>
    <row r="10" spans="2:4" ht="12.75">
      <c r="B10" s="13"/>
      <c r="C10" s="13"/>
      <c r="D10" s="13"/>
    </row>
    <row r="11" spans="1:4" ht="12.75">
      <c r="A11" s="27" t="s">
        <v>64</v>
      </c>
      <c r="B11" s="13">
        <f>(B12+B13+B14-B15)</f>
        <v>14.700000000000001</v>
      </c>
      <c r="C11" s="13">
        <f>(C12+C13+C14-C15)</f>
        <v>15.1</v>
      </c>
      <c r="D11" s="13">
        <f>(D12+D13+D14-D15)</f>
        <v>16</v>
      </c>
    </row>
    <row r="12" spans="1:7" ht="12.75">
      <c r="A12" s="20" t="s">
        <v>67</v>
      </c>
      <c r="B12" s="13">
        <f>ROUND(B!H$12/1000,1)</f>
        <v>9.8</v>
      </c>
      <c r="C12" s="13">
        <f>ROUND(B!I$12/1000,1)</f>
        <v>10</v>
      </c>
      <c r="D12" s="13">
        <f>ROUND(B!J$12/1000,1)</f>
        <v>10.6</v>
      </c>
      <c r="E12" s="17"/>
      <c r="F12" s="17"/>
      <c r="G12" s="17"/>
    </row>
    <row r="13" spans="1:7" ht="12.75">
      <c r="A13" s="20" t="s">
        <v>68</v>
      </c>
      <c r="B13" s="13">
        <f>ROUND(B!H$15/1000,1)</f>
        <v>4.4</v>
      </c>
      <c r="C13" s="13">
        <f>ROUND(B!I$15/1000,1)</f>
        <v>4.6</v>
      </c>
      <c r="D13" s="13">
        <f>ROUND(B!J$15/1000,1)</f>
        <v>4.9</v>
      </c>
      <c r="E13" s="17"/>
      <c r="F13" s="17"/>
      <c r="G13" s="17"/>
    </row>
    <row r="14" spans="1:7" ht="12.75">
      <c r="A14" s="20" t="s">
        <v>69</v>
      </c>
      <c r="B14" s="13">
        <f>ROUND(B!H$28/1000,1)</f>
        <v>1</v>
      </c>
      <c r="C14" s="13">
        <f>ROUND(B!I$28/1000,1)</f>
        <v>1</v>
      </c>
      <c r="D14" s="13">
        <f>ROUND(B!J$28/1000,1)</f>
        <v>1.1</v>
      </c>
      <c r="E14" s="17"/>
      <c r="F14" s="17"/>
      <c r="G14" s="17"/>
    </row>
    <row r="15" spans="1:7" ht="12.75">
      <c r="A15" s="20" t="s">
        <v>70</v>
      </c>
      <c r="B15" s="13">
        <f>ROUND(B!H$16/1000,1)</f>
        <v>0.5</v>
      </c>
      <c r="C15" s="13">
        <f>ROUND(B!I$16/1000,1)</f>
        <v>0.5</v>
      </c>
      <c r="D15" s="13">
        <f>ROUND(B!J$16/1000,1)</f>
        <v>0.6</v>
      </c>
      <c r="E15" s="17"/>
      <c r="F15" s="17"/>
      <c r="G15" s="17"/>
    </row>
    <row r="16" spans="1:7" ht="12.75">
      <c r="A16" s="23"/>
      <c r="B16" s="13"/>
      <c r="C16" s="13"/>
      <c r="D16" s="13"/>
      <c r="E16" s="17"/>
      <c r="F16" s="17"/>
      <c r="G16" s="17"/>
    </row>
    <row r="17" spans="1:7" ht="12.75">
      <c r="A17" s="20" t="s">
        <v>65</v>
      </c>
      <c r="B17" s="13">
        <f>(B9-B11)</f>
        <v>-6.700000000000001</v>
      </c>
      <c r="C17" s="13">
        <f>(C9-C11)</f>
        <v>-7.199999999998909</v>
      </c>
      <c r="D17" s="13">
        <f>(D9-D11)</f>
        <v>-8.1</v>
      </c>
      <c r="E17" s="17"/>
      <c r="F17" s="17"/>
      <c r="G17" s="17"/>
    </row>
    <row r="18" spans="1:7" ht="12.75">
      <c r="A18" s="17"/>
      <c r="B18" s="13"/>
      <c r="C18" s="13"/>
      <c r="D18" s="13"/>
      <c r="E18" s="17"/>
      <c r="F18" s="17"/>
      <c r="G18" s="17"/>
    </row>
    <row r="19" spans="1:7" ht="12.75">
      <c r="A19" s="21" t="s">
        <v>71</v>
      </c>
      <c r="B19" s="12">
        <f>ROUND(B!H$20/1000,1)</f>
        <v>-1</v>
      </c>
      <c r="C19" s="12">
        <f>ROUND(B!I$20/1000,1)</f>
        <v>-0.1</v>
      </c>
      <c r="D19" s="12">
        <f>ROUND(B!J$20/1000,1)</f>
        <v>-0.9</v>
      </c>
      <c r="E19" s="17"/>
      <c r="F19" s="17"/>
      <c r="G19" s="30"/>
    </row>
    <row r="20" spans="1:7" ht="12.75">
      <c r="A20" s="19" t="s">
        <v>72</v>
      </c>
      <c r="B20" s="13">
        <f>(B19-B21)</f>
        <v>0.10000000000000009</v>
      </c>
      <c r="C20" s="13">
        <f>(C19-C21)</f>
        <v>0.19999999999999998</v>
      </c>
      <c r="D20" s="13">
        <f>(D19-D21)</f>
        <v>0.29999999999999993</v>
      </c>
      <c r="E20" s="17"/>
      <c r="F20" s="17"/>
      <c r="G20" s="30"/>
    </row>
    <row r="21" spans="1:7" ht="12.75">
      <c r="A21" s="19" t="s">
        <v>73</v>
      </c>
      <c r="B21" s="13">
        <f>ROUND(B!H$24/1000,1)</f>
        <v>-1.1</v>
      </c>
      <c r="C21" s="13">
        <f>ROUND(B!I$24/1000,1)</f>
        <v>-0.3</v>
      </c>
      <c r="D21" s="13">
        <f>ROUND(B!J$24/1000,1)</f>
        <v>-1.2</v>
      </c>
      <c r="E21" s="17"/>
      <c r="F21" s="17"/>
      <c r="G21" s="30"/>
    </row>
    <row r="22" spans="1:7" ht="12.75">
      <c r="A22" s="17"/>
      <c r="B22" s="13"/>
      <c r="C22" s="13"/>
      <c r="D22" s="13"/>
      <c r="E22" s="17"/>
      <c r="F22" s="17"/>
      <c r="G22" s="30"/>
    </row>
    <row r="23" spans="1:7" ht="12.75">
      <c r="A23" s="22" t="s">
        <v>74</v>
      </c>
      <c r="B23" s="15">
        <f>ROUND(B!H$34/1000,1)</f>
        <v>7779.5</v>
      </c>
      <c r="C23" s="15">
        <f>ROUND(B!I$34/1000,1)</f>
        <v>8398.8</v>
      </c>
      <c r="D23" s="15">
        <f>ROUND(B!J$34/1000,1)</f>
        <v>8678.3</v>
      </c>
      <c r="E23" s="30"/>
      <c r="F23" s="30"/>
      <c r="G23" s="30"/>
    </row>
    <row r="24" spans="5:6" ht="12.75">
      <c r="E24" s="32"/>
      <c r="F24" s="32"/>
    </row>
    <row r="25" ht="12.75">
      <c r="A25" s="27" t="s">
        <v>75</v>
      </c>
    </row>
    <row r="26" ht="12.75">
      <c r="A26" s="24" t="s">
        <v>58</v>
      </c>
    </row>
    <row r="28" ht="12.75">
      <c r="A28" s="24" t="s">
        <v>62</v>
      </c>
    </row>
    <row r="29" ht="12.75">
      <c r="A29" s="24" t="s">
        <v>56</v>
      </c>
    </row>
    <row r="31" ht="12.75">
      <c r="A31" s="24" t="s">
        <v>61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rmams1</cp:lastModifiedBy>
  <cp:lastPrinted>2002-10-08T15:28:19Z</cp:lastPrinted>
  <dcterms:modified xsi:type="dcterms:W3CDTF">2003-06-24T15:21:26Z</dcterms:modified>
  <cp:category/>
  <cp:version/>
  <cp:contentType/>
  <cp:contentStatus/>
</cp:coreProperties>
</file>