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16" windowWidth="12105" windowHeight="8625" tabRatio="895" firstSheet="1" activeTab="1"/>
  </bookViews>
  <sheets>
    <sheet name="Instructions" sheetId="1" r:id="rId1"/>
    <sheet name="MARI Template" sheetId="2" r:id="rId2"/>
    <sheet name="Interpretation of MARI" sheetId="3" r:id="rId3"/>
    <sheet name=" Acreage summary" sheetId="4" r:id="rId4"/>
    <sheet name="Nitrate Leaching Table" sheetId="5" r:id="rId5"/>
    <sheet name="Hyd Grp A Map" sheetId="6" r:id="rId6"/>
    <sheet name="Hyd Grp C Map" sheetId="7" r:id="rId7"/>
  </sheets>
  <definedNames>
    <definedName name="OLE_LINK1" localSheetId="2">'Interpretation of MARI'!$A$2</definedName>
    <definedName name="_xlnm.Print_Area" localSheetId="0">'Instructions'!$A$1:$A$21</definedName>
    <definedName name="_xlnm.Print_Area" localSheetId="1">'MARI Template'!$A$2:$BZ$61</definedName>
    <definedName name="_xlnm.Print_Titles" localSheetId="1">'MARI Template'!$A:$A,'MARI Template'!$2:$9</definedName>
    <definedName name="SMG">'Nitrate Leaching Table'!$A$6:$H$555</definedName>
    <definedName name="SoilsN">'Nitrate Leaching Table'!$A$6:$H$555</definedName>
  </definedNames>
  <calcPr fullCalcOnLoad="1"/>
</workbook>
</file>

<file path=xl/comments2.xml><?xml version="1.0" encoding="utf-8"?>
<comments xmlns="http://schemas.openxmlformats.org/spreadsheetml/2006/main">
  <authors>
    <author>debbie.ogle</author>
    <author>Preferred Customer</author>
    <author>diane.pahl</author>
    <author>mike.gangwer</author>
  </authors>
  <commentList>
    <comment ref="A17" authorId="0">
      <text>
        <r>
          <rPr>
            <b/>
            <sz val="10"/>
            <color indexed="10"/>
            <rFont val="Arial"/>
            <family val="2"/>
          </rPr>
          <t xml:space="preserve">Enter slope percent as </t>
        </r>
        <r>
          <rPr>
            <b/>
            <sz val="10"/>
            <color indexed="8"/>
            <rFont val="Arial"/>
            <family val="2"/>
          </rPr>
          <t>2</t>
        </r>
        <r>
          <rPr>
            <b/>
            <sz val="10"/>
            <color indexed="10"/>
            <rFont val="Arial"/>
            <family val="2"/>
          </rPr>
          <t xml:space="preserve"> = 2%, </t>
        </r>
        <r>
          <rPr>
            <b/>
            <sz val="10"/>
            <color indexed="8"/>
            <rFont val="Arial"/>
            <family val="2"/>
          </rPr>
          <t>3.5</t>
        </r>
        <r>
          <rPr>
            <b/>
            <sz val="10"/>
            <color indexed="10"/>
            <rFont val="Arial"/>
            <family val="2"/>
          </rPr>
          <t xml:space="preserve"> = 3.5% etc.
Do not enter percent symbol.</t>
        </r>
        <r>
          <rPr>
            <b/>
            <sz val="12"/>
            <rFont val="Arial"/>
            <family val="2"/>
          </rPr>
          <t xml:space="preserve">
</t>
        </r>
      </text>
    </comment>
    <comment ref="A20" authorId="0">
      <text>
        <r>
          <rPr>
            <b/>
            <sz val="10"/>
            <color indexed="10"/>
            <rFont val="Arial"/>
            <family val="2"/>
          </rPr>
          <t>Enter PPM of soil test phosphorus.  In units are listed as lbs./ac then divide by two (lbs. per acre/2 = PPM if sampling depth is 6-7 inches).</t>
        </r>
      </text>
    </comment>
    <comment ref="A25" authorId="0">
      <text>
        <r>
          <rPr>
            <b/>
            <sz val="10"/>
            <color indexed="10"/>
            <rFont val="Arial"/>
            <family val="2"/>
          </rPr>
          <t xml:space="preserve">Enter percent residue cover at planting. Use number without percent symbol, ex: </t>
        </r>
        <r>
          <rPr>
            <b/>
            <sz val="10"/>
            <color indexed="8"/>
            <rFont val="Arial"/>
            <family val="2"/>
          </rPr>
          <t>25</t>
        </r>
        <r>
          <rPr>
            <b/>
            <sz val="10"/>
            <color indexed="10"/>
            <rFont val="Arial"/>
            <family val="2"/>
          </rPr>
          <t xml:space="preserve">, </t>
        </r>
        <r>
          <rPr>
            <b/>
            <sz val="10"/>
            <color indexed="8"/>
            <rFont val="Arial"/>
            <family val="2"/>
          </rPr>
          <t>40</t>
        </r>
        <r>
          <rPr>
            <b/>
            <sz val="10"/>
            <color indexed="10"/>
            <rFont val="Arial"/>
            <family val="2"/>
          </rPr>
          <t>, etc.</t>
        </r>
        <r>
          <rPr>
            <sz val="12"/>
            <rFont val="Tahoma"/>
            <family val="0"/>
          </rPr>
          <t xml:space="preserve">
</t>
        </r>
      </text>
    </comment>
    <comment ref="A26" authorId="0">
      <text>
        <r>
          <rPr>
            <b/>
            <sz val="10"/>
            <color indexed="10"/>
            <rFont val="Arial"/>
            <family val="2"/>
          </rPr>
          <t xml:space="preserve">Distance from edge of manure application to surface water 
&gt;300 ft. = </t>
        </r>
        <r>
          <rPr>
            <b/>
            <sz val="10"/>
            <color indexed="8"/>
            <rFont val="Arial"/>
            <family val="2"/>
          </rPr>
          <t>1</t>
        </r>
        <r>
          <rPr>
            <b/>
            <sz val="10"/>
            <color indexed="10"/>
            <rFont val="Arial"/>
            <family val="2"/>
          </rPr>
          <t xml:space="preserve">
150-299 ft.= </t>
        </r>
        <r>
          <rPr>
            <b/>
            <sz val="10"/>
            <color indexed="8"/>
            <rFont val="Arial"/>
            <family val="2"/>
          </rPr>
          <t>2</t>
        </r>
        <r>
          <rPr>
            <b/>
            <sz val="10"/>
            <color indexed="10"/>
            <rFont val="Arial"/>
            <family val="2"/>
          </rPr>
          <t xml:space="preserve">
&lt;150 ft. manure is incorporated or injected at the time of application = </t>
        </r>
        <r>
          <rPr>
            <b/>
            <sz val="10"/>
            <color indexed="8"/>
            <rFont val="Arial"/>
            <family val="2"/>
          </rPr>
          <t>4</t>
        </r>
        <r>
          <rPr>
            <b/>
            <sz val="10"/>
            <color indexed="10"/>
            <rFont val="Arial"/>
            <family val="2"/>
          </rPr>
          <t xml:space="preserve">
&lt;150 surface applied and not incorporated = </t>
        </r>
        <r>
          <rPr>
            <b/>
            <sz val="10"/>
            <color indexed="8"/>
            <rFont val="Arial"/>
            <family val="2"/>
          </rPr>
          <t>8</t>
        </r>
      </text>
    </comment>
    <comment ref="A27" authorId="0">
      <text>
        <r>
          <rPr>
            <b/>
            <sz val="10"/>
            <color indexed="10"/>
            <rFont val="Arial"/>
            <family val="2"/>
          </rPr>
          <t xml:space="preserve">Enter existing/planned buffer width in feet, i.e., </t>
        </r>
        <r>
          <rPr>
            <b/>
            <sz val="10"/>
            <color indexed="8"/>
            <rFont val="Arial"/>
            <family val="2"/>
          </rPr>
          <t>12</t>
        </r>
        <r>
          <rPr>
            <b/>
            <sz val="10"/>
            <color indexed="10"/>
            <rFont val="Arial"/>
            <family val="2"/>
          </rPr>
          <t xml:space="preserve">, </t>
        </r>
        <r>
          <rPr>
            <b/>
            <sz val="10"/>
            <color indexed="8"/>
            <rFont val="Arial"/>
            <family val="2"/>
          </rPr>
          <t>35</t>
        </r>
        <r>
          <rPr>
            <b/>
            <sz val="10"/>
            <color indexed="10"/>
            <rFont val="Arial"/>
            <family val="2"/>
          </rPr>
          <t xml:space="preserve">,or </t>
        </r>
        <r>
          <rPr>
            <b/>
            <sz val="10"/>
            <color indexed="8"/>
            <rFont val="Arial"/>
            <family val="2"/>
          </rPr>
          <t>na</t>
        </r>
        <r>
          <rPr>
            <b/>
            <sz val="10"/>
            <color indexed="10"/>
            <rFont val="Arial"/>
            <family val="2"/>
          </rPr>
          <t xml:space="preserve"> if no buffer is needed.</t>
        </r>
        <r>
          <rPr>
            <sz val="10"/>
            <color indexed="10"/>
            <rFont val="Tahoma"/>
            <family val="2"/>
          </rPr>
          <t xml:space="preserve">
</t>
        </r>
      </text>
    </comment>
    <comment ref="A30" authorId="0">
      <text>
        <r>
          <rPr>
            <b/>
            <sz val="10"/>
            <color indexed="10"/>
            <rFont val="Arial"/>
            <family val="2"/>
          </rPr>
          <t>Enter P</t>
        </r>
        <r>
          <rPr>
            <b/>
            <vertAlign val="subscript"/>
            <sz val="10"/>
            <color indexed="10"/>
            <rFont val="Arial"/>
            <family val="2"/>
          </rPr>
          <t>2</t>
        </r>
        <r>
          <rPr>
            <b/>
            <sz val="10"/>
            <color indexed="10"/>
            <rFont val="Arial"/>
            <family val="2"/>
          </rPr>
          <t>O</t>
        </r>
        <r>
          <rPr>
            <b/>
            <vertAlign val="subscript"/>
            <sz val="10"/>
            <color indexed="10"/>
            <rFont val="Arial"/>
            <family val="2"/>
          </rPr>
          <t>5</t>
        </r>
        <r>
          <rPr>
            <b/>
            <sz val="10"/>
            <color indexed="10"/>
            <rFont val="Arial"/>
            <family val="2"/>
          </rPr>
          <t xml:space="preserve"> lbs./ac.  based on tons or 1,000 gallons of manure applied per acre, i.e., </t>
        </r>
        <r>
          <rPr>
            <b/>
            <sz val="10"/>
            <color indexed="8"/>
            <rFont val="Arial"/>
            <family val="2"/>
          </rPr>
          <t>40</t>
        </r>
        <r>
          <rPr>
            <b/>
            <sz val="10"/>
            <color indexed="10"/>
            <rFont val="Arial"/>
            <family val="2"/>
          </rPr>
          <t xml:space="preserve">, </t>
        </r>
        <r>
          <rPr>
            <b/>
            <sz val="10"/>
            <color indexed="8"/>
            <rFont val="Arial"/>
            <family val="2"/>
          </rPr>
          <t>100</t>
        </r>
        <r>
          <rPr>
            <b/>
            <sz val="10"/>
            <color indexed="53"/>
            <rFont val="Arial"/>
            <family val="2"/>
          </rPr>
          <t>.</t>
        </r>
        <r>
          <rPr>
            <b/>
            <sz val="10"/>
            <color indexed="10"/>
            <rFont val="Arial"/>
            <family val="2"/>
          </rPr>
          <t xml:space="preserve">  
</t>
        </r>
      </text>
    </comment>
    <comment ref="A31" authorId="0">
      <text>
        <r>
          <rPr>
            <b/>
            <sz val="10"/>
            <color indexed="10"/>
            <rFont val="Arial"/>
            <family val="2"/>
          </rPr>
          <t xml:space="preserve">Enter total nitrogen lbs./ac.  based on tons or 1,000 gallons of manure applied per acre, i.e. </t>
        </r>
        <r>
          <rPr>
            <b/>
            <sz val="10"/>
            <color indexed="8"/>
            <rFont val="Arial"/>
            <family val="2"/>
          </rPr>
          <t>90</t>
        </r>
        <r>
          <rPr>
            <b/>
            <sz val="10"/>
            <color indexed="10"/>
            <rFont val="Arial"/>
            <family val="2"/>
          </rPr>
          <t xml:space="preserve">, </t>
        </r>
        <r>
          <rPr>
            <b/>
            <sz val="10"/>
            <color indexed="8"/>
            <rFont val="Arial"/>
            <family val="2"/>
          </rPr>
          <t>125</t>
        </r>
        <r>
          <rPr>
            <b/>
            <sz val="10"/>
            <color indexed="10"/>
            <rFont val="Arial"/>
            <family val="2"/>
          </rPr>
          <t xml:space="preserve">. </t>
        </r>
        <r>
          <rPr>
            <sz val="12"/>
            <rFont val="Tahoma"/>
            <family val="0"/>
          </rPr>
          <t xml:space="preserve">
</t>
        </r>
      </text>
    </comment>
    <comment ref="A32" authorId="0">
      <text>
        <r>
          <rPr>
            <b/>
            <sz val="10"/>
            <color indexed="10"/>
            <rFont val="Arial"/>
            <family val="2"/>
          </rPr>
          <t xml:space="preserve">Direct Inject = 1
Surface apply incorporate within two days = 2
Surface apply incorporate within 90 days = 4
Surface apply no incorporation </t>
        </r>
        <r>
          <rPr>
            <b/>
            <u val="single"/>
            <sz val="10"/>
            <color indexed="10"/>
            <rFont val="Arial"/>
            <family val="2"/>
          </rPr>
          <t>&gt;</t>
        </r>
        <r>
          <rPr>
            <b/>
            <sz val="10"/>
            <color indexed="10"/>
            <rFont val="Arial"/>
            <family val="2"/>
          </rPr>
          <t xml:space="preserve"> 90 days = 8</t>
        </r>
        <r>
          <rPr>
            <sz val="12"/>
            <rFont val="Tahoma"/>
            <family val="0"/>
          </rPr>
          <t xml:space="preserve">
</t>
        </r>
      </text>
    </comment>
    <comment ref="A22" authorId="0">
      <text>
        <r>
          <rPr>
            <b/>
            <sz val="10"/>
            <color indexed="10"/>
            <rFont val="Arial"/>
            <family val="2"/>
          </rPr>
          <t xml:space="preserve">Find the soil series in the Nitrogen Leaching worksheet, identify the NLI value as low medium or high, or refer to the Hydrologic Group Map.  Type a </t>
        </r>
        <r>
          <rPr>
            <b/>
            <sz val="10"/>
            <color indexed="8"/>
            <rFont val="Arial"/>
            <family val="2"/>
          </rPr>
          <t>l</t>
        </r>
        <r>
          <rPr>
            <b/>
            <sz val="10"/>
            <color indexed="10"/>
            <rFont val="Arial"/>
            <family val="2"/>
          </rPr>
          <t xml:space="preserve"> for low, </t>
        </r>
        <r>
          <rPr>
            <b/>
            <sz val="10"/>
            <color indexed="8"/>
            <rFont val="Arial"/>
            <family val="2"/>
          </rPr>
          <t>m</t>
        </r>
        <r>
          <rPr>
            <b/>
            <sz val="10"/>
            <color indexed="10"/>
            <rFont val="Arial"/>
            <family val="2"/>
          </rPr>
          <t xml:space="preserve"> for medium, or </t>
        </r>
        <r>
          <rPr>
            <b/>
            <sz val="10"/>
            <color indexed="8"/>
            <rFont val="Arial"/>
            <family val="2"/>
          </rPr>
          <t>h</t>
        </r>
        <r>
          <rPr>
            <b/>
            <sz val="10"/>
            <color indexed="10"/>
            <rFont val="Arial"/>
            <family val="2"/>
          </rPr>
          <t xml:space="preserve"> for High risk in the cell.</t>
        </r>
        <r>
          <rPr>
            <sz val="12"/>
            <rFont val="Tahoma"/>
            <family val="0"/>
          </rPr>
          <t xml:space="preserve">
</t>
        </r>
      </text>
    </comment>
    <comment ref="A21" authorId="0">
      <text>
        <r>
          <rPr>
            <b/>
            <sz val="10"/>
            <color indexed="10"/>
            <rFont val="Arial"/>
            <family val="2"/>
          </rPr>
          <t>Enter one of the following:</t>
        </r>
        <r>
          <rPr>
            <b/>
            <sz val="12"/>
            <rFont val="Arial"/>
            <family val="2"/>
          </rPr>
          <t xml:space="preserve"> </t>
        </r>
        <r>
          <rPr>
            <b/>
            <sz val="10"/>
            <color indexed="8"/>
            <rFont val="Arial"/>
            <family val="2"/>
          </rPr>
          <t>p</t>
        </r>
        <r>
          <rPr>
            <b/>
            <sz val="10"/>
            <color indexed="10"/>
            <rFont val="Arial"/>
            <family val="2"/>
          </rPr>
          <t xml:space="preserve">=ponds, </t>
        </r>
        <r>
          <rPr>
            <b/>
            <sz val="10"/>
            <color indexed="8"/>
            <rFont val="Arial"/>
            <family val="2"/>
          </rPr>
          <t>f</t>
        </r>
        <r>
          <rPr>
            <b/>
            <sz val="10"/>
            <color indexed="10"/>
            <rFont val="Arial"/>
            <family val="2"/>
          </rPr>
          <t xml:space="preserve">= few, </t>
        </r>
        <r>
          <rPr>
            <b/>
            <sz val="10"/>
            <color indexed="8"/>
            <rFont val="Arial"/>
            <family val="2"/>
          </rPr>
          <t>s</t>
        </r>
        <r>
          <rPr>
            <b/>
            <sz val="10"/>
            <color indexed="10"/>
            <rFont val="Arial"/>
            <family val="2"/>
          </rPr>
          <t xml:space="preserve">=some, </t>
        </r>
        <r>
          <rPr>
            <b/>
            <sz val="10"/>
            <color indexed="8"/>
            <rFont val="Arial"/>
            <family val="2"/>
          </rPr>
          <t>m</t>
        </r>
        <r>
          <rPr>
            <b/>
            <sz val="10"/>
            <color indexed="10"/>
            <rFont val="Arial"/>
            <family val="2"/>
          </rPr>
          <t xml:space="preserve">=many or </t>
        </r>
        <r>
          <rPr>
            <b/>
            <sz val="10"/>
            <color indexed="8"/>
            <rFont val="Arial"/>
            <family val="2"/>
          </rPr>
          <t>na</t>
        </r>
        <r>
          <rPr>
            <b/>
            <sz val="10"/>
            <color indexed="10"/>
            <rFont val="Arial"/>
            <family val="2"/>
          </rPr>
          <t xml:space="preserve"> if not applicable based on field observation.</t>
        </r>
        <r>
          <rPr>
            <b/>
            <sz val="12"/>
            <rFont val="Arial"/>
            <family val="2"/>
          </rPr>
          <t xml:space="preserve">
</t>
        </r>
      </text>
    </comment>
    <comment ref="A14" authorId="1">
      <text>
        <r>
          <rPr>
            <b/>
            <sz val="10"/>
            <color indexed="10"/>
            <rFont val="Arial"/>
            <family val="2"/>
          </rPr>
          <t xml:space="preserve">Enter name of soil series.
i.e., </t>
        </r>
        <r>
          <rPr>
            <b/>
            <sz val="10"/>
            <color indexed="8"/>
            <rFont val="Arial"/>
            <family val="2"/>
          </rPr>
          <t>Oshtemo</t>
        </r>
        <r>
          <rPr>
            <b/>
            <sz val="10"/>
            <color indexed="10"/>
            <rFont val="Arial"/>
            <family val="2"/>
          </rPr>
          <t xml:space="preserve">  Do not use map unit symbols.  Not case sensitive.</t>
        </r>
        <r>
          <rPr>
            <b/>
            <sz val="12"/>
            <rFont val="Arial"/>
            <family val="2"/>
          </rPr>
          <t xml:space="preserve">
</t>
        </r>
      </text>
    </comment>
    <comment ref="A58" authorId="2">
      <text>
        <r>
          <rPr>
            <sz val="8"/>
            <rFont val="Tahoma"/>
            <family val="0"/>
          </rPr>
          <t xml:space="preserve">If score is less than 75 but rating is HIGH see note on instruction tab.
</t>
        </r>
      </text>
    </comment>
    <comment ref="A13" authorId="3">
      <text>
        <r>
          <rPr>
            <b/>
            <sz val="10"/>
            <color indexed="10"/>
            <rFont val="Tahoma"/>
            <family val="2"/>
          </rPr>
          <t xml:space="preserve">If the field has subsurface drainage (tile), enter </t>
        </r>
        <r>
          <rPr>
            <b/>
            <sz val="10"/>
            <color indexed="8"/>
            <rFont val="Tahoma"/>
            <family val="2"/>
          </rPr>
          <t>y</t>
        </r>
        <r>
          <rPr>
            <b/>
            <sz val="10"/>
            <color indexed="10"/>
            <rFont val="Tahoma"/>
            <family val="2"/>
          </rPr>
          <t xml:space="preserve"> </t>
        </r>
        <r>
          <rPr>
            <sz val="8"/>
            <rFont val="Tahoma"/>
            <family val="0"/>
          </rPr>
          <t xml:space="preserve">
</t>
        </r>
      </text>
    </comment>
  </commentList>
</comments>
</file>

<file path=xl/comments4.xml><?xml version="1.0" encoding="utf-8"?>
<comments xmlns="http://schemas.openxmlformats.org/spreadsheetml/2006/main">
  <authors>
    <author>diane.pahl</author>
  </authors>
  <commentList>
    <comment ref="A16" authorId="0">
      <text>
        <r>
          <rPr>
            <sz val="8"/>
            <rFont val="Tahoma"/>
            <family val="0"/>
          </rPr>
          <t xml:space="preserve">If score is less than 75 but rating is HIGH see item #10 of instructions.
</t>
        </r>
      </text>
    </comment>
  </commentList>
</comments>
</file>

<file path=xl/sharedStrings.xml><?xml version="1.0" encoding="utf-8"?>
<sst xmlns="http://schemas.openxmlformats.org/spreadsheetml/2006/main" count="2558" uniqueCount="789">
  <si>
    <t>Business Name:</t>
  </si>
  <si>
    <t>Farm name:</t>
  </si>
  <si>
    <r>
      <t xml:space="preserve">The </t>
    </r>
    <r>
      <rPr>
        <b/>
        <sz val="10"/>
        <rFont val="Arial"/>
        <family val="2"/>
      </rPr>
      <t>Michigan Manure Application Risk Index</t>
    </r>
    <r>
      <rPr>
        <sz val="10"/>
        <rFont val="Arial"/>
        <family val="0"/>
      </rPr>
      <t xml:space="preserve"> is based upon evaluating a field for manure runoff potential after an application is made on snow covered or frozen soil.  The Index is divided into four ranking categories that are explained in the Interpretation worksheet of this file.  Fields that score a very low or low have good or reasonably good potential for winter manure applications.  Fields that score medium have limited use for winter manure applications (emergency situations), while fields that score high cannot be used for winter manure applications.  All Comprehensive Nutrient Management Plans (CNMP) will include a field MARI evaluation if the landowner will be applying liquid or solid manure during the winter period, defined as at the time of application the soil surface layer is frozen or there is snow cover on the field surface.  One function of MARI is identfiying fields that score high.  Fields with a score of medium may be mitigated to a a score &lt; 38, therefore providing the landowner another field for winter manure application.                                                                                                                                                                                                                                                                                                     </t>
    </r>
  </si>
  <si>
    <t>Planners may segment a portion of the field based on physical attributes, i.e., one end of the field has concentrated flow that is not mitigated using a vegetated waterway, cover crop, or similar conservation practice.  This portion of the field may score high or medium while the other portion of the field has a score of low.  The landowner can apply manure in winter on the field segment that scores low, and not apply on the segment that scores medium or high.</t>
  </si>
  <si>
    <r>
      <t xml:space="preserve">Users will fill in only blank cells that have a background color of </t>
    </r>
    <r>
      <rPr>
        <sz val="10"/>
        <rFont val="Arial"/>
        <family val="2"/>
      </rPr>
      <t>light green</t>
    </r>
    <r>
      <rPr>
        <sz val="10"/>
        <rFont val="Arial"/>
        <family val="0"/>
      </rPr>
      <t>.  All other cells are locked and cannot be used.</t>
    </r>
  </si>
  <si>
    <r>
      <t>Soil</t>
    </r>
    <r>
      <rPr>
        <sz val="10"/>
        <rFont val="Arial"/>
        <family val="0"/>
      </rPr>
      <t>:  identify the soil series (map unit) for the field.  If multiple map units, either segment the field or select the predominant map unit. Note that automatically the lower two cells are populated with the appropriate Soil Hydrological Group and Soil Management Group.  These data are found in the Nitrate Leaching Table worksheet as part of this file.  Soil map units with a hyrologic group class of D will automatically prompt the question "Drained? in the upper cell.  If that field is drained with tile or subsurface drainage, then place a "y" in the cell just above the soil series name, and the Soil Hydrologic Group cell will change to B from D.  For all other soil series, users may indicate a yes "y" or no "n" but these will not change the SHG classes.  The percent slope is the same slope characteristic used in RUSLE2.  Identify slope based upon the most severe slope gradient in the field or field segment; users should select those areas in the field where concentrated flow may result in channel flow, thereby increasing the risk of manure transport off the field surface.</t>
    </r>
  </si>
  <si>
    <r>
      <t>Water Quality</t>
    </r>
    <r>
      <rPr>
        <sz val="10"/>
        <rFont val="Arial"/>
        <family val="0"/>
      </rPr>
      <t>: users will identify the soil test phosphorus (STP) concentration from the soil fertility sheet.  STP values are generally expressed as parts per million (PPM).  However if a soil fertility test sheet expresses soil test phosphorus in lbs. per acre, then divide the lbs. per acre by two (120 lbs. per acre = 60 PPM) assuming a soil sampling depth of six to seven inches.  Based on field inventory, users will select a "p" if ponding occurs during snowmelt or rainfall, and the number of surface inlets based upon few "f", some "s", or many "m".  Users may chose not applicable "na" if the field does not have ponding or there are no surface inlets.  The third category is nitrogen leaching index (NLI).  Based upon the soil series and the Nitrogen Leaching Table worksheet attached to this file, select the appropriate NLI value in the table or look up the value in the attached Hyd Grp Map's.  Users will select one of three entries: low "l", medium "m", or high "h" (these are not case sensitive).</t>
    </r>
  </si>
  <si>
    <t xml:space="preserve">II.  WATER QUALITY </t>
  </si>
  <si>
    <t xml:space="preserve">III. SURFACE COVER </t>
  </si>
  <si>
    <t>IV. MANURE</t>
  </si>
  <si>
    <t xml:space="preserve"> </t>
  </si>
  <si>
    <t>FIELD FEATURES     "INPUT"</t>
  </si>
  <si>
    <t>FIELD FEATURES      "OUTPUT"</t>
  </si>
  <si>
    <t>Field  No:</t>
  </si>
  <si>
    <t>Acres:</t>
  </si>
  <si>
    <t>1. Soil Hydrologic Group</t>
  </si>
  <si>
    <t>2. Soil Management Group</t>
  </si>
  <si>
    <t>3. Percent Slope</t>
  </si>
  <si>
    <t>4. Soil Test Phosphorus Value</t>
  </si>
  <si>
    <t>8. Surface Water Setback</t>
  </si>
  <si>
    <t>9. Vegetative Buffer Width</t>
  </si>
  <si>
    <t>10. Manure Phosphorus Application</t>
  </si>
  <si>
    <t>11. Manure Nitrogen Application</t>
  </si>
  <si>
    <t>12. Manure Application Method</t>
  </si>
  <si>
    <t>5. Conc. Water/Surface Inlet</t>
  </si>
  <si>
    <t>7. Residue/Cover Crop/Per. Cover</t>
  </si>
  <si>
    <t>10. Manure "P" Application</t>
  </si>
  <si>
    <t>11. Manure "N" Application</t>
  </si>
  <si>
    <t>7. Residue/Cover Crops/Per. Cover</t>
  </si>
  <si>
    <t>Insert Soil Series</t>
  </si>
  <si>
    <t>6. Nitrogen leaching Index</t>
  </si>
  <si>
    <t>ctrl "c" to clear sheet</t>
  </si>
  <si>
    <t>If drained, enter Y</t>
  </si>
  <si>
    <t>Fill in shaded areas only!</t>
  </si>
  <si>
    <t>Adrian</t>
  </si>
  <si>
    <t>Willette</t>
  </si>
  <si>
    <t>Series</t>
  </si>
  <si>
    <t>Undrained</t>
  </si>
  <si>
    <t>Michigan Soil</t>
  </si>
  <si>
    <t xml:space="preserve">Nitrogen Leaching Index        </t>
  </si>
  <si>
    <t>Drained</t>
  </si>
  <si>
    <t>Mangement Group</t>
  </si>
  <si>
    <t>Abbaye</t>
  </si>
  <si>
    <t>Abscota</t>
  </si>
  <si>
    <t>Adams</t>
  </si>
  <si>
    <t>A</t>
  </si>
  <si>
    <t>5a</t>
  </si>
  <si>
    <t>see map</t>
  </si>
  <si>
    <t>D/A</t>
  </si>
  <si>
    <t>M/4c</t>
  </si>
  <si>
    <t>low</t>
  </si>
  <si>
    <t>Alcona</t>
  </si>
  <si>
    <t>B</t>
  </si>
  <si>
    <t>3a-s</t>
  </si>
  <si>
    <t>medium</t>
  </si>
  <si>
    <t>Algansee</t>
  </si>
  <si>
    <t>Algonquin</t>
  </si>
  <si>
    <t>Allendale</t>
  </si>
  <si>
    <t>4/1b</t>
  </si>
  <si>
    <t>Allouez</t>
  </si>
  <si>
    <t>Ga</t>
  </si>
  <si>
    <t>Alpena</t>
  </si>
  <si>
    <t>Alstad</t>
  </si>
  <si>
    <t>C</t>
  </si>
  <si>
    <t>1.5b</t>
  </si>
  <si>
    <t>Altmar</t>
  </si>
  <si>
    <t>4b</t>
  </si>
  <si>
    <t>Alvin</t>
  </si>
  <si>
    <t>Amadon</t>
  </si>
  <si>
    <t>Amasa</t>
  </si>
  <si>
    <t>Angelica</t>
  </si>
  <si>
    <t>D/B</t>
  </si>
  <si>
    <t>2.5c</t>
  </si>
  <si>
    <t>Arcadian</t>
  </si>
  <si>
    <t>D</t>
  </si>
  <si>
    <t>Ra</t>
  </si>
  <si>
    <t>Arkona</t>
  </si>
  <si>
    <t>Arkport</t>
  </si>
  <si>
    <t>Arnheim</t>
  </si>
  <si>
    <t>Assinins</t>
  </si>
  <si>
    <t>Au Gres</t>
  </si>
  <si>
    <t>5b</t>
  </si>
  <si>
    <t>Aubarque</t>
  </si>
  <si>
    <t>Aubbeenaubbee</t>
  </si>
  <si>
    <t>Auger</t>
  </si>
  <si>
    <t>Aurelius</t>
  </si>
  <si>
    <t>M/mc</t>
  </si>
  <si>
    <t>Ausable</t>
  </si>
  <si>
    <t>L-4c</t>
  </si>
  <si>
    <t>Avoca</t>
  </si>
  <si>
    <t>4/2b</t>
  </si>
  <si>
    <t>Bach</t>
  </si>
  <si>
    <t>2.5c-cs</t>
  </si>
  <si>
    <t>Badaxe</t>
  </si>
  <si>
    <t>3/2b-d</t>
  </si>
  <si>
    <t>Bamfield</t>
  </si>
  <si>
    <t>3/2a</t>
  </si>
  <si>
    <t>Banat</t>
  </si>
  <si>
    <t>Barry</t>
  </si>
  <si>
    <t>3c</t>
  </si>
  <si>
    <t>Battlefield</t>
  </si>
  <si>
    <t>Battydoe</t>
  </si>
  <si>
    <t>3a</t>
  </si>
  <si>
    <t>Beavertail</t>
  </si>
  <si>
    <t>Gbc</t>
  </si>
  <si>
    <t>Beechwood</t>
  </si>
  <si>
    <t>3b</t>
  </si>
  <si>
    <t>Belding</t>
  </si>
  <si>
    <t>3/2b</t>
  </si>
  <si>
    <t>Belleville</t>
  </si>
  <si>
    <t>4/2c</t>
  </si>
  <si>
    <t>Benona</t>
  </si>
  <si>
    <t>Benzonia</t>
  </si>
  <si>
    <t>Bergland</t>
  </si>
  <si>
    <t>0c</t>
  </si>
  <si>
    <t>Berville</t>
  </si>
  <si>
    <t>3/2c</t>
  </si>
  <si>
    <t>Biscuit</t>
  </si>
  <si>
    <t>3/1b</t>
  </si>
  <si>
    <t>Bixby</t>
  </si>
  <si>
    <t>3/5a</t>
  </si>
  <si>
    <t>Blount</t>
  </si>
  <si>
    <t>Blue Lake</t>
  </si>
  <si>
    <t>4a</t>
  </si>
  <si>
    <t>Bodi</t>
  </si>
  <si>
    <t>3a-a</t>
  </si>
  <si>
    <t>Bohemian</t>
  </si>
  <si>
    <t>2.5a-s</t>
  </si>
  <si>
    <t>Bonduel</t>
  </si>
  <si>
    <t>2/Rbc</t>
  </si>
  <si>
    <t>Bono</t>
  </si>
  <si>
    <t>1c</t>
  </si>
  <si>
    <t>Boots</t>
  </si>
  <si>
    <t>Mc</t>
  </si>
  <si>
    <t>Borgstrom</t>
  </si>
  <si>
    <t>4/2a-hs</t>
  </si>
  <si>
    <t>Bowers</t>
  </si>
  <si>
    <t>Bowstring</t>
  </si>
  <si>
    <t>L-Mc</t>
  </si>
  <si>
    <t>Boyer</t>
  </si>
  <si>
    <t>Brady</t>
  </si>
  <si>
    <t>Branch</t>
  </si>
  <si>
    <t>Breckenridge</t>
  </si>
  <si>
    <t>Brems</t>
  </si>
  <si>
    <t>Brethren</t>
  </si>
  <si>
    <t>Brevort</t>
  </si>
  <si>
    <t>Brimley</t>
  </si>
  <si>
    <t>2.5b-s</t>
  </si>
  <si>
    <t>Bronson</t>
  </si>
  <si>
    <t>Brookston</t>
  </si>
  <si>
    <t>Bruce</t>
  </si>
  <si>
    <t>2.5c-s</t>
  </si>
  <si>
    <t>Buckroe</t>
  </si>
  <si>
    <t>G/Ra</t>
  </si>
  <si>
    <t>Burleigh</t>
  </si>
  <si>
    <t>Burt</t>
  </si>
  <si>
    <t>Rbc</t>
  </si>
  <si>
    <t>Cadmus</t>
  </si>
  <si>
    <t>Caffey</t>
  </si>
  <si>
    <t>Capac</t>
  </si>
  <si>
    <t>Carbondale</t>
  </si>
  <si>
    <t>Carlisle</t>
  </si>
  <si>
    <t>Carlshend</t>
  </si>
  <si>
    <t>Cassopolis</t>
  </si>
  <si>
    <t xml:space="preserve">2.5a </t>
  </si>
  <si>
    <t>Cathro</t>
  </si>
  <si>
    <t>M/3c</t>
  </si>
  <si>
    <t>Ceresco</t>
  </si>
  <si>
    <t>L-2c</t>
  </si>
  <si>
    <t>Chabeneau</t>
  </si>
  <si>
    <t>Champion</t>
  </si>
  <si>
    <t>Channahon</t>
  </si>
  <si>
    <t>Channing</t>
  </si>
  <si>
    <t>3/5b</t>
  </si>
  <si>
    <t>Charity</t>
  </si>
  <si>
    <t>1c-c</t>
  </si>
  <si>
    <t>Charlevoix</t>
  </si>
  <si>
    <t>Chatham</t>
  </si>
  <si>
    <t>Cheboygan</t>
  </si>
  <si>
    <t xml:space="preserve">4/2a </t>
  </si>
  <si>
    <t>Chelsea</t>
  </si>
  <si>
    <t>Chesaning</t>
  </si>
  <si>
    <t>Chestonia</t>
  </si>
  <si>
    <t>Chinwhisker</t>
  </si>
  <si>
    <t>Chippeny</t>
  </si>
  <si>
    <t>M/Rc</t>
  </si>
  <si>
    <t>Chocolay</t>
  </si>
  <si>
    <t>3/Ra</t>
  </si>
  <si>
    <t>Claybanks</t>
  </si>
  <si>
    <t>1a</t>
  </si>
  <si>
    <t>Cohoctah</t>
  </si>
  <si>
    <t>Coloma</t>
  </si>
  <si>
    <t>Colonville</t>
  </si>
  <si>
    <t>Colwood</t>
  </si>
  <si>
    <t>Conover</t>
  </si>
  <si>
    <t>2.5b</t>
  </si>
  <si>
    <t>Copemish</t>
  </si>
  <si>
    <t>Coppler</t>
  </si>
  <si>
    <t>Coral</t>
  </si>
  <si>
    <t>Corsair</t>
  </si>
  <si>
    <t>3b-s</t>
  </si>
  <si>
    <t>Corunna</t>
  </si>
  <si>
    <t>Cosad</t>
  </si>
  <si>
    <t>Coupee</t>
  </si>
  <si>
    <t>Covert</t>
  </si>
  <si>
    <t>Cozy</t>
  </si>
  <si>
    <t>Ga-d</t>
  </si>
  <si>
    <t>Crosier</t>
  </si>
  <si>
    <t>Croswell</t>
  </si>
  <si>
    <t>Crowell</t>
  </si>
  <si>
    <t>Cunard</t>
  </si>
  <si>
    <t>Curtisville</t>
  </si>
  <si>
    <t>1.5a</t>
  </si>
  <si>
    <t>Dair</t>
  </si>
  <si>
    <t>4c</t>
  </si>
  <si>
    <t>Dawson</t>
  </si>
  <si>
    <t>Mc-a</t>
  </si>
  <si>
    <t>Deer Park</t>
  </si>
  <si>
    <t>5.3a</t>
  </si>
  <si>
    <t>Deerheart</t>
  </si>
  <si>
    <t>1.5c</t>
  </si>
  <si>
    <t>Deerton</t>
  </si>
  <si>
    <t>4/Ra</t>
  </si>
  <si>
    <t>Deford</t>
  </si>
  <si>
    <t>Del Rey</t>
  </si>
  <si>
    <t>Detour</t>
  </si>
  <si>
    <t>Dighton</t>
  </si>
  <si>
    <t>2.5a</t>
  </si>
  <si>
    <t>Dinkey</t>
  </si>
  <si>
    <t>L-4a</t>
  </si>
  <si>
    <t>Dishno</t>
  </si>
  <si>
    <t>Dixboro</t>
  </si>
  <si>
    <t>Dora</t>
  </si>
  <si>
    <t>M/1c</t>
  </si>
  <si>
    <t>Dorval</t>
  </si>
  <si>
    <t>Dowagiac</t>
  </si>
  <si>
    <t>Dresden</t>
  </si>
  <si>
    <t>Dryburg</t>
  </si>
  <si>
    <t>3/1a</t>
  </si>
  <si>
    <t>Dryden</t>
  </si>
  <si>
    <t>Duel</t>
  </si>
  <si>
    <t>East Lake</t>
  </si>
  <si>
    <t>Eastport</t>
  </si>
  <si>
    <t>Edmore</t>
  </si>
  <si>
    <t>Edwards</t>
  </si>
  <si>
    <t>Eel</t>
  </si>
  <si>
    <t>L-2a</t>
  </si>
  <si>
    <t>Elcajon</t>
  </si>
  <si>
    <t>Eleva</t>
  </si>
  <si>
    <t>Elmdale</t>
  </si>
  <si>
    <t>Elston</t>
  </si>
  <si>
    <t>Elvers</t>
  </si>
  <si>
    <t>Emmet</t>
  </si>
  <si>
    <t>Engadine</t>
  </si>
  <si>
    <t>Ensign</t>
  </si>
  <si>
    <t>Ensley</t>
  </si>
  <si>
    <t>Epoufette</t>
  </si>
  <si>
    <t>Epworth</t>
  </si>
  <si>
    <t>Ermatinger</t>
  </si>
  <si>
    <t>Esau</t>
  </si>
  <si>
    <t>Escanaba</t>
  </si>
  <si>
    <t>4/2a-f</t>
  </si>
  <si>
    <t>Essexville</t>
  </si>
  <si>
    <t>4/2c-c</t>
  </si>
  <si>
    <t>Evart</t>
  </si>
  <si>
    <t>Fabius</t>
  </si>
  <si>
    <t>Fairport</t>
  </si>
  <si>
    <t>2/Ra</t>
  </si>
  <si>
    <t>Farquar</t>
  </si>
  <si>
    <t>Feldhauser</t>
  </si>
  <si>
    <t>Feldtmann</t>
  </si>
  <si>
    <t>5.7a</t>
  </si>
  <si>
    <t>Fence</t>
  </si>
  <si>
    <t>Fern</t>
  </si>
  <si>
    <t>Fibre</t>
  </si>
  <si>
    <t>4/1c</t>
  </si>
  <si>
    <t>Filion</t>
  </si>
  <si>
    <t>Gc-cd</t>
  </si>
  <si>
    <t>Finch</t>
  </si>
  <si>
    <t>5b-h</t>
  </si>
  <si>
    <t>Fox</t>
  </si>
  <si>
    <t>Frankenmuth</t>
  </si>
  <si>
    <t>Freda</t>
  </si>
  <si>
    <t>Freesoil</t>
  </si>
  <si>
    <t>Froberg</t>
  </si>
  <si>
    <t>Frohling</t>
  </si>
  <si>
    <t>Fulton</t>
  </si>
  <si>
    <t>1b</t>
  </si>
  <si>
    <t>Furlong</t>
  </si>
  <si>
    <t>Gaastra</t>
  </si>
  <si>
    <t>Gagetown</t>
  </si>
  <si>
    <t>2.5a-cs</t>
  </si>
  <si>
    <t>Garlic</t>
  </si>
  <si>
    <t>Gauld</t>
  </si>
  <si>
    <t>3c-s</t>
  </si>
  <si>
    <t>Gay</t>
  </si>
  <si>
    <t>Geels</t>
  </si>
  <si>
    <t>4/1a</t>
  </si>
  <si>
    <t>Genesee</t>
  </si>
  <si>
    <t>Gerrish</t>
  </si>
  <si>
    <t>Gilchrist</t>
  </si>
  <si>
    <t>Gilford</t>
  </si>
  <si>
    <t>Gladwin</t>
  </si>
  <si>
    <t>Glawe</t>
  </si>
  <si>
    <t>Glendora</t>
  </si>
  <si>
    <t>Glennie</t>
  </si>
  <si>
    <t>Glynwood</t>
  </si>
  <si>
    <t>Gogebic</t>
  </si>
  <si>
    <t>3a-af</t>
  </si>
  <si>
    <t>Gogomain</t>
  </si>
  <si>
    <t>Goodman</t>
  </si>
  <si>
    <t>Gowdy</t>
  </si>
  <si>
    <t>Grace</t>
  </si>
  <si>
    <t>Granby</t>
  </si>
  <si>
    <t>5c</t>
  </si>
  <si>
    <t>Grattan</t>
  </si>
  <si>
    <t>Graveraet</t>
  </si>
  <si>
    <t>2.5a-af</t>
  </si>
  <si>
    <t>Graycalm</t>
  </si>
  <si>
    <t>Grayling</t>
  </si>
  <si>
    <t>Greenwood</t>
  </si>
  <si>
    <t>Greylock</t>
  </si>
  <si>
    <t>Grindstone</t>
  </si>
  <si>
    <t>2.5a-d</t>
  </si>
  <si>
    <t>Grousehaven</t>
  </si>
  <si>
    <t>Guardlake</t>
  </si>
  <si>
    <t>Guelph</t>
  </si>
  <si>
    <t>Gutport</t>
  </si>
  <si>
    <t>1/Rbc</t>
  </si>
  <si>
    <t>Hagensville</t>
  </si>
  <si>
    <t>Halfaday</t>
  </si>
  <si>
    <t>Hartwick</t>
  </si>
  <si>
    <t>Hatmaker</t>
  </si>
  <si>
    <t>Healylake</t>
  </si>
  <si>
    <t>5a-h</t>
  </si>
  <si>
    <t>Heinz</t>
  </si>
  <si>
    <t>Hendrie</t>
  </si>
  <si>
    <t>Henrietta</t>
  </si>
  <si>
    <t>Hessel</t>
  </si>
  <si>
    <t>Hettinger</t>
  </si>
  <si>
    <t>D/C</t>
  </si>
  <si>
    <t>Hillsdale</t>
  </si>
  <si>
    <t>Hixton</t>
  </si>
  <si>
    <t>Hodenpyl</t>
  </si>
  <si>
    <t>Hoist</t>
  </si>
  <si>
    <t>Horsehead</t>
  </si>
  <si>
    <t>Hottis</t>
  </si>
  <si>
    <t>Houghton</t>
  </si>
  <si>
    <t>Hoytville</t>
  </si>
  <si>
    <t>Huntington</t>
  </si>
  <si>
    <t>Iargo</t>
  </si>
  <si>
    <t>1.5a-s</t>
  </si>
  <si>
    <t>Ingalls</t>
  </si>
  <si>
    <t>Ingersoll</t>
  </si>
  <si>
    <t>Ionia</t>
  </si>
  <si>
    <t>Iosco</t>
  </si>
  <si>
    <t>Isabella</t>
  </si>
  <si>
    <t>Ishpeming</t>
  </si>
  <si>
    <t>Islandlake</t>
  </si>
  <si>
    <t>Ithaca</t>
  </si>
  <si>
    <t>Jacobsville</t>
  </si>
  <si>
    <t>3/Rbc</t>
  </si>
  <si>
    <t>Jebavy</t>
  </si>
  <si>
    <t>5c-h</t>
  </si>
  <si>
    <t>Jeddo</t>
  </si>
  <si>
    <t>Jeske</t>
  </si>
  <si>
    <t>4/Rbc</t>
  </si>
  <si>
    <t>Johnswood</t>
  </si>
  <si>
    <t>Kalamazoo</t>
  </si>
  <si>
    <t>Kaleva</t>
  </si>
  <si>
    <t>See map</t>
  </si>
  <si>
    <t>Kalkaska</t>
  </si>
  <si>
    <t>Kallio</t>
  </si>
  <si>
    <t>Kanotin</t>
  </si>
  <si>
    <t>Karlin</t>
  </si>
  <si>
    <t>Kawbawgam</t>
  </si>
  <si>
    <t>Kawkawlin</t>
  </si>
  <si>
    <t>Keewaydin</t>
  </si>
  <si>
    <t>Kellogg</t>
  </si>
  <si>
    <t>Kendallville</t>
  </si>
  <si>
    <t>Kent</t>
  </si>
  <si>
    <t>Keowns</t>
  </si>
  <si>
    <t>Kerston</t>
  </si>
  <si>
    <t>Keweenaw</t>
  </si>
  <si>
    <t>4a-a</t>
  </si>
  <si>
    <t>Kibbie</t>
  </si>
  <si>
    <t>Kidder</t>
  </si>
  <si>
    <t>Killmaster</t>
  </si>
  <si>
    <t>Kilmanagh</t>
  </si>
  <si>
    <t>Kingsville</t>
  </si>
  <si>
    <t>Kinross</t>
  </si>
  <si>
    <t>5c-a</t>
  </si>
  <si>
    <t>Kiva</t>
  </si>
  <si>
    <t>Klacking</t>
  </si>
  <si>
    <t>Kneff</t>
  </si>
  <si>
    <t>Kokomo</t>
  </si>
  <si>
    <t>Kokosing</t>
  </si>
  <si>
    <t>Krakow</t>
  </si>
  <si>
    <t>Lachine</t>
  </si>
  <si>
    <t>Lacota</t>
  </si>
  <si>
    <t>Lamson</t>
  </si>
  <si>
    <t>Landes</t>
  </si>
  <si>
    <t>Lapeer</t>
  </si>
  <si>
    <t>Latty</t>
  </si>
  <si>
    <t>Leafriver</t>
  </si>
  <si>
    <t>Leelanau</t>
  </si>
  <si>
    <t>Lenawee</t>
  </si>
  <si>
    <t>Leoni</t>
  </si>
  <si>
    <t>Liminga</t>
  </si>
  <si>
    <t>Lindquist</t>
  </si>
  <si>
    <t>Linwood</t>
  </si>
  <si>
    <t>Locke</t>
  </si>
  <si>
    <t>Lode</t>
  </si>
  <si>
    <t>3/5a-a</t>
  </si>
  <si>
    <t>Londo</t>
  </si>
  <si>
    <t>Longrie</t>
  </si>
  <si>
    <t>Loxley</t>
  </si>
  <si>
    <t>Lumley</t>
  </si>
  <si>
    <t>Lupton</t>
  </si>
  <si>
    <t>Mackinac</t>
  </si>
  <si>
    <t>Macomb</t>
  </si>
  <si>
    <t>Makinen</t>
  </si>
  <si>
    <t>M/4c-a</t>
  </si>
  <si>
    <t>see  map</t>
  </si>
  <si>
    <t>Manary</t>
  </si>
  <si>
    <t>1.5b-s</t>
  </si>
  <si>
    <t>Mancelona</t>
  </si>
  <si>
    <t>Manistee</t>
  </si>
  <si>
    <t>Manitowish</t>
  </si>
  <si>
    <t>Markey</t>
  </si>
  <si>
    <t>Marlette</t>
  </si>
  <si>
    <t>Martinsville</t>
  </si>
  <si>
    <t>Martisco</t>
  </si>
  <si>
    <t>Mashek</t>
  </si>
  <si>
    <t>Matherton</t>
  </si>
  <si>
    <t>Mattix</t>
  </si>
  <si>
    <t>Maumee</t>
  </si>
  <si>
    <t>Mcbride</t>
  </si>
  <si>
    <t>Mcginn</t>
  </si>
  <si>
    <t>Mcivor</t>
  </si>
  <si>
    <t>5/2b-h</t>
  </si>
  <si>
    <t>Mcmillan</t>
  </si>
  <si>
    <t>Mecosta</t>
  </si>
  <si>
    <t>Melita</t>
  </si>
  <si>
    <t>5/2a</t>
  </si>
  <si>
    <t>Menominee</t>
  </si>
  <si>
    <t>4/2a</t>
  </si>
  <si>
    <t>Merwin</t>
  </si>
  <si>
    <t>Metamora</t>
  </si>
  <si>
    <t>Metea</t>
  </si>
  <si>
    <t>Miami</t>
  </si>
  <si>
    <t>Michigamme</t>
  </si>
  <si>
    <t>Millecoquins</t>
  </si>
  <si>
    <t>Millersburg</t>
  </si>
  <si>
    <t>Millsdale</t>
  </si>
  <si>
    <t>Milton</t>
  </si>
  <si>
    <t>Minoa</t>
  </si>
  <si>
    <t>Minocqua</t>
  </si>
  <si>
    <t>Minong</t>
  </si>
  <si>
    <t>M/Ra</t>
  </si>
  <si>
    <t>Misery</t>
  </si>
  <si>
    <t>3b-af</t>
  </si>
  <si>
    <t>Misteguay</t>
  </si>
  <si>
    <t>Mitiwanga</t>
  </si>
  <si>
    <t>Moltke</t>
  </si>
  <si>
    <t>Mongo</t>
  </si>
  <si>
    <t>Monico</t>
  </si>
  <si>
    <t>3b-a</t>
  </si>
  <si>
    <t>Monitor</t>
  </si>
  <si>
    <t>Montcalm</t>
  </si>
  <si>
    <t>Moquah</t>
  </si>
  <si>
    <t>Morganlake</t>
  </si>
  <si>
    <t>Morley</t>
  </si>
  <si>
    <t>Morocco</t>
  </si>
  <si>
    <t>Mossback</t>
  </si>
  <si>
    <t>Munising</t>
  </si>
  <si>
    <t>Munuscong</t>
  </si>
  <si>
    <t>3/1c</t>
  </si>
  <si>
    <t>Mussey</t>
  </si>
  <si>
    <t>Nadeau</t>
  </si>
  <si>
    <t>Nahma</t>
  </si>
  <si>
    <t>Napoleon</t>
  </si>
  <si>
    <t>Nappanee</t>
  </si>
  <si>
    <t>Negwegon</t>
  </si>
  <si>
    <t>Nester</t>
  </si>
  <si>
    <t>Net</t>
  </si>
  <si>
    <t>Newaygo</t>
  </si>
  <si>
    <t>Nipissing</t>
  </si>
  <si>
    <t>Nordhouse</t>
  </si>
  <si>
    <t>Northland</t>
  </si>
  <si>
    <t>Nottawa</t>
  </si>
  <si>
    <t>Nunica</t>
  </si>
  <si>
    <t>Oakville</t>
  </si>
  <si>
    <t>Ockley</t>
  </si>
  <si>
    <t>Oconto</t>
  </si>
  <si>
    <t>Ocqueoc</t>
  </si>
  <si>
    <t>Ogemaw</t>
  </si>
  <si>
    <t>Okee</t>
  </si>
  <si>
    <t>Okeefe</t>
  </si>
  <si>
    <t>Oldman</t>
  </si>
  <si>
    <t>Ga-f</t>
  </si>
  <si>
    <t>Olentangy</t>
  </si>
  <si>
    <t>Omega</t>
  </si>
  <si>
    <t>Omena</t>
  </si>
  <si>
    <t>Onaway</t>
  </si>
  <si>
    <t>Onekama</t>
  </si>
  <si>
    <t>Onota</t>
  </si>
  <si>
    <t>Ontonagon</t>
  </si>
  <si>
    <t>0a</t>
  </si>
  <si>
    <t>Ormas</t>
  </si>
  <si>
    <t>Oshtemo</t>
  </si>
  <si>
    <t>Ossineke</t>
  </si>
  <si>
    <t>Otisco</t>
  </si>
  <si>
    <t>Ottokee</t>
  </si>
  <si>
    <t>Owosso</t>
  </si>
  <si>
    <t>Paavola</t>
  </si>
  <si>
    <t>Ga/3af</t>
  </si>
  <si>
    <t>Padus</t>
  </si>
  <si>
    <t>Padwet</t>
  </si>
  <si>
    <t>Palms</t>
  </si>
  <si>
    <t>Paquin</t>
  </si>
  <si>
    <t>Parkhill</t>
  </si>
  <si>
    <t>Paulding</t>
  </si>
  <si>
    <t>Peavy</t>
  </si>
  <si>
    <t>3/2a-d</t>
  </si>
  <si>
    <t>Pelissier</t>
  </si>
  <si>
    <t>Pelkie</t>
  </si>
  <si>
    <t>Pella</t>
  </si>
  <si>
    <t>Pemene</t>
  </si>
  <si>
    <t>Pence</t>
  </si>
  <si>
    <t>Perecheney</t>
  </si>
  <si>
    <t>Perrin</t>
  </si>
  <si>
    <t>Perrinton</t>
  </si>
  <si>
    <t>Pert</t>
  </si>
  <si>
    <t>Peshekee</t>
  </si>
  <si>
    <t>Petticoat</t>
  </si>
  <si>
    <t>Pewamo</t>
  </si>
  <si>
    <t>Pickford</t>
  </si>
  <si>
    <t>Pinconning</t>
  </si>
  <si>
    <t>Pinewood</t>
  </si>
  <si>
    <t>Pinnebog</t>
  </si>
  <si>
    <t>Pipestone</t>
  </si>
  <si>
    <t>Plainfield</t>
  </si>
  <si>
    <t>Platterville</t>
  </si>
  <si>
    <t>Pleine</t>
  </si>
  <si>
    <t>Posen</t>
  </si>
  <si>
    <t>Poseyville</t>
  </si>
  <si>
    <t>Potagannising</t>
  </si>
  <si>
    <t>Poy</t>
  </si>
  <si>
    <t>Proper</t>
  </si>
  <si>
    <t>Pullup</t>
  </si>
  <si>
    <t>Randolph</t>
  </si>
  <si>
    <t>Rapson</t>
  </si>
  <si>
    <t>4/2b-s</t>
  </si>
  <si>
    <t>Reade</t>
  </si>
  <si>
    <t>Remus</t>
  </si>
  <si>
    <t>Rensselaer</t>
  </si>
  <si>
    <t>Richter</t>
  </si>
  <si>
    <t>Riddles</t>
  </si>
  <si>
    <t>Rifle</t>
  </si>
  <si>
    <t>Riggsville</t>
  </si>
  <si>
    <t xml:space="preserve">3b </t>
  </si>
  <si>
    <t>Riverdale</t>
  </si>
  <si>
    <t>Rimer</t>
  </si>
  <si>
    <t>Rockbottom</t>
  </si>
  <si>
    <t>Rockcut</t>
  </si>
  <si>
    <t>Rollaway</t>
  </si>
  <si>
    <t>Rondeau</t>
  </si>
  <si>
    <t>Roscommon</t>
  </si>
  <si>
    <t>Roselms</t>
  </si>
  <si>
    <t>0b</t>
  </si>
  <si>
    <t>Roundhead</t>
  </si>
  <si>
    <t>Rousseau</t>
  </si>
  <si>
    <t>Rubicon</t>
  </si>
  <si>
    <t>Rudyard</t>
  </si>
  <si>
    <t>Ruse</t>
  </si>
  <si>
    <t>Saganing</t>
  </si>
  <si>
    <t>Sagola</t>
  </si>
  <si>
    <t>Sanilac</t>
  </si>
  <si>
    <t>2.5b-cs</t>
  </si>
  <si>
    <t>Saranac</t>
  </si>
  <si>
    <t>Sarona</t>
  </si>
  <si>
    <t>Sarwet</t>
  </si>
  <si>
    <t>Satago</t>
  </si>
  <si>
    <t>Saugatuck</t>
  </si>
  <si>
    <t>Saylesville</t>
  </si>
  <si>
    <t>Sayner</t>
  </si>
  <si>
    <t>Scalley</t>
  </si>
  <si>
    <t>Schoolcraft</t>
  </si>
  <si>
    <t xml:space="preserve">3/5a </t>
  </si>
  <si>
    <t>Schweitzer</t>
  </si>
  <si>
    <t>Sebewa</t>
  </si>
  <si>
    <t>3/5c</t>
  </si>
  <si>
    <t>Selfridge</t>
  </si>
  <si>
    <t>Selkirk</t>
  </si>
  <si>
    <t>Seward</t>
  </si>
  <si>
    <t>Shag</t>
  </si>
  <si>
    <t>Shavenaugh</t>
  </si>
  <si>
    <t>Shebeon</t>
  </si>
  <si>
    <t>2.5b-d</t>
  </si>
  <si>
    <t>Shelldrake</t>
  </si>
  <si>
    <t>Shelter</t>
  </si>
  <si>
    <t>Shiawassee</t>
  </si>
  <si>
    <t>Shoals</t>
  </si>
  <si>
    <t>Shopac</t>
  </si>
  <si>
    <t>Sickles</t>
  </si>
  <si>
    <t>Sims</t>
  </si>
  <si>
    <t>Sisson</t>
  </si>
  <si>
    <t>Skandia</t>
  </si>
  <si>
    <t>Skanee</t>
  </si>
  <si>
    <t>Skeel</t>
  </si>
  <si>
    <t>Slade</t>
  </si>
  <si>
    <t>Sleeth</t>
  </si>
  <si>
    <t>Sloan</t>
  </si>
  <si>
    <t>Solona</t>
  </si>
  <si>
    <t>Soo</t>
  </si>
  <si>
    <t>Soperton</t>
  </si>
  <si>
    <t>2a-af'</t>
  </si>
  <si>
    <t>Sparta</t>
  </si>
  <si>
    <t>Spear</t>
  </si>
  <si>
    <t>Spinks</t>
  </si>
  <si>
    <t>Sporley</t>
  </si>
  <si>
    <t>Spot</t>
  </si>
  <si>
    <t>Springlake</t>
  </si>
  <si>
    <t>Springport</t>
  </si>
  <si>
    <t>Sprinkler</t>
  </si>
  <si>
    <t>St. Clair</t>
  </si>
  <si>
    <t>St. Ignace</t>
  </si>
  <si>
    <t>Stambaugh</t>
  </si>
  <si>
    <t>Steamburg</t>
  </si>
  <si>
    <t>Steuben</t>
  </si>
  <si>
    <t>Strawn</t>
  </si>
  <si>
    <t>Sturgeon</t>
  </si>
  <si>
    <t>L-2b</t>
  </si>
  <si>
    <t>Sugar</t>
  </si>
  <si>
    <t>Sumava</t>
  </si>
  <si>
    <t xml:space="preserve">3/2b </t>
  </si>
  <si>
    <t>Summerville</t>
  </si>
  <si>
    <t>Sundell</t>
  </si>
  <si>
    <t>Sundog</t>
  </si>
  <si>
    <t>Superior</t>
  </si>
  <si>
    <t>Tacoda</t>
  </si>
  <si>
    <t>Tacoosh</t>
  </si>
  <si>
    <t>Tappan</t>
  </si>
  <si>
    <t>2.5c-c</t>
  </si>
  <si>
    <t>Tawas</t>
  </si>
  <si>
    <t>Teasdale</t>
  </si>
  <si>
    <t>Tedrow</t>
  </si>
  <si>
    <t>Tekenink</t>
  </si>
  <si>
    <t>Thetford</t>
  </si>
  <si>
    <t>Thomas</t>
  </si>
  <si>
    <t>1.5c-c</t>
  </si>
  <si>
    <t>Thunderbay</t>
  </si>
  <si>
    <t>Tobico</t>
  </si>
  <si>
    <t>5c-c</t>
  </si>
  <si>
    <t>Tokiahok</t>
  </si>
  <si>
    <t xml:space="preserve">3a-a </t>
  </si>
  <si>
    <t>Toledo</t>
  </si>
  <si>
    <t>Tonkey</t>
  </si>
  <si>
    <t>Toogood</t>
  </si>
  <si>
    <t xml:space="preserve">4a </t>
  </si>
  <si>
    <t>Traunik</t>
  </si>
  <si>
    <t>Trenary</t>
  </si>
  <si>
    <t>Trimountain</t>
  </si>
  <si>
    <t>Tula</t>
  </si>
  <si>
    <t>Tuscola</t>
  </si>
  <si>
    <t>Tustin</t>
  </si>
  <si>
    <t>Twining</t>
  </si>
  <si>
    <t>Tyre</t>
  </si>
  <si>
    <t>Ubly</t>
  </si>
  <si>
    <t>Vanriper</t>
  </si>
  <si>
    <t>Velvet</t>
  </si>
  <si>
    <t>Vestaburg</t>
  </si>
  <si>
    <t xml:space="preserve">5c </t>
  </si>
  <si>
    <t>Vilas</t>
  </si>
  <si>
    <t>Voelker</t>
  </si>
  <si>
    <t>Wabeno</t>
  </si>
  <si>
    <t>2a-af</t>
  </si>
  <si>
    <t>Wabun</t>
  </si>
  <si>
    <t>Wainola</t>
  </si>
  <si>
    <t>Waiska</t>
  </si>
  <si>
    <t>Wakefield</t>
  </si>
  <si>
    <t>2.5a-a</t>
  </si>
  <si>
    <t>Wakeley</t>
  </si>
  <si>
    <t>Wallace</t>
  </si>
  <si>
    <t>Wallkill</t>
  </si>
  <si>
    <t>Warners</t>
  </si>
  <si>
    <t>Wasepi</t>
  </si>
  <si>
    <t>Washtenaw</t>
  </si>
  <si>
    <t>Watseka</t>
  </si>
  <si>
    <t>Watton</t>
  </si>
  <si>
    <t>Waucedah</t>
  </si>
  <si>
    <t>Wauseon</t>
  </si>
  <si>
    <t>Wega</t>
  </si>
  <si>
    <t>Westbury</t>
  </si>
  <si>
    <t>Gbc-af</t>
  </si>
  <si>
    <t>Whalan</t>
  </si>
  <si>
    <t>Wheatley</t>
  </si>
  <si>
    <t>Whitaker</t>
  </si>
  <si>
    <t>Whittemore</t>
  </si>
  <si>
    <t>Widgeon</t>
  </si>
  <si>
    <t>Williamston</t>
  </si>
  <si>
    <t>Winneshiek</t>
  </si>
  <si>
    <t>Winterfield</t>
  </si>
  <si>
    <t>Wisner</t>
  </si>
  <si>
    <t>Witbeck</t>
  </si>
  <si>
    <t>Wixom</t>
  </si>
  <si>
    <t>Wolcott</t>
  </si>
  <si>
    <t>Woodbeck</t>
  </si>
  <si>
    <t>1/5a</t>
  </si>
  <si>
    <t>Woodman</t>
  </si>
  <si>
    <t>Wurtsmith</t>
  </si>
  <si>
    <t xml:space="preserve">5a </t>
  </si>
  <si>
    <t>Yalmer</t>
  </si>
  <si>
    <t>Yellowdog</t>
  </si>
  <si>
    <t>Ypsi</t>
  </si>
  <si>
    <t>Zeba</t>
  </si>
  <si>
    <t>Zela</t>
  </si>
  <si>
    <t>Ziegenfuss</t>
  </si>
  <si>
    <t xml:space="preserve">1.5c </t>
  </si>
  <si>
    <t>Zilwaukee</t>
  </si>
  <si>
    <t>Zimmerman</t>
  </si>
  <si>
    <t>Winter</t>
  </si>
  <si>
    <t>Manure</t>
  </si>
  <si>
    <t>N/P loss</t>
  </si>
  <si>
    <t>Ranking</t>
  </si>
  <si>
    <t>Hydrologic</t>
  </si>
  <si>
    <t>Group</t>
  </si>
  <si>
    <t>2.5b-cd</t>
  </si>
  <si>
    <t>Tract Numbers:</t>
  </si>
  <si>
    <t>Section:</t>
  </si>
  <si>
    <t>Manure Application Risk Index</t>
  </si>
  <si>
    <t>Michigan MARI</t>
  </si>
  <si>
    <t>Date</t>
  </si>
  <si>
    <t>5. Conc. water flow or inlet discharge</t>
  </si>
  <si>
    <t>2. Soil Management Group (SMG)</t>
  </si>
  <si>
    <t>6. Nitrogen Leaching Index for SMG</t>
  </si>
  <si>
    <t>V. low</t>
  </si>
  <si>
    <t>Low</t>
  </si>
  <si>
    <t>Medium</t>
  </si>
  <si>
    <t>High</t>
  </si>
  <si>
    <t xml:space="preserve">I.  SOIL </t>
  </si>
  <si>
    <t xml:space="preserve">I.  SOIL                           </t>
  </si>
  <si>
    <t>Total</t>
  </si>
  <si>
    <t>Very low                  Field number:</t>
  </si>
  <si>
    <t>Low                         Field number:</t>
  </si>
  <si>
    <t>Medium                   Field number:</t>
  </si>
  <si>
    <t>High                         Field number:</t>
  </si>
  <si>
    <t>Total field acres:</t>
  </si>
  <si>
    <t>Acres by risk category (below):</t>
  </si>
  <si>
    <t>Total acres by risk category:</t>
  </si>
  <si>
    <t>Total V. low &amp; Low risk acres</t>
  </si>
  <si>
    <t>Totals</t>
  </si>
  <si>
    <t>&lt; 19</t>
  </si>
  <si>
    <t>&gt; 75</t>
  </si>
  <si>
    <t>19 – 37</t>
  </si>
  <si>
    <t>38 – 75</t>
  </si>
  <si>
    <t>Version 2</t>
  </si>
  <si>
    <t>Manure Application Risk Index Summary</t>
  </si>
  <si>
    <t>Interpretation of Manure Application Risk Index</t>
  </si>
  <si>
    <t>Total Low and Very low risk acres</t>
  </si>
  <si>
    <t>Field Vulnerability for Manure Loss from Winter Spreading</t>
  </si>
  <si>
    <r>
      <t>Very low</t>
    </r>
    <r>
      <rPr>
        <sz val="12"/>
        <rFont val="Arial"/>
        <family val="2"/>
      </rPr>
      <t xml:space="preserve"> potential for manure movement from the field.  If manure is managed, there is a low probability of an adverse impact to surface water; these fields have good potential for winter spreading.</t>
    </r>
  </si>
  <si>
    <r>
      <t>Low</t>
    </r>
    <r>
      <rPr>
        <sz val="12"/>
        <rFont val="Arial"/>
        <family val="2"/>
      </rPr>
      <t xml:space="preserve"> potential for manure movement from the field.  The chance of organic material and nutrients getting into the surface water exists.  Buffers, setbacks, lower manure rate, cover crops, and crop residue management alone or in combination may reduce impact.  These fields have good potential for winter spreading.</t>
    </r>
  </si>
  <si>
    <r>
      <t>Medium</t>
    </r>
    <r>
      <rPr>
        <sz val="12"/>
        <rFont val="Arial"/>
        <family val="2"/>
      </rPr>
      <t xml:space="preserve"> potential for manure movement from the field.  The chance of organic material and nutrients getting to surface water is likely.  Buffers, setbacks, lower manure rates, cover crops, crop residues, etc., in combination may reduce impact.  These fields have limited potential for winter spreading and only a partial area of the field may be acceptable.</t>
    </r>
  </si>
  <si>
    <r>
      <t>High</t>
    </r>
    <r>
      <rPr>
        <sz val="12"/>
        <rFont val="Arial"/>
        <family val="2"/>
      </rPr>
      <t xml:space="preserve"> potential for manure movement from the field and an adverse impact on surface water.  Winter spreading should not be done on these fields.</t>
    </r>
  </si>
  <si>
    <t>Field Features Index Totals</t>
  </si>
  <si>
    <t>Total Acres by MARI risk</t>
  </si>
  <si>
    <t xml:space="preserve">Risk index category </t>
  </si>
  <si>
    <t>Category</t>
  </si>
  <si>
    <t>Version 2  November 2005</t>
  </si>
  <si>
    <t>General Introduction</t>
  </si>
  <si>
    <t>Spreadsheet Instructions</t>
  </si>
  <si>
    <r>
      <t>Surface Cover</t>
    </r>
    <r>
      <rPr>
        <sz val="10"/>
        <rFont val="Arial"/>
        <family val="0"/>
      </rPr>
      <t xml:space="preserve">: for category residue/cover crops/perennial cover, select the percent cover at the time of application.  If the field is perennial grass or alfalfa, select 100.  Users may refer to the residue estimations used in RUSLE2 at the time of planting.  For conventional tilled fields, this value will generally be less &lt; 30 and may be &lt; 10.  Surface water setback refers to the flowpath distance in feet to the ditch, creek, stream, river, pond, or lake from the edge of the manure application.  If the landowner uses setbacks then include the appropriate distance.  If the distance to water &gt; 300 feet, then use a 1.  Note that the remaining values are a function of decreasing distance and if the manure is incorporated: 2, 4 or 8 (refer to the comment box).  The vegetatvie buffer input is actual buffer width in feet.  If the permanent buffer is 35 feet, then type 35 in this cell.  If there is no buffer and none is required, then type "na".    </t>
    </r>
  </si>
  <si>
    <r>
      <t>Manure</t>
    </r>
    <r>
      <rPr>
        <sz val="10"/>
        <rFont val="Arial"/>
        <family val="0"/>
      </rPr>
      <t xml:space="preserve">:  These cells refer to the amount and method of manure application.  Users will have to know the amount of phosphorus and nitrogen in units of lbs. per acre in the manure volume (either solid or liquid).  These will be known only after the land utilization work has been done for the field.  The value in the P and N cells are the actual lbs. per acre.  For instance, if swine manure is applied at 4,000 gallons per acre rate, and the concentration of P (phosphate) is 13 lbs. per 1,000 gallons, the concentration of N (total nitrogen)  is 27 lbs. per 1,000 gallons, the use "52" for the P application and "108" for the N application.  The manure method is based upon the time of incorporation as days after application.  If the manure volume is injected or immediately incorporated, then use a "1".  If the manure volume is incorporated within two days, use a "2".  If incorporated within 90 days use a "4", and &gt; 90 days use an "8".  </t>
    </r>
  </si>
  <si>
    <r>
      <t>Note:</t>
    </r>
    <r>
      <rPr>
        <sz val="10"/>
        <rFont val="Arial"/>
        <family val="2"/>
      </rPr>
      <t xml:space="preserve">  There are three field features that will automatically score a field with a HIGH rating; having a slope greater than 6%,  having a phosphorus value greater than 300, and having concentrated flow off of the field at the high level (m).  The score at the bottom of the page may indicate a lower rating but these factors alone put the field in the HIGH category.</t>
    </r>
  </si>
  <si>
    <t>Version 3  June 2006</t>
  </si>
  <si>
    <t>Prompt for cell above</t>
  </si>
  <si>
    <t>Manure Application Description</t>
  </si>
  <si>
    <t>(1)DI Direct Inject (2)SI Surface apply incorp. In 2 days  (4)S&lt;3 Surf. apply incorp. In 90 days  (8)S&gt;3 Surf. apply left more than 90 days</t>
  </si>
  <si>
    <t>Oshtemp</t>
  </si>
  <si>
    <t>brady</t>
  </si>
  <si>
    <t>rimer</t>
  </si>
  <si>
    <t>m</t>
  </si>
  <si>
    <t>tekenink</t>
  </si>
  <si>
    <t>metamora</t>
  </si>
  <si>
    <t>tedrow</t>
  </si>
  <si>
    <t>pewamo</t>
  </si>
  <si>
    <t>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</si>
</sst>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409]mmmmm\-yy;@"/>
    <numFmt numFmtId="171" formatCode="[$-409]mmm\-yy;@"/>
  </numFmts>
  <fonts count="25">
    <font>
      <sz val="10"/>
      <name val="Arial"/>
      <family val="0"/>
    </font>
    <font>
      <b/>
      <sz val="10"/>
      <name val="Arial"/>
      <family val="2"/>
    </font>
    <font>
      <sz val="12"/>
      <name val="Tahoma"/>
      <family val="0"/>
    </font>
    <font>
      <b/>
      <sz val="10"/>
      <color indexed="10"/>
      <name val="Arial"/>
      <family val="2"/>
    </font>
    <font>
      <sz val="10"/>
      <color indexed="10"/>
      <name val="Arial"/>
      <family val="2"/>
    </font>
    <font>
      <b/>
      <sz val="10"/>
      <color indexed="12"/>
      <name val="Arial"/>
      <family val="2"/>
    </font>
    <font>
      <sz val="8"/>
      <name val="Tahoma"/>
      <family val="0"/>
    </font>
    <font>
      <b/>
      <i/>
      <u val="single"/>
      <sz val="10"/>
      <name val="Arial"/>
      <family val="2"/>
    </font>
    <font>
      <i/>
      <sz val="10"/>
      <name val="Arial"/>
      <family val="2"/>
    </font>
    <font>
      <b/>
      <sz val="12"/>
      <name val="Arial"/>
      <family val="2"/>
    </font>
    <font>
      <sz val="12"/>
      <name val="Arial"/>
      <family val="2"/>
    </font>
    <font>
      <sz val="10"/>
      <color indexed="18"/>
      <name val="Arial"/>
      <family val="2"/>
    </font>
    <font>
      <sz val="10"/>
      <color indexed="10"/>
      <name val="Tahoma"/>
      <family val="2"/>
    </font>
    <font>
      <b/>
      <sz val="10"/>
      <color indexed="10"/>
      <name val="Tahoma"/>
      <family val="2"/>
    </font>
    <font>
      <b/>
      <sz val="10"/>
      <color indexed="8"/>
      <name val="Arial"/>
      <family val="2"/>
    </font>
    <font>
      <b/>
      <sz val="10"/>
      <color indexed="8"/>
      <name val="Tahoma"/>
      <family val="2"/>
    </font>
    <font>
      <b/>
      <sz val="10"/>
      <color indexed="53"/>
      <name val="Arial"/>
      <family val="2"/>
    </font>
    <font>
      <b/>
      <vertAlign val="subscript"/>
      <sz val="10"/>
      <color indexed="10"/>
      <name val="Arial"/>
      <family val="2"/>
    </font>
    <font>
      <b/>
      <u val="single"/>
      <sz val="10"/>
      <color indexed="10"/>
      <name val="Arial"/>
      <family val="2"/>
    </font>
    <font>
      <sz val="8"/>
      <name val="Arial"/>
      <family val="0"/>
    </font>
    <font>
      <b/>
      <sz val="14"/>
      <name val="Times New Roman"/>
      <family val="1"/>
    </font>
    <font>
      <sz val="8"/>
      <color indexed="48"/>
      <name val="Arial"/>
      <family val="0"/>
    </font>
    <font>
      <b/>
      <sz val="8"/>
      <color indexed="12"/>
      <name val="Arial"/>
      <family val="2"/>
    </font>
    <font>
      <sz val="8"/>
      <color indexed="12"/>
      <name val="Arial"/>
      <family val="2"/>
    </font>
    <font>
      <b/>
      <sz val="8"/>
      <name val="Arial"/>
      <family val="2"/>
    </font>
  </fonts>
  <fills count="13">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s>
  <borders count="23">
    <border>
      <left/>
      <right/>
      <top/>
      <bottom/>
      <diagonal/>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style="medium"/>
      <bottom style="mediu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Alignment="1" applyProtection="1">
      <alignment/>
      <protection/>
    </xf>
    <xf numFmtId="0" fontId="1" fillId="0" borderId="0" xfId="0" applyFont="1" applyAlignment="1" applyProtection="1">
      <alignment horizontal="center"/>
      <protection/>
    </xf>
    <xf numFmtId="0" fontId="1" fillId="0" borderId="1" xfId="0" applyFont="1" applyFill="1" applyBorder="1" applyAlignment="1" applyProtection="1">
      <alignment horizontal="center"/>
      <protection/>
    </xf>
    <xf numFmtId="0" fontId="0" fillId="0" borderId="0" xfId="0" applyAlignment="1">
      <alignment horizontal="center"/>
    </xf>
    <xf numFmtId="0" fontId="0" fillId="0" borderId="0" xfId="0" applyAlignment="1" applyProtection="1">
      <alignment horizontal="right"/>
      <protection/>
    </xf>
    <xf numFmtId="0" fontId="1" fillId="0" borderId="0" xfId="0" applyFont="1" applyFill="1" applyBorder="1" applyAlignment="1" applyProtection="1">
      <alignment horizontal="center"/>
      <protection/>
    </xf>
    <xf numFmtId="0" fontId="1" fillId="0" borderId="0" xfId="0" applyFont="1" applyAlignment="1" applyProtection="1">
      <alignment horizontal="right"/>
      <protection/>
    </xf>
    <xf numFmtId="0" fontId="1" fillId="0" borderId="0" xfId="0" applyFont="1" applyAlignment="1" applyProtection="1">
      <alignment/>
      <protection/>
    </xf>
    <xf numFmtId="0" fontId="0" fillId="0" borderId="0" xfId="0" applyNumberFormat="1" applyAlignment="1" applyProtection="1">
      <alignment/>
      <protection/>
    </xf>
    <xf numFmtId="0" fontId="7" fillId="0" borderId="0" xfId="0" applyFont="1" applyAlignment="1">
      <alignment/>
    </xf>
    <xf numFmtId="16" fontId="0" fillId="0" borderId="0" xfId="0" applyNumberFormat="1" applyAlignment="1">
      <alignment horizontal="center"/>
    </xf>
    <xf numFmtId="0" fontId="0" fillId="0" borderId="0" xfId="0" applyAlignment="1" applyProtection="1">
      <alignment horizontal="center"/>
      <protection/>
    </xf>
    <xf numFmtId="0" fontId="8" fillId="0" borderId="0" xfId="0" applyFont="1" applyAlignment="1">
      <alignment horizontal="center"/>
    </xf>
    <xf numFmtId="14" fontId="0" fillId="2" borderId="2" xfId="0" applyNumberFormat="1" applyFill="1" applyBorder="1" applyAlignment="1" applyProtection="1">
      <alignment/>
      <protection/>
    </xf>
    <xf numFmtId="0" fontId="0" fillId="0" borderId="1" xfId="0"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9" fillId="3" borderId="3" xfId="0" applyFont="1" applyFill="1" applyBorder="1" applyAlignment="1" applyProtection="1">
      <alignment/>
      <protection/>
    </xf>
    <xf numFmtId="0" fontId="9" fillId="3" borderId="4" xfId="0" applyFont="1" applyFill="1" applyBorder="1" applyAlignment="1" applyProtection="1">
      <alignment/>
      <protection/>
    </xf>
    <xf numFmtId="0" fontId="1" fillId="0" borderId="5" xfId="0" applyFont="1" applyFill="1" applyBorder="1" applyAlignment="1" applyProtection="1">
      <alignment horizontal="center"/>
      <protection/>
    </xf>
    <xf numFmtId="0" fontId="1" fillId="4" borderId="5"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4" borderId="1" xfId="0" applyFont="1" applyFill="1" applyBorder="1" applyAlignment="1" applyProtection="1">
      <alignment/>
      <protection/>
    </xf>
    <xf numFmtId="0" fontId="1" fillId="0" borderId="1" xfId="0" applyFont="1" applyBorder="1" applyAlignment="1" applyProtection="1">
      <alignment horizontal="center"/>
      <protection/>
    </xf>
    <xf numFmtId="0" fontId="0" fillId="0" borderId="1" xfId="0" applyBorder="1" applyAlignment="1" applyProtection="1">
      <alignment horizontal="right"/>
      <protection/>
    </xf>
    <xf numFmtId="0" fontId="1" fillId="5" borderId="1" xfId="0" applyFont="1" applyFill="1" applyBorder="1" applyAlignment="1" applyProtection="1">
      <alignment horizontal="center"/>
      <protection/>
    </xf>
    <xf numFmtId="0" fontId="1" fillId="6" borderId="1" xfId="0" applyFont="1" applyFill="1" applyBorder="1" applyAlignment="1" applyProtection="1">
      <alignment horizontal="center"/>
      <protection/>
    </xf>
    <xf numFmtId="0" fontId="1" fillId="0" borderId="1" xfId="0" applyFont="1" applyBorder="1" applyAlignment="1" applyProtection="1">
      <alignment horizontal="right"/>
      <protection/>
    </xf>
    <xf numFmtId="0" fontId="9" fillId="4" borderId="1" xfId="0" applyFont="1" applyFill="1" applyBorder="1" applyAlignment="1" applyProtection="1">
      <alignment/>
      <protection/>
    </xf>
    <xf numFmtId="0" fontId="9" fillId="0" borderId="0" xfId="0" applyFont="1" applyAlignment="1" applyProtection="1">
      <alignment horizontal="right"/>
      <protection/>
    </xf>
    <xf numFmtId="0" fontId="11" fillId="4" borderId="6" xfId="0" applyFont="1" applyFill="1" applyBorder="1" applyAlignment="1" applyProtection="1">
      <alignment/>
      <protection/>
    </xf>
    <xf numFmtId="0" fontId="11" fillId="4" borderId="7" xfId="0" applyFont="1" applyFill="1" applyBorder="1" applyAlignment="1" applyProtection="1">
      <alignment/>
      <protection/>
    </xf>
    <xf numFmtId="0" fontId="11" fillId="4" borderId="8" xfId="0" applyFont="1" applyFill="1" applyBorder="1" applyAlignment="1" applyProtection="1">
      <alignment/>
      <protection/>
    </xf>
    <xf numFmtId="0" fontId="5" fillId="0" borderId="9" xfId="0" applyFont="1" applyBorder="1" applyAlignment="1" applyProtection="1">
      <alignment horizontal="right"/>
      <protection/>
    </xf>
    <xf numFmtId="0" fontId="1" fillId="3" borderId="1" xfId="0" applyFont="1" applyFill="1" applyBorder="1" applyAlignment="1" applyProtection="1">
      <alignment/>
      <protection/>
    </xf>
    <xf numFmtId="0" fontId="1" fillId="7" borderId="1" xfId="0" applyFont="1" applyFill="1" applyBorder="1" applyAlignment="1" applyProtection="1">
      <alignment/>
      <protection/>
    </xf>
    <xf numFmtId="0" fontId="3" fillId="7" borderId="1" xfId="0" applyFont="1" applyFill="1" applyBorder="1" applyAlignment="1" applyProtection="1">
      <alignment/>
      <protection/>
    </xf>
    <xf numFmtId="0" fontId="1" fillId="7" borderId="9" xfId="0" applyFont="1" applyFill="1" applyBorder="1" applyAlignment="1" applyProtection="1">
      <alignment horizontal="center"/>
      <protection/>
    </xf>
    <xf numFmtId="14" fontId="1" fillId="7" borderId="5" xfId="0" applyNumberFormat="1" applyFont="1" applyFill="1" applyBorder="1" applyAlignment="1" applyProtection="1">
      <alignment horizontal="center"/>
      <protection/>
    </xf>
    <xf numFmtId="0" fontId="0" fillId="4" borderId="10" xfId="0" applyFill="1" applyBorder="1" applyAlignment="1" applyProtection="1">
      <alignment horizontal="right"/>
      <protection locked="0"/>
    </xf>
    <xf numFmtId="0" fontId="0" fillId="4" borderId="1" xfId="0" applyFill="1" applyBorder="1" applyAlignment="1" applyProtection="1">
      <alignment horizontal="right"/>
      <protection locked="0"/>
    </xf>
    <xf numFmtId="0" fontId="3" fillId="7" borderId="5" xfId="0" applyFont="1" applyFill="1" applyBorder="1" applyAlignment="1" applyProtection="1">
      <alignment horizontal="center"/>
      <protection/>
    </xf>
    <xf numFmtId="0" fontId="3" fillId="7" borderId="1" xfId="0" applyFont="1" applyFill="1" applyBorder="1" applyAlignment="1" applyProtection="1">
      <alignment horizontal="center"/>
      <protection/>
    </xf>
    <xf numFmtId="0" fontId="0" fillId="8" borderId="1" xfId="0" applyFill="1" applyBorder="1" applyAlignment="1" applyProtection="1">
      <alignment/>
      <protection/>
    </xf>
    <xf numFmtId="0" fontId="1" fillId="8" borderId="11" xfId="0" applyFont="1" applyFill="1" applyBorder="1" applyAlignment="1" applyProtection="1">
      <alignment horizontal="center"/>
      <protection/>
    </xf>
    <xf numFmtId="0" fontId="0" fillId="8" borderId="11" xfId="0" applyFill="1" applyBorder="1" applyAlignment="1" applyProtection="1">
      <alignment/>
      <protection/>
    </xf>
    <xf numFmtId="0" fontId="0" fillId="8" borderId="5" xfId="0" applyFill="1" applyBorder="1" applyAlignment="1" applyProtection="1">
      <alignment/>
      <protection/>
    </xf>
    <xf numFmtId="0" fontId="1" fillId="8" borderId="1" xfId="0" applyFont="1" applyFill="1" applyBorder="1" applyAlignment="1" applyProtection="1">
      <alignment/>
      <protection/>
    </xf>
    <xf numFmtId="0" fontId="1" fillId="8" borderId="12" xfId="0" applyFont="1" applyFill="1" applyBorder="1" applyAlignment="1" applyProtection="1">
      <alignment/>
      <protection/>
    </xf>
    <xf numFmtId="0" fontId="0" fillId="7" borderId="1" xfId="0" applyFill="1" applyBorder="1" applyAlignment="1" applyProtection="1">
      <alignment/>
      <protection/>
    </xf>
    <xf numFmtId="0" fontId="0" fillId="0" borderId="0" xfId="0" applyNumberFormat="1" applyAlignment="1" applyProtection="1">
      <alignment horizontal="center"/>
      <protection/>
    </xf>
    <xf numFmtId="0" fontId="1" fillId="4" borderId="1" xfId="0" applyFont="1" applyFill="1" applyBorder="1" applyAlignment="1" applyProtection="1">
      <alignment horizontal="center"/>
      <protection/>
    </xf>
    <xf numFmtId="0" fontId="1" fillId="6" borderId="1" xfId="0" applyFont="1" applyFill="1" applyBorder="1" applyAlignment="1" applyProtection="1">
      <alignment/>
      <protection/>
    </xf>
    <xf numFmtId="0" fontId="0" fillId="0" borderId="1" xfId="0" applyNumberFormat="1" applyBorder="1" applyAlignment="1" applyProtection="1">
      <alignment horizontal="center"/>
      <protection/>
    </xf>
    <xf numFmtId="0" fontId="1" fillId="0" borderId="1" xfId="0" applyNumberFormat="1" applyFont="1" applyBorder="1" applyAlignment="1" applyProtection="1">
      <alignment horizontal="center"/>
      <protection/>
    </xf>
    <xf numFmtId="0" fontId="0" fillId="0" borderId="1" xfId="0" applyNumberFormat="1" applyFont="1" applyBorder="1" applyAlignment="1" applyProtection="1">
      <alignment horizontal="center"/>
      <protection/>
    </xf>
    <xf numFmtId="0" fontId="1" fillId="9" borderId="1" xfId="0" applyFont="1" applyFill="1" applyBorder="1" applyAlignment="1" applyProtection="1">
      <alignment horizontal="center"/>
      <protection/>
    </xf>
    <xf numFmtId="0" fontId="1" fillId="10" borderId="1" xfId="0" applyFont="1" applyFill="1" applyBorder="1" applyAlignment="1" applyProtection="1">
      <alignment horizontal="center"/>
      <protection/>
    </xf>
    <xf numFmtId="0" fontId="1" fillId="10" borderId="1" xfId="0" applyFont="1" applyFill="1" applyBorder="1" applyAlignment="1" applyProtection="1">
      <alignment horizontal="left"/>
      <protection/>
    </xf>
    <xf numFmtId="0" fontId="1" fillId="0" borderId="0"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horizontal="right"/>
      <protection/>
    </xf>
    <xf numFmtId="0" fontId="1" fillId="9" borderId="1" xfId="0" applyFont="1" applyFill="1" applyBorder="1" applyAlignment="1" applyProtection="1">
      <alignment/>
      <protection/>
    </xf>
    <xf numFmtId="0" fontId="1" fillId="11" borderId="1" xfId="0" applyFont="1" applyFill="1" applyBorder="1" applyAlignment="1" applyProtection="1">
      <alignment horizontal="center"/>
      <protection/>
    </xf>
    <xf numFmtId="0" fontId="1" fillId="12" borderId="1" xfId="0" applyFont="1" applyFill="1" applyBorder="1" applyAlignment="1" applyProtection="1">
      <alignment/>
      <protection/>
    </xf>
    <xf numFmtId="0" fontId="1" fillId="3" borderId="1" xfId="0" applyFont="1" applyFill="1" applyBorder="1" applyAlignment="1" applyProtection="1">
      <alignment horizontal="right"/>
      <protection/>
    </xf>
    <xf numFmtId="0" fontId="20" fillId="9" borderId="15" xfId="0" applyFont="1" applyFill="1" applyBorder="1" applyAlignment="1">
      <alignment horizontal="center" wrapText="1"/>
    </xf>
    <xf numFmtId="0" fontId="20" fillId="10" borderId="16"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11" borderId="16" xfId="0" applyFont="1" applyFill="1" applyBorder="1" applyAlignment="1">
      <alignment horizontal="center" vertical="center" wrapText="1"/>
    </xf>
    <xf numFmtId="0" fontId="20" fillId="11" borderId="15" xfId="0" applyFont="1" applyFill="1" applyBorder="1" applyAlignment="1">
      <alignment horizontal="center" vertical="center" wrapText="1"/>
    </xf>
    <xf numFmtId="2" fontId="9" fillId="3" borderId="17" xfId="0" applyNumberFormat="1" applyFont="1" applyFill="1" applyBorder="1" applyAlignment="1">
      <alignment horizontal="center"/>
    </xf>
    <xf numFmtId="171" fontId="9" fillId="3" borderId="18" xfId="0" applyNumberFormat="1" applyFont="1" applyFill="1" applyBorder="1" applyAlignment="1">
      <alignment horizontal="center"/>
    </xf>
    <xf numFmtId="0" fontId="9" fillId="4" borderId="15" xfId="0" applyFont="1" applyFill="1" applyBorder="1" applyAlignment="1">
      <alignment horizontal="left" wrapText="1"/>
    </xf>
    <xf numFmtId="0" fontId="9" fillId="4" borderId="19" xfId="0" applyFont="1" applyFill="1" applyBorder="1" applyAlignment="1">
      <alignment horizontal="left" wrapText="1"/>
    </xf>
    <xf numFmtId="0" fontId="9" fillId="9" borderId="19" xfId="0" applyFont="1" applyFill="1" applyBorder="1" applyAlignment="1">
      <alignment horizontal="left" vertical="top" wrapText="1"/>
    </xf>
    <xf numFmtId="0" fontId="9" fillId="0" borderId="0" xfId="0" applyFont="1" applyFill="1" applyBorder="1" applyAlignment="1">
      <alignment/>
    </xf>
    <xf numFmtId="0" fontId="1" fillId="0" borderId="0" xfId="0" applyFont="1" applyFill="1" applyBorder="1" applyAlignment="1">
      <alignment/>
    </xf>
    <xf numFmtId="0" fontId="9" fillId="3" borderId="4" xfId="0" applyFont="1" applyFill="1" applyBorder="1" applyAlignment="1">
      <alignment/>
    </xf>
    <xf numFmtId="0" fontId="0" fillId="0" borderId="0" xfId="0" applyAlignment="1">
      <alignment vertical="top" wrapText="1"/>
    </xf>
    <xf numFmtId="0" fontId="0" fillId="9" borderId="10" xfId="0" applyNumberFormat="1" applyFill="1" applyBorder="1" applyAlignment="1">
      <alignment vertical="top" wrapText="1"/>
    </xf>
    <xf numFmtId="0" fontId="0" fillId="9" borderId="1" xfId="0" applyFill="1" applyBorder="1" applyAlignment="1">
      <alignment vertical="top" wrapText="1"/>
    </xf>
    <xf numFmtId="0" fontId="0" fillId="0" borderId="0" xfId="0" applyFill="1" applyBorder="1" applyAlignment="1">
      <alignment vertical="top" wrapText="1"/>
    </xf>
    <xf numFmtId="0" fontId="1" fillId="4" borderId="1" xfId="0" applyFont="1" applyFill="1" applyBorder="1" applyAlignment="1">
      <alignment vertical="top" wrapText="1"/>
    </xf>
    <xf numFmtId="0" fontId="1" fillId="7" borderId="1" xfId="0" applyFont="1" applyFill="1" applyBorder="1" applyAlignment="1">
      <alignment/>
    </xf>
    <xf numFmtId="0" fontId="1" fillId="0" borderId="1" xfId="0" applyFont="1" applyFill="1" applyBorder="1" applyAlignment="1">
      <alignment vertical="top" wrapText="1"/>
    </xf>
    <xf numFmtId="0" fontId="0" fillId="4" borderId="1" xfId="0" applyFill="1" applyBorder="1" applyAlignment="1">
      <alignment vertical="top" wrapText="1"/>
    </xf>
    <xf numFmtId="0" fontId="1" fillId="0" borderId="0" xfId="0" applyFont="1" applyAlignment="1">
      <alignment/>
    </xf>
    <xf numFmtId="0" fontId="1" fillId="0" borderId="6" xfId="0" applyFont="1" applyBorder="1" applyAlignment="1">
      <alignment wrapText="1"/>
    </xf>
    <xf numFmtId="0" fontId="0" fillId="0" borderId="0" xfId="0" applyAlignment="1">
      <alignment vertical="top" wrapText="1" readingOrder="1"/>
    </xf>
    <xf numFmtId="0" fontId="0" fillId="0" borderId="0" xfId="0" applyFill="1" applyAlignment="1">
      <alignment vertical="top" wrapText="1"/>
    </xf>
    <xf numFmtId="0" fontId="1" fillId="4" borderId="1" xfId="0" applyFont="1" applyFill="1" applyBorder="1" applyAlignment="1">
      <alignment wrapText="1"/>
    </xf>
    <xf numFmtId="0" fontId="5" fillId="0" borderId="0" xfId="0" applyFont="1" applyAlignment="1" applyProtection="1">
      <alignment horizontal="center"/>
      <protection/>
    </xf>
    <xf numFmtId="0" fontId="19" fillId="0" borderId="0" xfId="0" applyFont="1" applyAlignment="1" applyProtection="1">
      <alignment/>
      <protection/>
    </xf>
    <xf numFmtId="0" fontId="21" fillId="0" borderId="0" xfId="0" applyFont="1" applyAlignment="1" applyProtection="1">
      <alignment/>
      <protection/>
    </xf>
    <xf numFmtId="0" fontId="22" fillId="0" borderId="20" xfId="0" applyFont="1" applyFill="1" applyBorder="1" applyAlignment="1" applyProtection="1">
      <alignment/>
      <protection/>
    </xf>
    <xf numFmtId="0" fontId="22" fillId="0" borderId="8" xfId="0" applyFont="1" applyBorder="1" applyAlignment="1" applyProtection="1">
      <alignment/>
      <protection/>
    </xf>
    <xf numFmtId="0" fontId="22" fillId="0" borderId="6" xfId="0" applyFont="1" applyBorder="1" applyAlignment="1" applyProtection="1">
      <alignment/>
      <protection/>
    </xf>
    <xf numFmtId="0" fontId="23" fillId="0" borderId="0" xfId="0" applyFont="1" applyAlignment="1" applyProtection="1">
      <alignment/>
      <protection/>
    </xf>
    <xf numFmtId="0" fontId="9" fillId="4" borderId="9" xfId="0" applyFont="1" applyFill="1" applyBorder="1" applyAlignment="1" applyProtection="1">
      <alignment horizontal="left"/>
      <protection locked="0"/>
    </xf>
    <xf numFmtId="0" fontId="10" fillId="4" borderId="11" xfId="0" applyFont="1" applyFill="1" applyBorder="1" applyAlignment="1" applyProtection="1">
      <alignment horizontal="left"/>
      <protection locked="0"/>
    </xf>
    <xf numFmtId="0" fontId="9" fillId="3" borderId="3" xfId="0" applyFont="1" applyFill="1" applyBorder="1" applyAlignment="1">
      <alignment horizontal="left" wrapText="1"/>
    </xf>
    <xf numFmtId="0" fontId="9" fillId="3" borderId="21" xfId="0" applyFont="1" applyFill="1" applyBorder="1" applyAlignment="1">
      <alignment horizontal="left" wrapText="1"/>
    </xf>
    <xf numFmtId="0" fontId="9" fillId="10" borderId="22" xfId="0" applyFont="1" applyFill="1" applyBorder="1" applyAlignment="1">
      <alignment horizontal="left" vertical="top" wrapText="1"/>
    </xf>
    <xf numFmtId="0" fontId="10" fillId="10" borderId="15" xfId="0" applyFont="1" applyFill="1" applyBorder="1" applyAlignment="1">
      <alignment horizontal="left" vertical="top" wrapText="1"/>
    </xf>
    <xf numFmtId="0" fontId="9" fillId="6" borderId="22" xfId="0" applyFont="1" applyFill="1" applyBorder="1" applyAlignment="1">
      <alignment horizontal="left" vertical="top" wrapText="1"/>
    </xf>
    <xf numFmtId="0" fontId="10" fillId="6" borderId="15" xfId="0" applyFont="1" applyFill="1" applyBorder="1" applyAlignment="1">
      <alignment horizontal="left" vertical="top" wrapText="1"/>
    </xf>
    <xf numFmtId="0" fontId="9" fillId="11" borderId="22" xfId="0" applyFont="1" applyFill="1" applyBorder="1" applyAlignment="1">
      <alignment horizontal="left" vertical="top" wrapText="1"/>
    </xf>
    <xf numFmtId="0" fontId="10" fillId="11" borderId="15"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F22"/>
  <sheetViews>
    <sheetView workbookViewId="0" topLeftCell="A1">
      <selection activeCell="C1" sqref="C1"/>
    </sheetView>
  </sheetViews>
  <sheetFormatPr defaultColWidth="9.140625" defaultRowHeight="12.75"/>
  <cols>
    <col min="1" max="1" width="106.421875" style="0" customWidth="1"/>
  </cols>
  <sheetData>
    <row r="1" spans="1:6" ht="16.5" thickBot="1">
      <c r="A1" s="81" t="s">
        <v>732</v>
      </c>
      <c r="B1" s="79"/>
      <c r="C1" s="79"/>
      <c r="D1" s="79"/>
      <c r="E1" s="79"/>
      <c r="F1" s="80"/>
    </row>
    <row r="2" spans="1:6" ht="16.5" thickBot="1">
      <c r="A2" s="81" t="s">
        <v>770</v>
      </c>
      <c r="B2" s="79"/>
      <c r="C2" s="79"/>
      <c r="D2" s="79"/>
      <c r="E2" s="79"/>
      <c r="F2" s="80"/>
    </row>
    <row r="4" spans="1:2" ht="12.75">
      <c r="A4" s="87" t="s">
        <v>771</v>
      </c>
      <c r="B4" s="80"/>
    </row>
    <row r="6" s="82" customFormat="1" ht="141" customHeight="1">
      <c r="A6" s="84" t="s">
        <v>2</v>
      </c>
    </row>
    <row r="7" s="82" customFormat="1" ht="69" customHeight="1">
      <c r="A7" s="83" t="s">
        <v>3</v>
      </c>
    </row>
    <row r="9" ht="12.75">
      <c r="A9" s="87" t="s">
        <v>772</v>
      </c>
    </row>
    <row r="11" s="82" customFormat="1" ht="33" customHeight="1">
      <c r="A11" s="89" t="s">
        <v>4</v>
      </c>
    </row>
    <row r="12" ht="15" customHeight="1">
      <c r="A12" s="91"/>
    </row>
    <row r="13" spans="1:2" s="82" customFormat="1" ht="40.5" customHeight="1">
      <c r="A13" s="94" t="s">
        <v>775</v>
      </c>
      <c r="B13" s="93"/>
    </row>
    <row r="14" s="82" customFormat="1" ht="15" customHeight="1">
      <c r="A14" s="85"/>
    </row>
    <row r="15" spans="1:2" s="82" customFormat="1" ht="140.25" customHeight="1">
      <c r="A15" s="86" t="s">
        <v>5</v>
      </c>
      <c r="B15" s="92"/>
    </row>
    <row r="16" s="82" customFormat="1" ht="15" customHeight="1">
      <c r="A16" s="88"/>
    </row>
    <row r="17" s="82" customFormat="1" ht="128.25" customHeight="1">
      <c r="A17" s="86" t="s">
        <v>6</v>
      </c>
    </row>
    <row r="19" s="82" customFormat="1" ht="125.25" customHeight="1">
      <c r="A19" s="86" t="s">
        <v>773</v>
      </c>
    </row>
    <row r="20" s="82" customFormat="1" ht="13.5" customHeight="1">
      <c r="A20" s="88"/>
    </row>
    <row r="21" s="82" customFormat="1" ht="128.25" customHeight="1">
      <c r="A21" s="86" t="s">
        <v>774</v>
      </c>
    </row>
    <row r="22" ht="12.75">
      <c r="A22" s="90"/>
    </row>
  </sheetData>
  <sheetProtection password="DD67" sheet="1" objects="1" scenarios="1" selectLockedCells="1"/>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
  <dimension ref="A2:BZ68"/>
  <sheetViews>
    <sheetView tabSelected="1" workbookViewId="0" topLeftCell="A1">
      <selection activeCell="B22" sqref="B22:H22"/>
    </sheetView>
  </sheetViews>
  <sheetFormatPr defaultColWidth="9.140625" defaultRowHeight="12.75"/>
  <cols>
    <col min="1" max="1" width="34.28125" style="1" customWidth="1"/>
    <col min="2" max="6" width="9.140625" style="1" customWidth="1"/>
    <col min="7" max="7" width="10.140625" style="1" customWidth="1"/>
    <col min="8" max="16384" width="9.140625" style="1" customWidth="1"/>
  </cols>
  <sheetData>
    <row r="1" ht="13.5" thickBot="1"/>
    <row r="2" spans="1:8" ht="16.5" thickBot="1">
      <c r="A2" s="18" t="s">
        <v>732</v>
      </c>
      <c r="B2" s="29" t="s">
        <v>731</v>
      </c>
      <c r="C2" s="29"/>
      <c r="D2" s="29"/>
      <c r="E2" s="23"/>
      <c r="H2" s="16"/>
    </row>
    <row r="3" spans="1:10" ht="16.5" thickBot="1">
      <c r="A3" s="19" t="s">
        <v>776</v>
      </c>
      <c r="B3" s="31" t="s">
        <v>33</v>
      </c>
      <c r="C3" s="31"/>
      <c r="D3" s="32"/>
      <c r="E3" s="33" t="s">
        <v>31</v>
      </c>
      <c r="F3" s="32"/>
      <c r="H3" s="16"/>
      <c r="I3" s="17"/>
      <c r="J3" s="16"/>
    </row>
    <row r="4" spans="1:8" ht="15.75">
      <c r="A4" s="30" t="s">
        <v>0</v>
      </c>
      <c r="B4" s="102"/>
      <c r="C4" s="103"/>
      <c r="D4" s="103"/>
      <c r="E4" s="103"/>
      <c r="F4" s="38" t="s">
        <v>733</v>
      </c>
      <c r="G4" s="39">
        <f ca="1">TODAY()</f>
        <v>38896</v>
      </c>
      <c r="H4" s="14"/>
    </row>
    <row r="5" spans="1:78" ht="12.75">
      <c r="A5" s="7" t="s">
        <v>1</v>
      </c>
      <c r="B5" s="40"/>
      <c r="C5" s="40"/>
      <c r="D5" s="40"/>
      <c r="E5" s="40"/>
      <c r="F5" s="40"/>
      <c r="G5" s="40"/>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row>
    <row r="6" spans="1:78" ht="12.75">
      <c r="A6" s="7" t="s">
        <v>729</v>
      </c>
      <c r="B6" s="40"/>
      <c r="C6" s="40"/>
      <c r="D6" s="40"/>
      <c r="E6" s="40"/>
      <c r="F6" s="40"/>
      <c r="G6" s="40"/>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row>
    <row r="7" spans="1:78" ht="12.75">
      <c r="A7" s="7" t="s">
        <v>730</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ht="12.75">
      <c r="A8" s="7" t="s">
        <v>13</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row>
    <row r="9" spans="1:78" ht="12.75">
      <c r="A9" s="7" t="s">
        <v>14</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ht="12.75">
      <c r="A10" s="36" t="s">
        <v>11</v>
      </c>
    </row>
    <row r="11" ht="12.75">
      <c r="A11" s="50"/>
    </row>
    <row r="12" spans="1:78" ht="12.75">
      <c r="A12" s="36" t="s">
        <v>741</v>
      </c>
      <c r="B12" s="42">
        <f>IF(B$14="","",IF(VLOOKUP(B$14,[0]!SoilsN,4)="","","Drained?"))</f>
      </c>
      <c r="C12" s="43">
        <f>IF(C$14="","",IF(VLOOKUP(C$14,[0]!SoilsN,4)="","","Drained?"))</f>
      </c>
      <c r="D12" s="43">
        <f>IF(D$14="","",IF(VLOOKUP(D$14,[0]!SoilsN,4)="","","Drained?"))</f>
      </c>
      <c r="E12" s="43">
        <f>IF(E$14="","",IF(VLOOKUP(E$14,[0]!SoilsN,4)="","","Drained?"))</f>
      </c>
      <c r="F12" s="43">
        <f>IF(F$14="","",IF(VLOOKUP(F$14,[0]!SoilsN,4)="","","Drained?"))</f>
      </c>
      <c r="G12" s="43">
        <f>IF(G$14="","",IF(VLOOKUP(G$14,[0]!SoilsN,4)="","","Drained?"))</f>
      </c>
      <c r="H12" s="43" t="str">
        <f>IF(H$14="","",IF(VLOOKUP(H$14,[0]!SoilsN,4)="","","Drained?"))</f>
        <v>Drained?</v>
      </c>
      <c r="I12" s="43">
        <f>IF(I$14="","",IF(VLOOKUP(I$14,[0]!SoilsN,4)="","","Drained?"))</f>
      </c>
      <c r="J12" s="43">
        <f>IF(J$14="","",IF(VLOOKUP(J$14,[0]!SoilsN,4)="","","Drained?"))</f>
      </c>
      <c r="K12" s="43">
        <f>IF(K$14="","",IF(VLOOKUP(K$14,[0]!SoilsN,4)="","","Drained?"))</f>
      </c>
      <c r="L12" s="43">
        <f>IF(L$14="","",IF(VLOOKUP(L$14,[0]!SoilsN,4)="","","Drained?"))</f>
      </c>
      <c r="M12" s="43">
        <f>IF(M$14="","",IF(VLOOKUP(M$14,[0]!SoilsN,4)="","","Drained?"))</f>
      </c>
      <c r="N12" s="43">
        <f>IF(N$14="","",IF(VLOOKUP(N$14,[0]!SoilsN,4)="","","Drained?"))</f>
      </c>
      <c r="O12" s="43">
        <f>IF(O$14="","",IF(VLOOKUP(O$14,[0]!SoilsN,4)="","","Drained?"))</f>
      </c>
      <c r="P12" s="43">
        <f>IF(P$14="","",IF(VLOOKUP(P$14,[0]!SoilsN,4)="","","Drained?"))</f>
      </c>
      <c r="Q12" s="43">
        <f>IF(Q$14="","",IF(VLOOKUP(Q$14,[0]!SoilsN,4)="","","Drained?"))</f>
      </c>
      <c r="R12" s="43">
        <f>IF(R$14="","",IF(VLOOKUP(R$14,[0]!SoilsN,4)="","","Drained?"))</f>
      </c>
      <c r="S12" s="43">
        <f>IF(S$14="","",IF(VLOOKUP(S$14,[0]!SoilsN,4)="","","Drained?"))</f>
      </c>
      <c r="T12" s="43">
        <f>IF(T$14="","",IF(VLOOKUP(T$14,[0]!SoilsN,4)="","","Drained?"))</f>
      </c>
      <c r="U12" s="43">
        <f>IF(U$14="","",IF(VLOOKUP(U$14,[0]!SoilsN,4)="","","Drained?"))</f>
      </c>
      <c r="V12" s="43">
        <f>IF(V$14="","",IF(VLOOKUP(V$14,[0]!SoilsN,4)="","","Drained?"))</f>
      </c>
      <c r="W12" s="43">
        <f>IF(W$14="","",IF(VLOOKUP(W$14,[0]!SoilsN,4)="","","Drained?"))</f>
      </c>
      <c r="X12" s="43">
        <f>IF(X$14="","",IF(VLOOKUP(X$14,[0]!SoilsN,4)="","","Drained?"))</f>
      </c>
      <c r="Y12" s="43">
        <f>IF(Y$14="","",IF(VLOOKUP(Y$14,[0]!SoilsN,4)="","","Drained?"))</f>
      </c>
      <c r="Z12" s="43">
        <f>IF(Z$14="","",IF(VLOOKUP(Z$14,[0]!SoilsN,4)="","","Drained?"))</f>
      </c>
      <c r="AA12" s="43">
        <f>IF(AA$14="","",IF(VLOOKUP(AA$14,[0]!SoilsN,4)="","","Drained?"))</f>
      </c>
      <c r="AB12" s="43">
        <f>IF(AB$14="","",IF(VLOOKUP(AB$14,[0]!SoilsN,4)="","","Drained?"))</f>
      </c>
      <c r="AC12" s="43">
        <f>IF(AC$14="","",IF(VLOOKUP(AC$14,[0]!SoilsN,4)="","","Drained?"))</f>
      </c>
      <c r="AD12" s="43">
        <f>IF(AD$14="","",IF(VLOOKUP(AD$14,[0]!SoilsN,4)="","","Drained?"))</f>
      </c>
      <c r="AE12" s="43">
        <f>IF(AE$14="","",IF(VLOOKUP(AE$14,[0]!SoilsN,4)="","","Drained?"))</f>
      </c>
      <c r="AF12" s="43">
        <f>IF(AF$14="","",IF(VLOOKUP(AF$14,[0]!SoilsN,4)="","","Drained?"))</f>
      </c>
      <c r="AG12" s="43">
        <f>IF(AG$14="","",IF(VLOOKUP(AG$14,[0]!SoilsN,4)="","","Drained?"))</f>
      </c>
      <c r="AH12" s="43">
        <f>IF(AH$14="","",IF(VLOOKUP(AH$14,[0]!SoilsN,4)="","","Drained?"))</f>
      </c>
      <c r="AI12" s="43">
        <f>IF(AI$14="","",IF(VLOOKUP(AI$14,[0]!SoilsN,4)="","","Drained?"))</f>
      </c>
      <c r="AJ12" s="43">
        <f>IF(AJ$14="","",IF(VLOOKUP(AJ$14,[0]!SoilsN,4)="","","Drained?"))</f>
      </c>
      <c r="AK12" s="43">
        <f>IF(AK$14="","",IF(VLOOKUP(AK$14,[0]!SoilsN,4)="","","Drained?"))</f>
      </c>
      <c r="AL12" s="43">
        <f>IF(AL$14="","",IF(VLOOKUP(AL$14,[0]!SoilsN,4)="","","Drained?"))</f>
      </c>
      <c r="AM12" s="43">
        <f>IF(AM$14="","",IF(VLOOKUP(AM$14,[0]!SoilsN,4)="","","Drained?"))</f>
      </c>
      <c r="AN12" s="43">
        <f>IF(AN$14="","",IF(VLOOKUP(AN$14,[0]!SoilsN,4)="","","Drained?"))</f>
      </c>
      <c r="AO12" s="43">
        <f>IF(AO$14="","",IF(VLOOKUP(AO$14,[0]!SoilsN,4)="","","Drained?"))</f>
      </c>
      <c r="AP12" s="43">
        <f>IF(AP$14="","",IF(VLOOKUP(AP$14,[0]!SoilsN,4)="","","Drained?"))</f>
      </c>
      <c r="AQ12" s="43">
        <f>IF(AQ$14="","",IF(VLOOKUP(AQ$14,[0]!SoilsN,4)="","","Drained?"))</f>
      </c>
      <c r="AR12" s="43">
        <f>IF(AR$14="","",IF(VLOOKUP(AR$14,[0]!SoilsN,4)="","","Drained?"))</f>
      </c>
      <c r="AS12" s="43">
        <f>IF(AS$14="","",IF(VLOOKUP(AS$14,[0]!SoilsN,4)="","","Drained?"))</f>
      </c>
      <c r="AT12" s="43">
        <f>IF(AT$14="","",IF(VLOOKUP(AT$14,[0]!SoilsN,4)="","","Drained?"))</f>
      </c>
      <c r="AU12" s="43">
        <f>IF(AU$14="","",IF(VLOOKUP(AU$14,[0]!SoilsN,4)="","","Drained?"))</f>
      </c>
      <c r="AV12" s="43">
        <f>IF(AV$14="","",IF(VLOOKUP(AV$14,[0]!SoilsN,4)="","","Drained?"))</f>
      </c>
      <c r="AW12" s="43">
        <f>IF(AW$14="","",IF(VLOOKUP(AW$14,[0]!SoilsN,4)="","","Drained?"))</f>
      </c>
      <c r="AX12" s="43">
        <f>IF(AX$14="","",IF(VLOOKUP(AX$14,[0]!SoilsN,4)="","","Drained?"))</f>
      </c>
      <c r="AY12" s="43">
        <f>IF(AY$14="","",IF(VLOOKUP(AY$14,[0]!SoilsN,4)="","","Drained?"))</f>
      </c>
      <c r="AZ12" s="43">
        <f>IF(AZ$14="","",IF(VLOOKUP(AZ$14,[0]!SoilsN,4)="","","Drained?"))</f>
      </c>
      <c r="BA12" s="43">
        <f>IF(BA$14="","",IF(VLOOKUP(BA$14,[0]!SoilsN,4)="","","Drained?"))</f>
      </c>
      <c r="BB12" s="43">
        <f>IF(BB$14="","",IF(VLOOKUP(BB$14,[0]!SoilsN,4)="","","Drained?"))</f>
      </c>
      <c r="BC12" s="43">
        <f>IF(BC$14="","",IF(VLOOKUP(BC$14,[0]!SoilsN,4)="","","Drained?"))</f>
      </c>
      <c r="BD12" s="43">
        <f>IF(BD$14="","",IF(VLOOKUP(BD$14,[0]!SoilsN,4)="","","Drained?"))</f>
      </c>
      <c r="BE12" s="43">
        <f>IF(BE$14="","",IF(VLOOKUP(BE$14,[0]!SoilsN,4)="","","Drained?"))</f>
      </c>
      <c r="BF12" s="43">
        <f>IF(BF$14="","",IF(VLOOKUP(BF$14,[0]!SoilsN,4)="","","Drained?"))</f>
      </c>
      <c r="BG12" s="43">
        <f>IF(BG$14="","",IF(VLOOKUP(BG$14,[0]!SoilsN,4)="","","Drained?"))</f>
      </c>
      <c r="BH12" s="43">
        <f>IF(BH$14="","",IF(VLOOKUP(BH$14,[0]!SoilsN,4)="","","Drained?"))</f>
      </c>
      <c r="BI12" s="43">
        <f>IF(BI$14="","",IF(VLOOKUP(BI$14,[0]!SoilsN,4)="","","Drained?"))</f>
      </c>
      <c r="BJ12" s="43">
        <f>IF(BJ$14="","",IF(VLOOKUP(BJ$14,[0]!SoilsN,4)="","","Drained?"))</f>
      </c>
      <c r="BK12" s="43">
        <f>IF(BK$14="","",IF(VLOOKUP(BK$14,[0]!SoilsN,4)="","","Drained?"))</f>
      </c>
      <c r="BL12" s="43">
        <f>IF(BL$14="","",IF(VLOOKUP(BL$14,[0]!SoilsN,4)="","","Drained?"))</f>
      </c>
      <c r="BM12" s="43">
        <f>IF(BM$14="","",IF(VLOOKUP(BM$14,[0]!SoilsN,4)="","","Drained?"))</f>
      </c>
      <c r="BN12" s="43">
        <f>IF(BN$14="","",IF(VLOOKUP(BN$14,[0]!SoilsN,4)="","","Drained?"))</f>
      </c>
      <c r="BO12" s="43">
        <f>IF(BO$14="","",IF(VLOOKUP(BO$14,[0]!SoilsN,4)="","","Drained?"))</f>
      </c>
      <c r="BP12" s="43">
        <f>IF(BP$14="","",IF(VLOOKUP(BP$14,[0]!SoilsN,4)="","","Drained?"))</f>
      </c>
      <c r="BQ12" s="43">
        <f>IF(BQ$14="","",IF(VLOOKUP(BQ$14,[0]!SoilsN,4)="","","Drained?"))</f>
      </c>
      <c r="BR12" s="43">
        <f>IF(BR$14="","",IF(VLOOKUP(BR$14,[0]!SoilsN,4)="","","Drained?"))</f>
      </c>
      <c r="BS12" s="43">
        <f>IF(BS$14="","",IF(VLOOKUP(BS$14,[0]!SoilsN,4)="","","Drained?"))</f>
      </c>
      <c r="BT12" s="43">
        <f>IF(BT$14="","",IF(VLOOKUP(BT$14,[0]!SoilsN,4)="","","Drained?"))</f>
      </c>
      <c r="BU12" s="43">
        <f>IF(BU$14="","",IF(VLOOKUP(BU$14,[0]!SoilsN,4)="","","Drained?"))</f>
      </c>
      <c r="BV12" s="43">
        <f>IF(BV$14="","",IF(VLOOKUP(BV$14,[0]!SoilsN,4)="","","Drained?"))</f>
      </c>
      <c r="BW12" s="43">
        <f>IF(BW$14="","",IF(VLOOKUP(BW$14,[0]!SoilsN,4)="","","Drained?"))</f>
      </c>
      <c r="BX12" s="43">
        <f>IF(BX$14="","",IF(VLOOKUP(BX$14,[0]!SoilsN,4)="","","Drained?"))</f>
      </c>
      <c r="BY12" s="43">
        <f>IF(BY$14="","",IF(VLOOKUP(BY$14,[0]!SoilsN,4)="","","Drained?"))</f>
      </c>
      <c r="BZ12" s="43">
        <f>IF(BZ$14="","",IF(VLOOKUP(BZ$14,[0]!SoilsN,4)="","","Drained?"))</f>
      </c>
    </row>
    <row r="13" spans="1:78" ht="12.75">
      <c r="A13" s="37" t="s">
        <v>32</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row>
    <row r="14" spans="1:78" ht="12.75">
      <c r="A14" s="37" t="s">
        <v>29</v>
      </c>
      <c r="B14" s="21" t="s">
        <v>780</v>
      </c>
      <c r="C14" s="21" t="s">
        <v>781</v>
      </c>
      <c r="D14" s="21" t="s">
        <v>782</v>
      </c>
      <c r="E14" s="21" t="s">
        <v>784</v>
      </c>
      <c r="F14" s="21" t="s">
        <v>785</v>
      </c>
      <c r="G14" s="21" t="s">
        <v>786</v>
      </c>
      <c r="H14" s="21" t="s">
        <v>787</v>
      </c>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12.75">
      <c r="A15" s="15" t="s">
        <v>15</v>
      </c>
      <c r="B15" s="20" t="str">
        <f>IF(B$12="",VLOOKUP(B$14,[0]!SoilsN,3),IF(B$13="Y",(VLOOKUP(B$14,[0]!SoilsN,4)),(VLOOKUP(B$14,[0]!SoilsN,3))))</f>
        <v>B</v>
      </c>
      <c r="C15" s="3" t="str">
        <f>IF(C$12="",VLOOKUP(C$14,[0]!SoilsN,3),IF(C$13="Y",(VLOOKUP(C$14,[0]!SoilsN,4)),(VLOOKUP(C$14,[0]!SoilsN,3))))</f>
        <v>B</v>
      </c>
      <c r="D15" s="3" t="str">
        <f>IF(D$12="",VLOOKUP(D$14,[0]!SoilsN,3),IF(D$13="Y",(VLOOKUP(D$14,[0]!SoilsN,4)),(VLOOKUP(D$14,[0]!SoilsN,3))))</f>
        <v>C</v>
      </c>
      <c r="E15" s="3" t="str">
        <f>IF(E$12="",VLOOKUP(E$14,[0]!SoilsN,3),IF(E$13="Y",(VLOOKUP(E$14,[0]!SoilsN,4)),(VLOOKUP(E$14,[0]!SoilsN,3))))</f>
        <v>B</v>
      </c>
      <c r="F15" s="3" t="str">
        <f>IF(F$12="",VLOOKUP(F$14,[0]!SoilsN,3),IF(F$13="Y",(VLOOKUP(F$14,[0]!SoilsN,4)),(VLOOKUP(F$14,[0]!SoilsN,3))))</f>
        <v>B</v>
      </c>
      <c r="G15" s="3" t="str">
        <f>IF(G$12="",VLOOKUP(G$14,[0]!SoilsN,3),IF(G$13="Y",(VLOOKUP(G$14,[0]!SoilsN,4)),(VLOOKUP(G$14,[0]!SoilsN,3))))</f>
        <v>B</v>
      </c>
      <c r="H15" s="3" t="str">
        <f>IF(H$12="",VLOOKUP(H$14,[0]!SoilsN,3),IF(H$13="Y",(VLOOKUP(H$14,[0]!SoilsN,4)),(VLOOKUP(H$14,[0]!SoilsN,3))))</f>
        <v>D</v>
      </c>
      <c r="I15" s="3" t="e">
        <f>IF(I$12="",VLOOKUP(I$14,[0]!SoilsN,3),IF(I$13="Y",(VLOOKUP(I$14,[0]!SoilsN,4)),(VLOOKUP(I$14,[0]!SoilsN,3))))</f>
        <v>#N/A</v>
      </c>
      <c r="J15" s="3" t="e">
        <f>IF(J$12="",VLOOKUP(J$14,[0]!SoilsN,3),IF(J$13="Y",(VLOOKUP(J$14,[0]!SoilsN,4)),(VLOOKUP(J$14,[0]!SoilsN,3))))</f>
        <v>#N/A</v>
      </c>
      <c r="K15" s="3" t="e">
        <f>IF(K$12="",VLOOKUP(K$14,[0]!SoilsN,3),IF(K$13="Y",(VLOOKUP(K$14,[0]!SoilsN,4)),(VLOOKUP(K$14,[0]!SoilsN,3))))</f>
        <v>#N/A</v>
      </c>
      <c r="L15" s="3" t="e">
        <f>IF(L$12="",VLOOKUP(L$14,[0]!SoilsN,3),IF(L$13="Y",(VLOOKUP(L$14,[0]!SoilsN,4)),(VLOOKUP(L$14,[0]!SoilsN,3))))</f>
        <v>#N/A</v>
      </c>
      <c r="M15" s="3" t="e">
        <f>IF(M$12="",VLOOKUP(M$14,[0]!SoilsN,3),IF(M$13="Y",(VLOOKUP(M$14,[0]!SoilsN,4)),(VLOOKUP(M$14,[0]!SoilsN,3))))</f>
        <v>#N/A</v>
      </c>
      <c r="N15" s="3" t="e">
        <f>IF(N$12="",VLOOKUP(N$14,[0]!SoilsN,3),IF(N$13="Y",(VLOOKUP(N$14,[0]!SoilsN,4)),(VLOOKUP(N$14,[0]!SoilsN,3))))</f>
        <v>#N/A</v>
      </c>
      <c r="O15" s="3" t="e">
        <f>IF(O$12="",VLOOKUP(O$14,[0]!SoilsN,3),IF(O$13="Y",(VLOOKUP(O$14,[0]!SoilsN,4)),(VLOOKUP(O$14,[0]!SoilsN,3))))</f>
        <v>#N/A</v>
      </c>
      <c r="P15" s="3" t="e">
        <f>IF(P$12="",VLOOKUP(P$14,[0]!SoilsN,3),IF(P$13="Y",(VLOOKUP(P$14,[0]!SoilsN,4)),(VLOOKUP(P$14,[0]!SoilsN,3))))</f>
        <v>#N/A</v>
      </c>
      <c r="Q15" s="3" t="e">
        <f>IF(Q$12="",VLOOKUP(Q$14,[0]!SoilsN,3),IF(Q$13="Y",(VLOOKUP(Q$14,[0]!SoilsN,4)),(VLOOKUP(Q$14,[0]!SoilsN,3))))</f>
        <v>#N/A</v>
      </c>
      <c r="R15" s="3" t="e">
        <f>IF(R$12="",VLOOKUP(R$14,[0]!SoilsN,3),IF(R$13="Y",(VLOOKUP(R$14,[0]!SoilsN,4)),(VLOOKUP(R$14,[0]!SoilsN,3))))</f>
        <v>#N/A</v>
      </c>
      <c r="S15" s="3" t="e">
        <f>IF(S$12="",VLOOKUP(S$14,[0]!SoilsN,3),IF(S$13="Y",(VLOOKUP(S$14,[0]!SoilsN,4)),(VLOOKUP(S$14,[0]!SoilsN,3))))</f>
        <v>#N/A</v>
      </c>
      <c r="T15" s="3" t="e">
        <f>IF(T$12="",VLOOKUP(T$14,[0]!SoilsN,3),IF(T$13="Y",(VLOOKUP(T$14,[0]!SoilsN,4)),(VLOOKUP(T$14,[0]!SoilsN,3))))</f>
        <v>#N/A</v>
      </c>
      <c r="U15" s="3" t="e">
        <f>IF(U$12="",VLOOKUP(U$14,[0]!SoilsN,3),IF(U$13="Y",(VLOOKUP(U$14,[0]!SoilsN,4)),(VLOOKUP(U$14,[0]!SoilsN,3))))</f>
        <v>#N/A</v>
      </c>
      <c r="V15" s="3" t="e">
        <f>IF(V$12="",VLOOKUP(V$14,[0]!SoilsN,3),IF(V$13="Y",(VLOOKUP(V$14,[0]!SoilsN,4)),(VLOOKUP(V$14,[0]!SoilsN,3))))</f>
        <v>#N/A</v>
      </c>
      <c r="W15" s="3" t="e">
        <f>IF(W$12="",VLOOKUP(W$14,[0]!SoilsN,3),IF(W$13="Y",(VLOOKUP(W$14,[0]!SoilsN,4)),(VLOOKUP(W$14,[0]!SoilsN,3))))</f>
        <v>#N/A</v>
      </c>
      <c r="X15" s="3" t="e">
        <f>IF(X$12="",VLOOKUP(X$14,[0]!SoilsN,3),IF(X$13="Y",(VLOOKUP(X$14,[0]!SoilsN,4)),(VLOOKUP(X$14,[0]!SoilsN,3))))</f>
        <v>#N/A</v>
      </c>
      <c r="Y15" s="3" t="e">
        <f>IF(Y$12="",VLOOKUP(Y$14,[0]!SoilsN,3),IF(Y$13="Y",(VLOOKUP(Y$14,[0]!SoilsN,4)),(VLOOKUP(Y$14,[0]!SoilsN,3))))</f>
        <v>#N/A</v>
      </c>
      <c r="Z15" s="3" t="e">
        <f>IF(Z$12="",VLOOKUP(Z$14,[0]!SoilsN,3),IF(Z$13="Y",(VLOOKUP(Z$14,[0]!SoilsN,4)),(VLOOKUP(Z$14,[0]!SoilsN,3))))</f>
        <v>#N/A</v>
      </c>
      <c r="AA15" s="3" t="e">
        <f>IF(AA$12="",VLOOKUP(AA$14,[0]!SoilsN,3),IF(AA$13="Y",(VLOOKUP(AA$14,[0]!SoilsN,4)),(VLOOKUP(AA$14,[0]!SoilsN,3))))</f>
        <v>#N/A</v>
      </c>
      <c r="AB15" s="3" t="e">
        <f>IF(AB$12="",VLOOKUP(AB$14,[0]!SoilsN,3),IF(AB$13="Y",(VLOOKUP(AB$14,[0]!SoilsN,4)),(VLOOKUP(AB$14,[0]!SoilsN,3))))</f>
        <v>#N/A</v>
      </c>
      <c r="AC15" s="3" t="e">
        <f>IF(AC$12="",VLOOKUP(AC$14,[0]!SoilsN,3),IF(AC$13="Y",(VLOOKUP(AC$14,[0]!SoilsN,4)),(VLOOKUP(AC$14,[0]!SoilsN,3))))</f>
        <v>#N/A</v>
      </c>
      <c r="AD15" s="3" t="e">
        <f>IF(AD$12="",VLOOKUP(AD$14,[0]!SoilsN,3),IF(AD$13="Y",(VLOOKUP(AD$14,[0]!SoilsN,4)),(VLOOKUP(AD$14,[0]!SoilsN,3))))</f>
        <v>#N/A</v>
      </c>
      <c r="AE15" s="3" t="e">
        <f>IF(AE$12="",VLOOKUP(AE$14,[0]!SoilsN,3),IF(AE$13="Y",(VLOOKUP(AE$14,[0]!SoilsN,4)),(VLOOKUP(AE$14,[0]!SoilsN,3))))</f>
        <v>#N/A</v>
      </c>
      <c r="AF15" s="3" t="e">
        <f>IF(AF$12="",VLOOKUP(AF$14,[0]!SoilsN,3),IF(AF$13="Y",(VLOOKUP(AF$14,[0]!SoilsN,4)),(VLOOKUP(AF$14,[0]!SoilsN,3))))</f>
        <v>#N/A</v>
      </c>
      <c r="AG15" s="3" t="e">
        <f>IF(AG$12="",VLOOKUP(AG$14,[0]!SoilsN,3),IF(AG$13="Y",(VLOOKUP(AG$14,[0]!SoilsN,4)),(VLOOKUP(AG$14,[0]!SoilsN,3))))</f>
        <v>#N/A</v>
      </c>
      <c r="AH15" s="3" t="e">
        <f>IF(AH$12="",VLOOKUP(AH$14,[0]!SoilsN,3),IF(AH$13="Y",(VLOOKUP(AH$14,[0]!SoilsN,4)),(VLOOKUP(AH$14,[0]!SoilsN,3))))</f>
        <v>#N/A</v>
      </c>
      <c r="AI15" s="3" t="e">
        <f>IF(AI$12="",VLOOKUP(AI$14,[0]!SoilsN,3),IF(AI$13="Y",(VLOOKUP(AI$14,[0]!SoilsN,4)),(VLOOKUP(AI$14,[0]!SoilsN,3))))</f>
        <v>#N/A</v>
      </c>
      <c r="AJ15" s="3" t="e">
        <f>IF(AJ$12="",VLOOKUP(AJ$14,[0]!SoilsN,3),IF(AJ$13="Y",(VLOOKUP(AJ$14,[0]!SoilsN,4)),(VLOOKUP(AJ$14,[0]!SoilsN,3))))</f>
        <v>#N/A</v>
      </c>
      <c r="AK15" s="3" t="e">
        <f>IF(AK$12="",VLOOKUP(AK$14,[0]!SoilsN,3),IF(AK$13="Y",(VLOOKUP(AK$14,[0]!SoilsN,4)),(VLOOKUP(AK$14,[0]!SoilsN,3))))</f>
        <v>#N/A</v>
      </c>
      <c r="AL15" s="3" t="e">
        <f>IF(AL$12="",VLOOKUP(AL$14,[0]!SoilsN,3),IF(AL$13="Y",(VLOOKUP(AL$14,[0]!SoilsN,4)),(VLOOKUP(AL$14,[0]!SoilsN,3))))</f>
        <v>#N/A</v>
      </c>
      <c r="AM15" s="3" t="e">
        <f>IF(AM$12="",VLOOKUP(AM$14,[0]!SoilsN,3),IF(AM$13="Y",(VLOOKUP(AM$14,[0]!SoilsN,4)),(VLOOKUP(AM$14,[0]!SoilsN,3))))</f>
        <v>#N/A</v>
      </c>
      <c r="AN15" s="3" t="e">
        <f>IF(AN$12="",VLOOKUP(AN$14,[0]!SoilsN,3),IF(AN$13="Y",(VLOOKUP(AN$14,[0]!SoilsN,4)),(VLOOKUP(AN$14,[0]!SoilsN,3))))</f>
        <v>#N/A</v>
      </c>
      <c r="AO15" s="3" t="e">
        <f>IF(AO$12="",VLOOKUP(AO$14,[0]!SoilsN,3),IF(AO$13="Y",(VLOOKUP(AO$14,[0]!SoilsN,4)),(VLOOKUP(AO$14,[0]!SoilsN,3))))</f>
        <v>#N/A</v>
      </c>
      <c r="AP15" s="3" t="e">
        <f>IF(AP$12="",VLOOKUP(AP$14,[0]!SoilsN,3),IF(AP$13="Y",(VLOOKUP(AP$14,[0]!SoilsN,4)),(VLOOKUP(AP$14,[0]!SoilsN,3))))</f>
        <v>#N/A</v>
      </c>
      <c r="AQ15" s="3" t="e">
        <f>IF(AQ$12="",VLOOKUP(AQ$14,[0]!SoilsN,3),IF(AQ$13="Y",(VLOOKUP(AQ$14,[0]!SoilsN,4)),(VLOOKUP(AQ$14,[0]!SoilsN,3))))</f>
        <v>#N/A</v>
      </c>
      <c r="AR15" s="3" t="e">
        <f>IF(AR$12="",VLOOKUP(AR$14,[0]!SoilsN,3),IF(AR$13="Y",(VLOOKUP(AR$14,[0]!SoilsN,4)),(VLOOKUP(AR$14,[0]!SoilsN,3))))</f>
        <v>#N/A</v>
      </c>
      <c r="AS15" s="3" t="e">
        <f>IF(AS$12="",VLOOKUP(AS$14,[0]!SoilsN,3),IF(AS$13="Y",(VLOOKUP(AS$14,[0]!SoilsN,4)),(VLOOKUP(AS$14,[0]!SoilsN,3))))</f>
        <v>#N/A</v>
      </c>
      <c r="AT15" s="3" t="e">
        <f>IF(AT$12="",VLOOKUP(AT$14,[0]!SoilsN,3),IF(AT$13="Y",(VLOOKUP(AT$14,[0]!SoilsN,4)),(VLOOKUP(AT$14,[0]!SoilsN,3))))</f>
        <v>#N/A</v>
      </c>
      <c r="AU15" s="3" t="e">
        <f>IF(AU$12="",VLOOKUP(AU$14,[0]!SoilsN,3),IF(AU$13="Y",(VLOOKUP(AU$14,[0]!SoilsN,4)),(VLOOKUP(AU$14,[0]!SoilsN,3))))</f>
        <v>#N/A</v>
      </c>
      <c r="AV15" s="3" t="e">
        <f>IF(AV$12="",VLOOKUP(AV$14,[0]!SoilsN,3),IF(AV$13="Y",(VLOOKUP(AV$14,[0]!SoilsN,4)),(VLOOKUP(AV$14,[0]!SoilsN,3))))</f>
        <v>#N/A</v>
      </c>
      <c r="AW15" s="3" t="e">
        <f>IF(AW$12="",VLOOKUP(AW$14,[0]!SoilsN,3),IF(AW$13="Y",(VLOOKUP(AW$14,[0]!SoilsN,4)),(VLOOKUP(AW$14,[0]!SoilsN,3))))</f>
        <v>#N/A</v>
      </c>
      <c r="AX15" s="3" t="e">
        <f>IF(AX$12="",VLOOKUP(AX$14,[0]!SoilsN,3),IF(AX$13="Y",(VLOOKUP(AX$14,[0]!SoilsN,4)),(VLOOKUP(AX$14,[0]!SoilsN,3))))</f>
        <v>#N/A</v>
      </c>
      <c r="AY15" s="3" t="e">
        <f>IF(AY$12="",VLOOKUP(AY$14,[0]!SoilsN,3),IF(AY$13="Y",(VLOOKUP(AY$14,[0]!SoilsN,4)),(VLOOKUP(AY$14,[0]!SoilsN,3))))</f>
        <v>#N/A</v>
      </c>
      <c r="AZ15" s="3" t="e">
        <f>IF(AZ$12="",VLOOKUP(AZ$14,[0]!SoilsN,3),IF(AZ$13="Y",(VLOOKUP(AZ$14,[0]!SoilsN,4)),(VLOOKUP(AZ$14,[0]!SoilsN,3))))</f>
        <v>#N/A</v>
      </c>
      <c r="BA15" s="3" t="e">
        <f>IF(BA$12="",VLOOKUP(BA$14,[0]!SoilsN,3),IF(BA$13="Y",(VLOOKUP(BA$14,[0]!SoilsN,4)),(VLOOKUP(BA$14,[0]!SoilsN,3))))</f>
        <v>#N/A</v>
      </c>
      <c r="BB15" s="3" t="e">
        <f>IF(BB$12="",VLOOKUP(BB$14,[0]!SoilsN,3),IF(BB$13="Y",(VLOOKUP(BB$14,[0]!SoilsN,4)),(VLOOKUP(BB$14,[0]!SoilsN,3))))</f>
        <v>#N/A</v>
      </c>
      <c r="BC15" s="3" t="e">
        <f>IF(BC$12="",VLOOKUP(BC$14,[0]!SoilsN,3),IF(BC$13="Y",(VLOOKUP(BC$14,[0]!SoilsN,4)),(VLOOKUP(BC$14,[0]!SoilsN,3))))</f>
        <v>#N/A</v>
      </c>
      <c r="BD15" s="3" t="e">
        <f>IF(BD$12="",VLOOKUP(BD$14,[0]!SoilsN,3),IF(BD$13="Y",(VLOOKUP(BD$14,[0]!SoilsN,4)),(VLOOKUP(BD$14,[0]!SoilsN,3))))</f>
        <v>#N/A</v>
      </c>
      <c r="BE15" s="3" t="e">
        <f>IF(BE$12="",VLOOKUP(BE$14,[0]!SoilsN,3),IF(BE$13="Y",(VLOOKUP(BE$14,[0]!SoilsN,4)),(VLOOKUP(BE$14,[0]!SoilsN,3))))</f>
        <v>#N/A</v>
      </c>
      <c r="BF15" s="3" t="e">
        <f>IF(BF$12="",VLOOKUP(BF$14,[0]!SoilsN,3),IF(BF$13="Y",(VLOOKUP(BF$14,[0]!SoilsN,4)),(VLOOKUP(BF$14,[0]!SoilsN,3))))</f>
        <v>#N/A</v>
      </c>
      <c r="BG15" s="3" t="e">
        <f>IF(BG$12="",VLOOKUP(BG$14,[0]!SoilsN,3),IF(BG$13="Y",(VLOOKUP(BG$14,[0]!SoilsN,4)),(VLOOKUP(BG$14,[0]!SoilsN,3))))</f>
        <v>#N/A</v>
      </c>
      <c r="BH15" s="3" t="e">
        <f>IF(BH$12="",VLOOKUP(BH$14,[0]!SoilsN,3),IF(BH$13="Y",(VLOOKUP(BH$14,[0]!SoilsN,4)),(VLOOKUP(BH$14,[0]!SoilsN,3))))</f>
        <v>#N/A</v>
      </c>
      <c r="BI15" s="3" t="e">
        <f>IF(BI$12="",VLOOKUP(BI$14,[0]!SoilsN,3),IF(BI$13="Y",(VLOOKUP(BI$14,[0]!SoilsN,4)),(VLOOKUP(BI$14,[0]!SoilsN,3))))</f>
        <v>#N/A</v>
      </c>
      <c r="BJ15" s="3" t="e">
        <f>IF(BJ$12="",VLOOKUP(BJ$14,[0]!SoilsN,3),IF(BJ$13="Y",(VLOOKUP(BJ$14,[0]!SoilsN,4)),(VLOOKUP(BJ$14,[0]!SoilsN,3))))</f>
        <v>#N/A</v>
      </c>
      <c r="BK15" s="3" t="e">
        <f>IF(BK$12="",VLOOKUP(BK$14,[0]!SoilsN,3),IF(BK$13="Y",(VLOOKUP(BK$14,[0]!SoilsN,4)),(VLOOKUP(BK$14,[0]!SoilsN,3))))</f>
        <v>#N/A</v>
      </c>
      <c r="BL15" s="3" t="e">
        <f>IF(BL$12="",VLOOKUP(BL$14,[0]!SoilsN,3),IF(BL$13="Y",(VLOOKUP(BL$14,[0]!SoilsN,4)),(VLOOKUP(BL$14,[0]!SoilsN,3))))</f>
        <v>#N/A</v>
      </c>
      <c r="BM15" s="3" t="e">
        <f>IF(BM$12="",VLOOKUP(BM$14,[0]!SoilsN,3),IF(BM$13="Y",(VLOOKUP(BM$14,[0]!SoilsN,4)),(VLOOKUP(BM$14,[0]!SoilsN,3))))</f>
        <v>#N/A</v>
      </c>
      <c r="BN15" s="3" t="e">
        <f>IF(BN$12="",VLOOKUP(BN$14,[0]!SoilsN,3),IF(BN$13="Y",(VLOOKUP(BN$14,[0]!SoilsN,4)),(VLOOKUP(BN$14,[0]!SoilsN,3))))</f>
        <v>#N/A</v>
      </c>
      <c r="BO15" s="3" t="e">
        <f>IF(BO$12="",VLOOKUP(BO$14,[0]!SoilsN,3),IF(BO$13="Y",(VLOOKUP(BO$14,[0]!SoilsN,4)),(VLOOKUP(BO$14,[0]!SoilsN,3))))</f>
        <v>#N/A</v>
      </c>
      <c r="BP15" s="3" t="e">
        <f>IF(BP$12="",VLOOKUP(BP$14,[0]!SoilsN,3),IF(BP$13="Y",(VLOOKUP(BP$14,[0]!SoilsN,4)),(VLOOKUP(BP$14,[0]!SoilsN,3))))</f>
        <v>#N/A</v>
      </c>
      <c r="BQ15" s="3" t="e">
        <f>IF(BQ$12="",VLOOKUP(BQ$14,[0]!SoilsN,3),IF(BQ$13="Y",(VLOOKUP(BQ$14,[0]!SoilsN,4)),(VLOOKUP(BQ$14,[0]!SoilsN,3))))</f>
        <v>#N/A</v>
      </c>
      <c r="BR15" s="3" t="e">
        <f>IF(BR$12="",VLOOKUP(BR$14,[0]!SoilsN,3),IF(BR$13="Y",(VLOOKUP(BR$14,[0]!SoilsN,4)),(VLOOKUP(BR$14,[0]!SoilsN,3))))</f>
        <v>#N/A</v>
      </c>
      <c r="BS15" s="3" t="e">
        <f>IF(BS$12="",VLOOKUP(BS$14,[0]!SoilsN,3),IF(BS$13="Y",(VLOOKUP(BS$14,[0]!SoilsN,4)),(VLOOKUP(BS$14,[0]!SoilsN,3))))</f>
        <v>#N/A</v>
      </c>
      <c r="BT15" s="3" t="e">
        <f>IF(BT$12="",VLOOKUP(BT$14,[0]!SoilsN,3),IF(BT$13="Y",(VLOOKUP(BT$14,[0]!SoilsN,4)),(VLOOKUP(BT$14,[0]!SoilsN,3))))</f>
        <v>#N/A</v>
      </c>
      <c r="BU15" s="3" t="e">
        <f>IF(BU$12="",VLOOKUP(BU$14,[0]!SoilsN,3),IF(BU$13="Y",(VLOOKUP(BU$14,[0]!SoilsN,4)),(VLOOKUP(BU$14,[0]!SoilsN,3))))</f>
        <v>#N/A</v>
      </c>
      <c r="BV15" s="3" t="e">
        <f>IF(BV$12="",VLOOKUP(BV$14,[0]!SoilsN,3),IF(BV$13="Y",(VLOOKUP(BV$14,[0]!SoilsN,4)),(VLOOKUP(BV$14,[0]!SoilsN,3))))</f>
        <v>#N/A</v>
      </c>
      <c r="BW15" s="3" t="e">
        <f>IF(BW$12="",VLOOKUP(BW$14,[0]!SoilsN,3),IF(BW$13="Y",(VLOOKUP(BW$14,[0]!SoilsN,4)),(VLOOKUP(BW$14,[0]!SoilsN,3))))</f>
        <v>#N/A</v>
      </c>
      <c r="BX15" s="3" t="e">
        <f>IF(BX$12="",VLOOKUP(BX$14,[0]!SoilsN,3),IF(BX$13="Y",(VLOOKUP(BX$14,[0]!SoilsN,4)),(VLOOKUP(BX$14,[0]!SoilsN,3))))</f>
        <v>#N/A</v>
      </c>
      <c r="BY15" s="3" t="e">
        <f>IF(BY$12="",VLOOKUP(BY$14,[0]!SoilsN,3),IF(BY$13="Y",(VLOOKUP(BY$14,[0]!SoilsN,4)),(VLOOKUP(BY$14,[0]!SoilsN,3))))</f>
        <v>#N/A</v>
      </c>
      <c r="BZ15" s="3" t="e">
        <f>IF(BZ$12="",VLOOKUP(BZ$14,[0]!SoilsN,3),IF(BZ$13="Y",(VLOOKUP(BZ$14,[0]!SoilsN,4)),(VLOOKUP(BZ$14,[0]!SoilsN,3))))</f>
        <v>#N/A</v>
      </c>
    </row>
    <row r="16" spans="1:78" ht="12.75">
      <c r="A16" s="15" t="s">
        <v>735</v>
      </c>
      <c r="B16" s="20" t="str">
        <f>IF(B$14="","",(VLOOKUP(B$14,[0]!SoilsN,5)))</f>
        <v>4a</v>
      </c>
      <c r="C16" s="3" t="str">
        <f>IF(C$14="","",(VLOOKUP(C$14,[0]!SoilsN,5)))</f>
        <v>4b</v>
      </c>
      <c r="D16" s="3" t="str">
        <f>IF(D$14="","",(VLOOKUP(D$14,[0]!SoilsN,5)))</f>
        <v>3b </v>
      </c>
      <c r="E16" s="3" t="str">
        <f>IF(E$14="","",(VLOOKUP(E$14,[0]!SoilsN,5)))</f>
        <v>3a</v>
      </c>
      <c r="F16" s="3" t="str">
        <f>IF(F$14="","",(VLOOKUP(F$14,[0]!SoilsN,5)))</f>
        <v>3/2b</v>
      </c>
      <c r="G16" s="3" t="str">
        <f>IF(G$14="","",(VLOOKUP(G$14,[0]!SoilsN,5)))</f>
        <v>5b</v>
      </c>
      <c r="H16" s="3" t="str">
        <f>IF(H$14="","",(VLOOKUP(H$14,[0]!SoilsN,5)))</f>
        <v>1.5c</v>
      </c>
      <c r="I16" s="3">
        <f>IF(I$14="","",(VLOOKUP(I$14,[0]!SoilsN,5)))</f>
      </c>
      <c r="J16" s="3">
        <f>IF(J$14="","",(VLOOKUP(J$14,[0]!SoilsN,5)))</f>
      </c>
      <c r="K16" s="3">
        <f>IF(K$14="","",(VLOOKUP(K$14,[0]!SoilsN,5)))</f>
      </c>
      <c r="L16" s="3">
        <f>IF(L$14="","",(VLOOKUP(L$14,[0]!SoilsN,5)))</f>
      </c>
      <c r="M16" s="3">
        <f>IF(M$14="","",(VLOOKUP(M$14,[0]!SoilsN,5)))</f>
      </c>
      <c r="N16" s="3">
        <f>IF(N$14="","",(VLOOKUP(N$14,[0]!SoilsN,5)))</f>
      </c>
      <c r="O16" s="3">
        <f>IF(O$14="","",(VLOOKUP(O$14,[0]!SoilsN,5)))</f>
      </c>
      <c r="P16" s="3">
        <f>IF(P$14="","",(VLOOKUP(P$14,[0]!SoilsN,5)))</f>
      </c>
      <c r="Q16" s="3">
        <f>IF(Q$14="","",(VLOOKUP(Q$14,[0]!SoilsN,5)))</f>
      </c>
      <c r="R16" s="3">
        <f>IF(R$14="","",(VLOOKUP(R$14,[0]!SoilsN,5)))</f>
      </c>
      <c r="S16" s="3">
        <f>IF(S$14="","",(VLOOKUP(S$14,[0]!SoilsN,5)))</f>
      </c>
      <c r="T16" s="3">
        <f>IF(T$14="","",(VLOOKUP(T$14,[0]!SoilsN,5)))</f>
      </c>
      <c r="U16" s="3">
        <f>IF(U$14="","",(VLOOKUP(U$14,[0]!SoilsN,5)))</f>
      </c>
      <c r="V16" s="3">
        <f>IF(V$14="","",(VLOOKUP(V$14,[0]!SoilsN,5)))</f>
      </c>
      <c r="W16" s="3">
        <f>IF(W$14="","",(VLOOKUP(W$14,[0]!SoilsN,5)))</f>
      </c>
      <c r="X16" s="3">
        <f>IF(X$14="","",(VLOOKUP(X$14,[0]!SoilsN,5)))</f>
      </c>
      <c r="Y16" s="3">
        <f>IF(Y$14="","",(VLOOKUP(Y$14,[0]!SoilsN,5)))</f>
      </c>
      <c r="Z16" s="3">
        <f>IF(Z$14="","",(VLOOKUP(Z$14,[0]!SoilsN,5)))</f>
      </c>
      <c r="AA16" s="3">
        <f>IF(AA$14="","",(VLOOKUP(AA$14,[0]!SoilsN,5)))</f>
      </c>
      <c r="AB16" s="3">
        <f>IF(AB$14="","",(VLOOKUP(AB$14,[0]!SoilsN,5)))</f>
      </c>
      <c r="AC16" s="3">
        <f>IF(AC$14="","",(VLOOKUP(AC$14,[0]!SoilsN,5)))</f>
      </c>
      <c r="AD16" s="3">
        <f>IF(AD$14="","",(VLOOKUP(AD$14,[0]!SoilsN,5)))</f>
      </c>
      <c r="AE16" s="3">
        <f>IF(AE$14="","",(VLOOKUP(AE$14,[0]!SoilsN,5)))</f>
      </c>
      <c r="AF16" s="3">
        <f>IF(AF$14="","",(VLOOKUP(AF$14,[0]!SoilsN,5)))</f>
      </c>
      <c r="AG16" s="3">
        <f>IF(AG$14="","",(VLOOKUP(AG$14,[0]!SoilsN,5)))</f>
      </c>
      <c r="AH16" s="3">
        <f>IF(AH$14="","",(VLOOKUP(AH$14,[0]!SoilsN,5)))</f>
      </c>
      <c r="AI16" s="3">
        <f>IF(AI$14="","",(VLOOKUP(AI$14,[0]!SoilsN,5)))</f>
      </c>
      <c r="AJ16" s="3">
        <f>IF(AJ$14="","",(VLOOKUP(AJ$14,[0]!SoilsN,5)))</f>
      </c>
      <c r="AK16" s="3">
        <f>IF(AK$14="","",(VLOOKUP(AK$14,[0]!SoilsN,5)))</f>
      </c>
      <c r="AL16" s="3">
        <f>IF(AL$14="","",(VLOOKUP(AL$14,[0]!SoilsN,5)))</f>
      </c>
      <c r="AM16" s="3">
        <f>IF(AM$14="","",(VLOOKUP(AM$14,[0]!SoilsN,5)))</f>
      </c>
      <c r="AN16" s="3">
        <f>IF(AN$14="","",(VLOOKUP(AN$14,[0]!SoilsN,5)))</f>
      </c>
      <c r="AO16" s="3">
        <f>IF(AO$14="","",(VLOOKUP(AO$14,[0]!SoilsN,5)))</f>
      </c>
      <c r="AP16" s="3">
        <f>IF(AP$14="","",(VLOOKUP(AP$14,[0]!SoilsN,5)))</f>
      </c>
      <c r="AQ16" s="3">
        <f>IF(AQ$14="","",(VLOOKUP(AQ$14,[0]!SoilsN,5)))</f>
      </c>
      <c r="AR16" s="3">
        <f>IF(AR$14="","",(VLOOKUP(AR$14,[0]!SoilsN,5)))</f>
      </c>
      <c r="AS16" s="3">
        <f>IF(AS$14="","",(VLOOKUP(AS$14,[0]!SoilsN,5)))</f>
      </c>
      <c r="AT16" s="3">
        <f>IF(AT$14="","",(VLOOKUP(AT$14,[0]!SoilsN,5)))</f>
      </c>
      <c r="AU16" s="3">
        <f>IF(AU$14="","",(VLOOKUP(AU$14,[0]!SoilsN,5)))</f>
      </c>
      <c r="AV16" s="3">
        <f>IF(AV$14="","",(VLOOKUP(AV$14,[0]!SoilsN,5)))</f>
      </c>
      <c r="AW16" s="3">
        <f>IF(AW$14="","",(VLOOKUP(AW$14,[0]!SoilsN,5)))</f>
      </c>
      <c r="AX16" s="3">
        <f>IF(AX$14="","",(VLOOKUP(AX$14,[0]!SoilsN,5)))</f>
      </c>
      <c r="AY16" s="3">
        <f>IF(AY$14="","",(VLOOKUP(AY$14,[0]!SoilsN,5)))</f>
      </c>
      <c r="AZ16" s="3">
        <f>IF(AZ$14="","",(VLOOKUP(AZ$14,[0]!SoilsN,5)))</f>
      </c>
      <c r="BA16" s="3">
        <f>IF(BA$14="","",(VLOOKUP(BA$14,[0]!SoilsN,5)))</f>
      </c>
      <c r="BB16" s="3">
        <f>IF(BB$14="","",(VLOOKUP(BB$14,[0]!SoilsN,5)))</f>
      </c>
      <c r="BC16" s="3">
        <f>IF(BC$14="","",(VLOOKUP(BC$14,[0]!SoilsN,5)))</f>
      </c>
      <c r="BD16" s="3">
        <f>IF(BD$14="","",(VLOOKUP(BD$14,[0]!SoilsN,5)))</f>
      </c>
      <c r="BE16" s="3">
        <f>IF(BE$14="","",(VLOOKUP(BE$14,[0]!SoilsN,5)))</f>
      </c>
      <c r="BF16" s="3">
        <f>IF(BF$14="","",(VLOOKUP(BF$14,[0]!SoilsN,5)))</f>
      </c>
      <c r="BG16" s="3">
        <f>IF(BG$14="","",(VLOOKUP(BG$14,[0]!SoilsN,5)))</f>
      </c>
      <c r="BH16" s="3">
        <f>IF(BH$14="","",(VLOOKUP(BH$14,[0]!SoilsN,5)))</f>
      </c>
      <c r="BI16" s="3">
        <f>IF(BI$14="","",(VLOOKUP(BI$14,[0]!SoilsN,5)))</f>
      </c>
      <c r="BJ16" s="3">
        <f>IF(BJ$14="","",(VLOOKUP(BJ$14,[0]!SoilsN,5)))</f>
      </c>
      <c r="BK16" s="3">
        <f>IF(BK$14="","",(VLOOKUP(BK$14,[0]!SoilsN,5)))</f>
      </c>
      <c r="BL16" s="3">
        <f>IF(BL$14="","",(VLOOKUP(BL$14,[0]!SoilsN,5)))</f>
      </c>
      <c r="BM16" s="3">
        <f>IF(BM$14="","",(VLOOKUP(BM$14,[0]!SoilsN,5)))</f>
      </c>
      <c r="BN16" s="3">
        <f>IF(BN$14="","",(VLOOKUP(BN$14,[0]!SoilsN,5)))</f>
      </c>
      <c r="BO16" s="3">
        <f>IF(BO$14="","",(VLOOKUP(BO$14,[0]!SoilsN,5)))</f>
      </c>
      <c r="BP16" s="3">
        <f>IF(BP$14="","",(VLOOKUP(BP$14,[0]!SoilsN,5)))</f>
      </c>
      <c r="BQ16" s="3">
        <f>IF(BQ$14="","",(VLOOKUP(BQ$14,[0]!SoilsN,5)))</f>
      </c>
      <c r="BR16" s="3">
        <f>IF(BR$14="","",(VLOOKUP(BR$14,[0]!SoilsN,5)))</f>
      </c>
      <c r="BS16" s="3">
        <f>IF(BS$14="","",(VLOOKUP(BS$14,[0]!SoilsN,5)))</f>
      </c>
      <c r="BT16" s="3">
        <f>IF(BT$14="","",(VLOOKUP(BT$14,[0]!SoilsN,5)))</f>
      </c>
      <c r="BU16" s="3">
        <f>IF(BU$14="","",(VLOOKUP(BU$14,[0]!SoilsN,5)))</f>
      </c>
      <c r="BV16" s="3">
        <f>IF(BV$14="","",(VLOOKUP(BV$14,[0]!SoilsN,5)))</f>
      </c>
      <c r="BW16" s="3">
        <f>IF(BW$14="","",(VLOOKUP(BW$14,[0]!SoilsN,5)))</f>
      </c>
      <c r="BX16" s="3">
        <f>IF(BX$14="","",(VLOOKUP(BX$14,[0]!SoilsN,5)))</f>
      </c>
      <c r="BY16" s="3">
        <f>IF(BY$14="","",(VLOOKUP(BY$14,[0]!SoilsN,5)))</f>
      </c>
      <c r="BZ16" s="3">
        <f>IF(BZ$14="","",(VLOOKUP(BZ$14,[0]!SoilsN,5)))</f>
      </c>
    </row>
    <row r="17" spans="1:78" ht="12.75">
      <c r="A17" s="15" t="s">
        <v>17</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ht="12.75">
      <c r="B18" s="2"/>
    </row>
    <row r="19" spans="1:2" ht="12.75">
      <c r="A19" s="36" t="s">
        <v>7</v>
      </c>
      <c r="B19" s="2" t="s">
        <v>10</v>
      </c>
    </row>
    <row r="20" spans="1:78" ht="12.75">
      <c r="A20" s="15" t="s">
        <v>18</v>
      </c>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ht="12.75">
      <c r="A21" s="15" t="s">
        <v>24</v>
      </c>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ht="12.75">
      <c r="A22" s="15" t="s">
        <v>30</v>
      </c>
      <c r="B22" s="22" t="s">
        <v>783</v>
      </c>
      <c r="C22" s="22" t="s">
        <v>783</v>
      </c>
      <c r="D22" s="22" t="s">
        <v>783</v>
      </c>
      <c r="E22" s="22" t="s">
        <v>783</v>
      </c>
      <c r="F22" s="22" t="s">
        <v>783</v>
      </c>
      <c r="G22" s="22" t="s">
        <v>783</v>
      </c>
      <c r="H22" s="22" t="s">
        <v>788</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ht="12.75">
      <c r="A23" s="34" t="s">
        <v>777</v>
      </c>
      <c r="B23" s="95" t="str">
        <f>IF(B15="B","m",IF(B15="D","l","Map"))</f>
        <v>m</v>
      </c>
      <c r="C23" s="95" t="str">
        <f aca="true" t="shared" si="0" ref="C23:BN23">IF(C15="B","m",IF(C15="D","l","Map"))</f>
        <v>m</v>
      </c>
      <c r="D23" s="95" t="str">
        <f t="shared" si="0"/>
        <v>Map</v>
      </c>
      <c r="E23" s="95" t="str">
        <f t="shared" si="0"/>
        <v>m</v>
      </c>
      <c r="F23" s="95" t="str">
        <f t="shared" si="0"/>
        <v>m</v>
      </c>
      <c r="G23" s="95" t="str">
        <f t="shared" si="0"/>
        <v>m</v>
      </c>
      <c r="H23" s="95" t="str">
        <f t="shared" si="0"/>
        <v>l</v>
      </c>
      <c r="I23" s="95" t="e">
        <f t="shared" si="0"/>
        <v>#N/A</v>
      </c>
      <c r="J23" s="95" t="e">
        <f t="shared" si="0"/>
        <v>#N/A</v>
      </c>
      <c r="K23" s="95" t="e">
        <f t="shared" si="0"/>
        <v>#N/A</v>
      </c>
      <c r="L23" s="95" t="e">
        <f t="shared" si="0"/>
        <v>#N/A</v>
      </c>
      <c r="M23" s="95" t="e">
        <f t="shared" si="0"/>
        <v>#N/A</v>
      </c>
      <c r="N23" s="95" t="e">
        <f t="shared" si="0"/>
        <v>#N/A</v>
      </c>
      <c r="O23" s="95" t="e">
        <f t="shared" si="0"/>
        <v>#N/A</v>
      </c>
      <c r="P23" s="95" t="e">
        <f t="shared" si="0"/>
        <v>#N/A</v>
      </c>
      <c r="Q23" s="95" t="e">
        <f t="shared" si="0"/>
        <v>#N/A</v>
      </c>
      <c r="R23" s="95" t="e">
        <f t="shared" si="0"/>
        <v>#N/A</v>
      </c>
      <c r="S23" s="95" t="e">
        <f t="shared" si="0"/>
        <v>#N/A</v>
      </c>
      <c r="T23" s="95" t="e">
        <f t="shared" si="0"/>
        <v>#N/A</v>
      </c>
      <c r="U23" s="95" t="e">
        <f t="shared" si="0"/>
        <v>#N/A</v>
      </c>
      <c r="V23" s="95" t="e">
        <f t="shared" si="0"/>
        <v>#N/A</v>
      </c>
      <c r="W23" s="95" t="e">
        <f t="shared" si="0"/>
        <v>#N/A</v>
      </c>
      <c r="X23" s="95" t="e">
        <f t="shared" si="0"/>
        <v>#N/A</v>
      </c>
      <c r="Y23" s="95" t="e">
        <f t="shared" si="0"/>
        <v>#N/A</v>
      </c>
      <c r="Z23" s="95" t="e">
        <f t="shared" si="0"/>
        <v>#N/A</v>
      </c>
      <c r="AA23" s="95" t="e">
        <f t="shared" si="0"/>
        <v>#N/A</v>
      </c>
      <c r="AB23" s="95" t="e">
        <f t="shared" si="0"/>
        <v>#N/A</v>
      </c>
      <c r="AC23" s="95" t="e">
        <f t="shared" si="0"/>
        <v>#N/A</v>
      </c>
      <c r="AD23" s="95" t="e">
        <f t="shared" si="0"/>
        <v>#N/A</v>
      </c>
      <c r="AE23" s="95" t="e">
        <f t="shared" si="0"/>
        <v>#N/A</v>
      </c>
      <c r="AF23" s="95" t="e">
        <f t="shared" si="0"/>
        <v>#N/A</v>
      </c>
      <c r="AG23" s="95" t="e">
        <f t="shared" si="0"/>
        <v>#N/A</v>
      </c>
      <c r="AH23" s="95" t="e">
        <f t="shared" si="0"/>
        <v>#N/A</v>
      </c>
      <c r="AI23" s="95" t="e">
        <f t="shared" si="0"/>
        <v>#N/A</v>
      </c>
      <c r="AJ23" s="95" t="e">
        <f t="shared" si="0"/>
        <v>#N/A</v>
      </c>
      <c r="AK23" s="95" t="e">
        <f t="shared" si="0"/>
        <v>#N/A</v>
      </c>
      <c r="AL23" s="95" t="e">
        <f t="shared" si="0"/>
        <v>#N/A</v>
      </c>
      <c r="AM23" s="95" t="e">
        <f t="shared" si="0"/>
        <v>#N/A</v>
      </c>
      <c r="AN23" s="95" t="e">
        <f t="shared" si="0"/>
        <v>#N/A</v>
      </c>
      <c r="AO23" s="95" t="e">
        <f t="shared" si="0"/>
        <v>#N/A</v>
      </c>
      <c r="AP23" s="95" t="e">
        <f t="shared" si="0"/>
        <v>#N/A</v>
      </c>
      <c r="AQ23" s="95" t="e">
        <f t="shared" si="0"/>
        <v>#N/A</v>
      </c>
      <c r="AR23" s="95" t="e">
        <f t="shared" si="0"/>
        <v>#N/A</v>
      </c>
      <c r="AS23" s="95" t="e">
        <f t="shared" si="0"/>
        <v>#N/A</v>
      </c>
      <c r="AT23" s="95" t="e">
        <f t="shared" si="0"/>
        <v>#N/A</v>
      </c>
      <c r="AU23" s="95" t="e">
        <f t="shared" si="0"/>
        <v>#N/A</v>
      </c>
      <c r="AV23" s="95" t="e">
        <f t="shared" si="0"/>
        <v>#N/A</v>
      </c>
      <c r="AW23" s="95" t="e">
        <f t="shared" si="0"/>
        <v>#N/A</v>
      </c>
      <c r="AX23" s="95" t="e">
        <f t="shared" si="0"/>
        <v>#N/A</v>
      </c>
      <c r="AY23" s="95" t="e">
        <f t="shared" si="0"/>
        <v>#N/A</v>
      </c>
      <c r="AZ23" s="95" t="e">
        <f t="shared" si="0"/>
        <v>#N/A</v>
      </c>
      <c r="BA23" s="95" t="e">
        <f t="shared" si="0"/>
        <v>#N/A</v>
      </c>
      <c r="BB23" s="95" t="e">
        <f t="shared" si="0"/>
        <v>#N/A</v>
      </c>
      <c r="BC23" s="95" t="e">
        <f t="shared" si="0"/>
        <v>#N/A</v>
      </c>
      <c r="BD23" s="95" t="e">
        <f t="shared" si="0"/>
        <v>#N/A</v>
      </c>
      <c r="BE23" s="95" t="e">
        <f t="shared" si="0"/>
        <v>#N/A</v>
      </c>
      <c r="BF23" s="95" t="e">
        <f t="shared" si="0"/>
        <v>#N/A</v>
      </c>
      <c r="BG23" s="95" t="e">
        <f t="shared" si="0"/>
        <v>#N/A</v>
      </c>
      <c r="BH23" s="95" t="e">
        <f t="shared" si="0"/>
        <v>#N/A</v>
      </c>
      <c r="BI23" s="95" t="e">
        <f t="shared" si="0"/>
        <v>#N/A</v>
      </c>
      <c r="BJ23" s="95" t="e">
        <f t="shared" si="0"/>
        <v>#N/A</v>
      </c>
      <c r="BK23" s="95" t="e">
        <f t="shared" si="0"/>
        <v>#N/A</v>
      </c>
      <c r="BL23" s="95" t="e">
        <f t="shared" si="0"/>
        <v>#N/A</v>
      </c>
      <c r="BM23" s="95" t="e">
        <f t="shared" si="0"/>
        <v>#N/A</v>
      </c>
      <c r="BN23" s="95" t="e">
        <f t="shared" si="0"/>
        <v>#N/A</v>
      </c>
      <c r="BO23" s="95" t="e">
        <f aca="true" t="shared" si="1" ref="BO23:BZ23">IF(BO15="B","m",IF(BO15="D","l","Map"))</f>
        <v>#N/A</v>
      </c>
      <c r="BP23" s="95" t="e">
        <f t="shared" si="1"/>
        <v>#N/A</v>
      </c>
      <c r="BQ23" s="95" t="e">
        <f t="shared" si="1"/>
        <v>#N/A</v>
      </c>
      <c r="BR23" s="95" t="e">
        <f t="shared" si="1"/>
        <v>#N/A</v>
      </c>
      <c r="BS23" s="95" t="e">
        <f t="shared" si="1"/>
        <v>#N/A</v>
      </c>
      <c r="BT23" s="95" t="e">
        <f t="shared" si="1"/>
        <v>#N/A</v>
      </c>
      <c r="BU23" s="95" t="e">
        <f t="shared" si="1"/>
        <v>#N/A</v>
      </c>
      <c r="BV23" s="95" t="e">
        <f t="shared" si="1"/>
        <v>#N/A</v>
      </c>
      <c r="BW23" s="95" t="e">
        <f t="shared" si="1"/>
        <v>#N/A</v>
      </c>
      <c r="BX23" s="95" t="e">
        <f t="shared" si="1"/>
        <v>#N/A</v>
      </c>
      <c r="BY23" s="95" t="e">
        <f t="shared" si="1"/>
        <v>#N/A</v>
      </c>
      <c r="BZ23" s="95" t="e">
        <f t="shared" si="1"/>
        <v>#N/A</v>
      </c>
    </row>
    <row r="24" spans="1:2" ht="12.75">
      <c r="A24" s="36" t="s">
        <v>8</v>
      </c>
      <c r="B24" s="2"/>
    </row>
    <row r="25" spans="1:78" ht="12.75">
      <c r="A25" s="15" t="s">
        <v>28</v>
      </c>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ht="12.75">
      <c r="A26" s="15" t="s">
        <v>19</v>
      </c>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ht="12.75">
      <c r="A27" s="15" t="s">
        <v>20</v>
      </c>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23" ht="12.75">
      <c r="A28" s="15"/>
      <c r="B28" s="2"/>
      <c r="W28" s="6"/>
    </row>
    <row r="29" spans="1:2" ht="12.75">
      <c r="A29" s="36" t="s">
        <v>9</v>
      </c>
      <c r="B29" s="2"/>
    </row>
    <row r="30" spans="1:78" ht="12.75">
      <c r="A30" s="15" t="s">
        <v>21</v>
      </c>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ht="12.75">
      <c r="A31" s="15" t="s">
        <v>22</v>
      </c>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ht="12.75">
      <c r="A32" s="15" t="s">
        <v>23</v>
      </c>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17" ht="12.75">
      <c r="A33" s="98" t="s">
        <v>778</v>
      </c>
      <c r="B33" s="99" t="s">
        <v>779</v>
      </c>
      <c r="C33" s="100"/>
      <c r="D33" s="100"/>
      <c r="E33" s="100"/>
      <c r="F33" s="100"/>
      <c r="G33" s="100"/>
      <c r="H33" s="100"/>
      <c r="I33" s="100"/>
      <c r="J33" s="100"/>
      <c r="K33" s="100"/>
      <c r="L33" s="100"/>
      <c r="M33" s="101"/>
      <c r="N33" s="97"/>
      <c r="O33" s="96"/>
      <c r="P33" s="96"/>
      <c r="Q33" s="96"/>
    </row>
    <row r="34" ht="12.75">
      <c r="B34" s="2"/>
    </row>
    <row r="35" spans="1:2" ht="12.75">
      <c r="A35" s="49" t="s">
        <v>12</v>
      </c>
      <c r="B35" s="2"/>
    </row>
    <row r="36" spans="1:78" ht="12.75">
      <c r="A36" s="44"/>
      <c r="B36" s="4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7"/>
    </row>
    <row r="37" spans="1:78" ht="12.75">
      <c r="A37" s="48" t="s">
        <v>742</v>
      </c>
      <c r="B37" s="24" t="str">
        <f>B16</f>
        <v>4a</v>
      </c>
      <c r="C37" s="24" t="str">
        <f aca="true" t="shared" si="2" ref="C37:Z37">C16</f>
        <v>4b</v>
      </c>
      <c r="D37" s="24" t="str">
        <f t="shared" si="2"/>
        <v>3b </v>
      </c>
      <c r="E37" s="24" t="str">
        <f t="shared" si="2"/>
        <v>3a</v>
      </c>
      <c r="F37" s="24" t="str">
        <f t="shared" si="2"/>
        <v>3/2b</v>
      </c>
      <c r="G37" s="24" t="str">
        <f t="shared" si="2"/>
        <v>5b</v>
      </c>
      <c r="H37" s="24" t="str">
        <f t="shared" si="2"/>
        <v>1.5c</v>
      </c>
      <c r="I37" s="24">
        <f t="shared" si="2"/>
      </c>
      <c r="J37" s="24">
        <f t="shared" si="2"/>
      </c>
      <c r="K37" s="24">
        <f t="shared" si="2"/>
      </c>
      <c r="L37" s="24">
        <f t="shared" si="2"/>
      </c>
      <c r="M37" s="24">
        <f t="shared" si="2"/>
      </c>
      <c r="N37" s="24">
        <f t="shared" si="2"/>
      </c>
      <c r="O37" s="24">
        <f t="shared" si="2"/>
      </c>
      <c r="P37" s="24">
        <f t="shared" si="2"/>
      </c>
      <c r="Q37" s="24">
        <f t="shared" si="2"/>
      </c>
      <c r="R37" s="24">
        <f t="shared" si="2"/>
      </c>
      <c r="S37" s="24">
        <f t="shared" si="2"/>
      </c>
      <c r="T37" s="24">
        <f t="shared" si="2"/>
      </c>
      <c r="U37" s="24">
        <f t="shared" si="2"/>
      </c>
      <c r="V37" s="24">
        <f t="shared" si="2"/>
      </c>
      <c r="W37" s="24">
        <f t="shared" si="2"/>
      </c>
      <c r="X37" s="24">
        <f t="shared" si="2"/>
      </c>
      <c r="Y37" s="24">
        <f t="shared" si="2"/>
      </c>
      <c r="Z37" s="24">
        <f t="shared" si="2"/>
      </c>
      <c r="AA37" s="24">
        <f aca="true" t="shared" si="3" ref="AA37:AZ37">AA16</f>
      </c>
      <c r="AB37" s="24">
        <f t="shared" si="3"/>
      </c>
      <c r="AC37" s="24">
        <f t="shared" si="3"/>
      </c>
      <c r="AD37" s="24">
        <f t="shared" si="3"/>
      </c>
      <c r="AE37" s="24">
        <f t="shared" si="3"/>
      </c>
      <c r="AF37" s="24">
        <f t="shared" si="3"/>
      </c>
      <c r="AG37" s="24">
        <f t="shared" si="3"/>
      </c>
      <c r="AH37" s="24">
        <f t="shared" si="3"/>
      </c>
      <c r="AI37" s="24">
        <f t="shared" si="3"/>
      </c>
      <c r="AJ37" s="24">
        <f t="shared" si="3"/>
      </c>
      <c r="AK37" s="24">
        <f t="shared" si="3"/>
      </c>
      <c r="AL37" s="24">
        <f t="shared" si="3"/>
      </c>
      <c r="AM37" s="24">
        <f t="shared" si="3"/>
      </c>
      <c r="AN37" s="24">
        <f t="shared" si="3"/>
      </c>
      <c r="AO37" s="24">
        <f t="shared" si="3"/>
      </c>
      <c r="AP37" s="24">
        <f t="shared" si="3"/>
      </c>
      <c r="AQ37" s="24">
        <f t="shared" si="3"/>
      </c>
      <c r="AR37" s="24">
        <f t="shared" si="3"/>
      </c>
      <c r="AS37" s="24">
        <f t="shared" si="3"/>
      </c>
      <c r="AT37" s="24">
        <f t="shared" si="3"/>
      </c>
      <c r="AU37" s="24">
        <f t="shared" si="3"/>
      </c>
      <c r="AV37" s="24">
        <f t="shared" si="3"/>
      </c>
      <c r="AW37" s="24">
        <f t="shared" si="3"/>
      </c>
      <c r="AX37" s="24">
        <f t="shared" si="3"/>
      </c>
      <c r="AY37" s="24">
        <f t="shared" si="3"/>
      </c>
      <c r="AZ37" s="24">
        <f t="shared" si="3"/>
      </c>
      <c r="BA37" s="24">
        <f aca="true" t="shared" si="4" ref="BA37:BZ37">BA16</f>
      </c>
      <c r="BB37" s="24">
        <f t="shared" si="4"/>
      </c>
      <c r="BC37" s="24">
        <f t="shared" si="4"/>
      </c>
      <c r="BD37" s="24">
        <f t="shared" si="4"/>
      </c>
      <c r="BE37" s="24">
        <f t="shared" si="4"/>
      </c>
      <c r="BF37" s="24">
        <f t="shared" si="4"/>
      </c>
      <c r="BG37" s="24">
        <f t="shared" si="4"/>
      </c>
      <c r="BH37" s="24">
        <f t="shared" si="4"/>
      </c>
      <c r="BI37" s="24">
        <f t="shared" si="4"/>
      </c>
      <c r="BJ37" s="24">
        <f t="shared" si="4"/>
      </c>
      <c r="BK37" s="24">
        <f t="shared" si="4"/>
      </c>
      <c r="BL37" s="24">
        <f t="shared" si="4"/>
      </c>
      <c r="BM37" s="24">
        <f t="shared" si="4"/>
      </c>
      <c r="BN37" s="24">
        <f t="shared" si="4"/>
      </c>
      <c r="BO37" s="24">
        <f t="shared" si="4"/>
      </c>
      <c r="BP37" s="24">
        <f t="shared" si="4"/>
      </c>
      <c r="BQ37" s="24">
        <f t="shared" si="4"/>
      </c>
      <c r="BR37" s="24">
        <f t="shared" si="4"/>
      </c>
      <c r="BS37" s="24">
        <f t="shared" si="4"/>
      </c>
      <c r="BT37" s="24">
        <f t="shared" si="4"/>
      </c>
      <c r="BU37" s="24">
        <f t="shared" si="4"/>
      </c>
      <c r="BV37" s="24">
        <f t="shared" si="4"/>
      </c>
      <c r="BW37" s="24">
        <f t="shared" si="4"/>
      </c>
      <c r="BX37" s="24">
        <f t="shared" si="4"/>
      </c>
      <c r="BY37" s="24">
        <f t="shared" si="4"/>
      </c>
      <c r="BZ37" s="24">
        <f t="shared" si="4"/>
      </c>
    </row>
    <row r="38" spans="1:78" ht="12.75">
      <c r="A38" s="15" t="s">
        <v>15</v>
      </c>
      <c r="B38" s="24">
        <f>IF(B15="A",1,IF(B15="B",2,IF(B15="C",4,IF(B15="D",8,""))))</f>
        <v>2</v>
      </c>
      <c r="C38" s="24">
        <f aca="true" t="shared" si="5" ref="C38:Z38">IF(C15="A",1,IF(C15="B",2,IF(C15="C",4,IF(C15="D",8,""))))</f>
        <v>2</v>
      </c>
      <c r="D38" s="24">
        <f t="shared" si="5"/>
        <v>4</v>
      </c>
      <c r="E38" s="24">
        <f t="shared" si="5"/>
        <v>2</v>
      </c>
      <c r="F38" s="24">
        <f t="shared" si="5"/>
        <v>2</v>
      </c>
      <c r="G38" s="24">
        <f t="shared" si="5"/>
        <v>2</v>
      </c>
      <c r="H38" s="24">
        <f t="shared" si="5"/>
        <v>8</v>
      </c>
      <c r="I38" s="24" t="e">
        <f t="shared" si="5"/>
        <v>#N/A</v>
      </c>
      <c r="J38" s="24" t="e">
        <f t="shared" si="5"/>
        <v>#N/A</v>
      </c>
      <c r="K38" s="24" t="e">
        <f t="shared" si="5"/>
        <v>#N/A</v>
      </c>
      <c r="L38" s="24" t="e">
        <f t="shared" si="5"/>
        <v>#N/A</v>
      </c>
      <c r="M38" s="24" t="e">
        <f t="shared" si="5"/>
        <v>#N/A</v>
      </c>
      <c r="N38" s="24" t="e">
        <f t="shared" si="5"/>
        <v>#N/A</v>
      </c>
      <c r="O38" s="24" t="e">
        <f t="shared" si="5"/>
        <v>#N/A</v>
      </c>
      <c r="P38" s="24" t="e">
        <f t="shared" si="5"/>
        <v>#N/A</v>
      </c>
      <c r="Q38" s="24" t="e">
        <f t="shared" si="5"/>
        <v>#N/A</v>
      </c>
      <c r="R38" s="24" t="e">
        <f t="shared" si="5"/>
        <v>#N/A</v>
      </c>
      <c r="S38" s="24" t="e">
        <f t="shared" si="5"/>
        <v>#N/A</v>
      </c>
      <c r="T38" s="24" t="e">
        <f t="shared" si="5"/>
        <v>#N/A</v>
      </c>
      <c r="U38" s="24" t="e">
        <f t="shared" si="5"/>
        <v>#N/A</v>
      </c>
      <c r="V38" s="24" t="e">
        <f t="shared" si="5"/>
        <v>#N/A</v>
      </c>
      <c r="W38" s="24" t="e">
        <f t="shared" si="5"/>
        <v>#N/A</v>
      </c>
      <c r="X38" s="24" t="e">
        <f t="shared" si="5"/>
        <v>#N/A</v>
      </c>
      <c r="Y38" s="24" t="e">
        <f t="shared" si="5"/>
        <v>#N/A</v>
      </c>
      <c r="Z38" s="24" t="e">
        <f t="shared" si="5"/>
        <v>#N/A</v>
      </c>
      <c r="AA38" s="24" t="e">
        <f aca="true" t="shared" si="6" ref="AA38:AZ38">IF(AA15="A",1,IF(AA15="B",2,IF(AA15="C",4,IF(AA15="D",8,""))))</f>
        <v>#N/A</v>
      </c>
      <c r="AB38" s="24" t="e">
        <f t="shared" si="6"/>
        <v>#N/A</v>
      </c>
      <c r="AC38" s="24" t="e">
        <f t="shared" si="6"/>
        <v>#N/A</v>
      </c>
      <c r="AD38" s="24" t="e">
        <f t="shared" si="6"/>
        <v>#N/A</v>
      </c>
      <c r="AE38" s="24" t="e">
        <f t="shared" si="6"/>
        <v>#N/A</v>
      </c>
      <c r="AF38" s="24" t="e">
        <f t="shared" si="6"/>
        <v>#N/A</v>
      </c>
      <c r="AG38" s="24" t="e">
        <f t="shared" si="6"/>
        <v>#N/A</v>
      </c>
      <c r="AH38" s="24" t="e">
        <f t="shared" si="6"/>
        <v>#N/A</v>
      </c>
      <c r="AI38" s="24" t="e">
        <f t="shared" si="6"/>
        <v>#N/A</v>
      </c>
      <c r="AJ38" s="24" t="e">
        <f t="shared" si="6"/>
        <v>#N/A</v>
      </c>
      <c r="AK38" s="24" t="e">
        <f t="shared" si="6"/>
        <v>#N/A</v>
      </c>
      <c r="AL38" s="24" t="e">
        <f t="shared" si="6"/>
        <v>#N/A</v>
      </c>
      <c r="AM38" s="24" t="e">
        <f t="shared" si="6"/>
        <v>#N/A</v>
      </c>
      <c r="AN38" s="24" t="e">
        <f t="shared" si="6"/>
        <v>#N/A</v>
      </c>
      <c r="AO38" s="24" t="e">
        <f t="shared" si="6"/>
        <v>#N/A</v>
      </c>
      <c r="AP38" s="24" t="e">
        <f t="shared" si="6"/>
        <v>#N/A</v>
      </c>
      <c r="AQ38" s="24" t="e">
        <f t="shared" si="6"/>
        <v>#N/A</v>
      </c>
      <c r="AR38" s="24" t="e">
        <f t="shared" si="6"/>
        <v>#N/A</v>
      </c>
      <c r="AS38" s="24" t="e">
        <f t="shared" si="6"/>
        <v>#N/A</v>
      </c>
      <c r="AT38" s="24" t="e">
        <f t="shared" si="6"/>
        <v>#N/A</v>
      </c>
      <c r="AU38" s="24" t="e">
        <f t="shared" si="6"/>
        <v>#N/A</v>
      </c>
      <c r="AV38" s="24" t="e">
        <f t="shared" si="6"/>
        <v>#N/A</v>
      </c>
      <c r="AW38" s="24" t="e">
        <f t="shared" si="6"/>
        <v>#N/A</v>
      </c>
      <c r="AX38" s="24" t="e">
        <f t="shared" si="6"/>
        <v>#N/A</v>
      </c>
      <c r="AY38" s="24" t="e">
        <f t="shared" si="6"/>
        <v>#N/A</v>
      </c>
      <c r="AZ38" s="24" t="e">
        <f t="shared" si="6"/>
        <v>#N/A</v>
      </c>
      <c r="BA38" s="24" t="e">
        <f aca="true" t="shared" si="7" ref="BA38:BZ38">IF(BA15="A",1,IF(BA15="B",2,IF(BA15="C",4,IF(BA15="D",8,""))))</f>
        <v>#N/A</v>
      </c>
      <c r="BB38" s="24" t="e">
        <f t="shared" si="7"/>
        <v>#N/A</v>
      </c>
      <c r="BC38" s="24" t="e">
        <f t="shared" si="7"/>
        <v>#N/A</v>
      </c>
      <c r="BD38" s="24" t="e">
        <f t="shared" si="7"/>
        <v>#N/A</v>
      </c>
      <c r="BE38" s="24" t="e">
        <f t="shared" si="7"/>
        <v>#N/A</v>
      </c>
      <c r="BF38" s="24" t="e">
        <f t="shared" si="7"/>
        <v>#N/A</v>
      </c>
      <c r="BG38" s="24" t="e">
        <f t="shared" si="7"/>
        <v>#N/A</v>
      </c>
      <c r="BH38" s="24" t="e">
        <f t="shared" si="7"/>
        <v>#N/A</v>
      </c>
      <c r="BI38" s="24" t="e">
        <f t="shared" si="7"/>
        <v>#N/A</v>
      </c>
      <c r="BJ38" s="24" t="e">
        <f t="shared" si="7"/>
        <v>#N/A</v>
      </c>
      <c r="BK38" s="24" t="e">
        <f t="shared" si="7"/>
        <v>#N/A</v>
      </c>
      <c r="BL38" s="24" t="e">
        <f t="shared" si="7"/>
        <v>#N/A</v>
      </c>
      <c r="BM38" s="24" t="e">
        <f t="shared" si="7"/>
        <v>#N/A</v>
      </c>
      <c r="BN38" s="24" t="e">
        <f t="shared" si="7"/>
        <v>#N/A</v>
      </c>
      <c r="BO38" s="24" t="e">
        <f t="shared" si="7"/>
        <v>#N/A</v>
      </c>
      <c r="BP38" s="24" t="e">
        <f t="shared" si="7"/>
        <v>#N/A</v>
      </c>
      <c r="BQ38" s="24" t="e">
        <f t="shared" si="7"/>
        <v>#N/A</v>
      </c>
      <c r="BR38" s="24" t="e">
        <f t="shared" si="7"/>
        <v>#N/A</v>
      </c>
      <c r="BS38" s="24" t="e">
        <f t="shared" si="7"/>
        <v>#N/A</v>
      </c>
      <c r="BT38" s="24" t="e">
        <f t="shared" si="7"/>
        <v>#N/A</v>
      </c>
      <c r="BU38" s="24" t="e">
        <f t="shared" si="7"/>
        <v>#N/A</v>
      </c>
      <c r="BV38" s="24" t="e">
        <f t="shared" si="7"/>
        <v>#N/A</v>
      </c>
      <c r="BW38" s="24" t="e">
        <f t="shared" si="7"/>
        <v>#N/A</v>
      </c>
      <c r="BX38" s="24" t="e">
        <f t="shared" si="7"/>
        <v>#N/A</v>
      </c>
      <c r="BY38" s="24" t="e">
        <f t="shared" si="7"/>
        <v>#N/A</v>
      </c>
      <c r="BZ38" s="24" t="e">
        <f t="shared" si="7"/>
        <v>#N/A</v>
      </c>
    </row>
    <row r="39" spans="1:78" ht="12.75">
      <c r="A39" s="15" t="s">
        <v>16</v>
      </c>
      <c r="B39" s="3">
        <f>VLOOKUP(B$14,[0]!SoilsN,8)</f>
        <v>2</v>
      </c>
      <c r="C39" s="3">
        <f>VLOOKUP(C$14,[0]!SoilsN,8)</f>
        <v>2</v>
      </c>
      <c r="D39" s="3">
        <f>VLOOKUP(D$14,[0]!SoilsN,8)</f>
        <v>2</v>
      </c>
      <c r="E39" s="3">
        <f>VLOOKUP(E$14,[0]!SoilsN,8)</f>
        <v>1</v>
      </c>
      <c r="F39" s="3">
        <f>VLOOKUP(F$14,[0]!SoilsN,8)</f>
        <v>2</v>
      </c>
      <c r="G39" s="3">
        <f>VLOOKUP(G$14,[0]!SoilsN,8)</f>
        <v>1</v>
      </c>
      <c r="H39" s="3">
        <f>VLOOKUP(H$14,[0]!SoilsN,8)</f>
        <v>4</v>
      </c>
      <c r="I39" s="3" t="e">
        <f>VLOOKUP(I$14,[0]!SoilsN,8)</f>
        <v>#N/A</v>
      </c>
      <c r="J39" s="3" t="e">
        <f>VLOOKUP(J$14,[0]!SoilsN,8)</f>
        <v>#N/A</v>
      </c>
      <c r="K39" s="3" t="e">
        <f>VLOOKUP(K$14,[0]!SoilsN,8)</f>
        <v>#N/A</v>
      </c>
      <c r="L39" s="3" t="e">
        <f>VLOOKUP(L$14,[0]!SoilsN,8)</f>
        <v>#N/A</v>
      </c>
      <c r="M39" s="3" t="e">
        <f>VLOOKUP(M$14,[0]!SoilsN,8)</f>
        <v>#N/A</v>
      </c>
      <c r="N39" s="3" t="e">
        <f>VLOOKUP(N$14,[0]!SoilsN,8)</f>
        <v>#N/A</v>
      </c>
      <c r="O39" s="3" t="e">
        <f>VLOOKUP(O$14,[0]!SoilsN,8)</f>
        <v>#N/A</v>
      </c>
      <c r="P39" s="3" t="e">
        <f>VLOOKUP(P$14,[0]!SoilsN,8)</f>
        <v>#N/A</v>
      </c>
      <c r="Q39" s="3" t="e">
        <f>VLOOKUP(Q$14,[0]!SoilsN,8)</f>
        <v>#N/A</v>
      </c>
      <c r="R39" s="3" t="e">
        <f>VLOOKUP(R$14,[0]!SoilsN,8)</f>
        <v>#N/A</v>
      </c>
      <c r="S39" s="3" t="e">
        <f>VLOOKUP(S$14,[0]!SoilsN,8)</f>
        <v>#N/A</v>
      </c>
      <c r="T39" s="3" t="e">
        <f>VLOOKUP(T$14,[0]!SoilsN,8)</f>
        <v>#N/A</v>
      </c>
      <c r="U39" s="3" t="e">
        <f>VLOOKUP(U$14,[0]!SoilsN,8)</f>
        <v>#N/A</v>
      </c>
      <c r="V39" s="3" t="e">
        <f>VLOOKUP(V$14,[0]!SoilsN,8)</f>
        <v>#N/A</v>
      </c>
      <c r="W39" s="3" t="e">
        <f>VLOOKUP(W$14,[0]!SoilsN,8)</f>
        <v>#N/A</v>
      </c>
      <c r="X39" s="3" t="e">
        <f>VLOOKUP(X$14,[0]!SoilsN,8)</f>
        <v>#N/A</v>
      </c>
      <c r="Y39" s="3" t="e">
        <f>VLOOKUP(Y$14,[0]!SoilsN,8)</f>
        <v>#N/A</v>
      </c>
      <c r="Z39" s="3" t="e">
        <f>VLOOKUP(Z$14,[0]!SoilsN,8)</f>
        <v>#N/A</v>
      </c>
      <c r="AA39" s="3" t="e">
        <f>VLOOKUP(AA$14,[0]!SoilsN,8)</f>
        <v>#N/A</v>
      </c>
      <c r="AB39" s="3" t="e">
        <f>VLOOKUP(AB$14,[0]!SoilsN,8)</f>
        <v>#N/A</v>
      </c>
      <c r="AC39" s="3" t="e">
        <f>VLOOKUP(AC$14,[0]!SoilsN,8)</f>
        <v>#N/A</v>
      </c>
      <c r="AD39" s="3" t="e">
        <f>VLOOKUP(AD$14,[0]!SoilsN,8)</f>
        <v>#N/A</v>
      </c>
      <c r="AE39" s="3" t="e">
        <f>VLOOKUP(AE$14,[0]!SoilsN,8)</f>
        <v>#N/A</v>
      </c>
      <c r="AF39" s="3" t="e">
        <f>VLOOKUP(AF$14,[0]!SoilsN,8)</f>
        <v>#N/A</v>
      </c>
      <c r="AG39" s="3" t="e">
        <f>VLOOKUP(AG$14,[0]!SoilsN,8)</f>
        <v>#N/A</v>
      </c>
      <c r="AH39" s="3" t="e">
        <f>VLOOKUP(AH$14,[0]!SoilsN,8)</f>
        <v>#N/A</v>
      </c>
      <c r="AI39" s="3" t="e">
        <f>VLOOKUP(AI$14,[0]!SoilsN,8)</f>
        <v>#N/A</v>
      </c>
      <c r="AJ39" s="3" t="e">
        <f>VLOOKUP(AJ$14,[0]!SoilsN,8)</f>
        <v>#N/A</v>
      </c>
      <c r="AK39" s="3" t="e">
        <f>VLOOKUP(AK$14,[0]!SoilsN,8)</f>
        <v>#N/A</v>
      </c>
      <c r="AL39" s="3" t="e">
        <f>VLOOKUP(AL$14,[0]!SoilsN,8)</f>
        <v>#N/A</v>
      </c>
      <c r="AM39" s="3" t="e">
        <f>VLOOKUP(AM$14,[0]!SoilsN,8)</f>
        <v>#N/A</v>
      </c>
      <c r="AN39" s="3" t="e">
        <f>VLOOKUP(AN$14,[0]!SoilsN,8)</f>
        <v>#N/A</v>
      </c>
      <c r="AO39" s="3" t="e">
        <f>VLOOKUP(AO$14,[0]!SoilsN,8)</f>
        <v>#N/A</v>
      </c>
      <c r="AP39" s="3" t="e">
        <f>VLOOKUP(AP$14,[0]!SoilsN,8)</f>
        <v>#N/A</v>
      </c>
      <c r="AQ39" s="3" t="e">
        <f>VLOOKUP(AQ$14,[0]!SoilsN,8)</f>
        <v>#N/A</v>
      </c>
      <c r="AR39" s="3" t="e">
        <f>VLOOKUP(AR$14,[0]!SoilsN,8)</f>
        <v>#N/A</v>
      </c>
      <c r="AS39" s="3" t="e">
        <f>VLOOKUP(AS$14,[0]!SoilsN,8)</f>
        <v>#N/A</v>
      </c>
      <c r="AT39" s="3" t="e">
        <f>VLOOKUP(AT$14,[0]!SoilsN,8)</f>
        <v>#N/A</v>
      </c>
      <c r="AU39" s="3" t="e">
        <f>VLOOKUP(AU$14,[0]!SoilsN,8)</f>
        <v>#N/A</v>
      </c>
      <c r="AV39" s="3" t="e">
        <f>VLOOKUP(AV$14,[0]!SoilsN,8)</f>
        <v>#N/A</v>
      </c>
      <c r="AW39" s="3" t="e">
        <f>VLOOKUP(AW$14,[0]!SoilsN,8)</f>
        <v>#N/A</v>
      </c>
      <c r="AX39" s="3" t="e">
        <f>VLOOKUP(AX$14,[0]!SoilsN,8)</f>
        <v>#N/A</v>
      </c>
      <c r="AY39" s="3" t="e">
        <f>VLOOKUP(AY$14,[0]!SoilsN,8)</f>
        <v>#N/A</v>
      </c>
      <c r="AZ39" s="3" t="e">
        <f>VLOOKUP(AZ$14,[0]!SoilsN,8)</f>
        <v>#N/A</v>
      </c>
      <c r="BA39" s="3" t="e">
        <f>VLOOKUP(BA$14,[0]!SoilsN,8)</f>
        <v>#N/A</v>
      </c>
      <c r="BB39" s="3" t="e">
        <f>VLOOKUP(BB$14,[0]!SoilsN,8)</f>
        <v>#N/A</v>
      </c>
      <c r="BC39" s="3" t="e">
        <f>VLOOKUP(BC$14,[0]!SoilsN,8)</f>
        <v>#N/A</v>
      </c>
      <c r="BD39" s="3" t="e">
        <f>VLOOKUP(BD$14,[0]!SoilsN,8)</f>
        <v>#N/A</v>
      </c>
      <c r="BE39" s="3" t="e">
        <f>VLOOKUP(BE$14,[0]!SoilsN,8)</f>
        <v>#N/A</v>
      </c>
      <c r="BF39" s="3" t="e">
        <f>VLOOKUP(BF$14,[0]!SoilsN,8)</f>
        <v>#N/A</v>
      </c>
      <c r="BG39" s="3" t="e">
        <f>VLOOKUP(BG$14,[0]!SoilsN,8)</f>
        <v>#N/A</v>
      </c>
      <c r="BH39" s="3" t="e">
        <f>VLOOKUP(BH$14,[0]!SoilsN,8)</f>
        <v>#N/A</v>
      </c>
      <c r="BI39" s="3" t="e">
        <f>VLOOKUP(BI$14,[0]!SoilsN,8)</f>
        <v>#N/A</v>
      </c>
      <c r="BJ39" s="3" t="e">
        <f>VLOOKUP(BJ$14,[0]!SoilsN,8)</f>
        <v>#N/A</v>
      </c>
      <c r="BK39" s="3" t="e">
        <f>VLOOKUP(BK$14,[0]!SoilsN,8)</f>
        <v>#N/A</v>
      </c>
      <c r="BL39" s="3" t="e">
        <f>VLOOKUP(BL$14,[0]!SoilsN,8)</f>
        <v>#N/A</v>
      </c>
      <c r="BM39" s="3" t="e">
        <f>VLOOKUP(BM$14,[0]!SoilsN,8)</f>
        <v>#N/A</v>
      </c>
      <c r="BN39" s="3" t="e">
        <f>VLOOKUP(BN$14,[0]!SoilsN,8)</f>
        <v>#N/A</v>
      </c>
      <c r="BO39" s="3" t="e">
        <f>VLOOKUP(BO$14,[0]!SoilsN,8)</f>
        <v>#N/A</v>
      </c>
      <c r="BP39" s="3" t="e">
        <f>VLOOKUP(BP$14,[0]!SoilsN,8)</f>
        <v>#N/A</v>
      </c>
      <c r="BQ39" s="3" t="e">
        <f>VLOOKUP(BQ$14,[0]!SoilsN,8)</f>
        <v>#N/A</v>
      </c>
      <c r="BR39" s="3" t="e">
        <f>VLOOKUP(BR$14,[0]!SoilsN,8)</f>
        <v>#N/A</v>
      </c>
      <c r="BS39" s="3" t="e">
        <f>VLOOKUP(BS$14,[0]!SoilsN,8)</f>
        <v>#N/A</v>
      </c>
      <c r="BT39" s="3" t="e">
        <f>VLOOKUP(BT$14,[0]!SoilsN,8)</f>
        <v>#N/A</v>
      </c>
      <c r="BU39" s="3" t="e">
        <f>VLOOKUP(BU$14,[0]!SoilsN,8)</f>
        <v>#N/A</v>
      </c>
      <c r="BV39" s="3" t="e">
        <f>VLOOKUP(BV$14,[0]!SoilsN,8)</f>
        <v>#N/A</v>
      </c>
      <c r="BW39" s="3" t="e">
        <f>VLOOKUP(BW$14,[0]!SoilsN,8)</f>
        <v>#N/A</v>
      </c>
      <c r="BX39" s="3" t="e">
        <f>VLOOKUP(BX$14,[0]!SoilsN,8)</f>
        <v>#N/A</v>
      </c>
      <c r="BY39" s="3" t="e">
        <f>VLOOKUP(BY$14,[0]!SoilsN,8)</f>
        <v>#N/A</v>
      </c>
      <c r="BZ39" s="3" t="e">
        <f>VLOOKUP(BZ$14,[0]!SoilsN,8)</f>
        <v>#N/A</v>
      </c>
    </row>
    <row r="40" spans="1:78" ht="12.75">
      <c r="A40" s="15" t="s">
        <v>17</v>
      </c>
      <c r="B40" s="24">
        <f>IF(B17&lt;2,1,IF(B17&lt;3.1,2,IF(B17&lt;6.1,4,IF(B17&gt;6,8,""))))</f>
        <v>1</v>
      </c>
      <c r="C40" s="24">
        <f aca="true" t="shared" si="8" ref="C40:Z40">IF(C17&lt;2,1,IF(C17&lt;3.1,2,IF(C17&lt;6.1,4,IF(C17&gt;6,8,))))</f>
        <v>1</v>
      </c>
      <c r="D40" s="24">
        <f t="shared" si="8"/>
        <v>1</v>
      </c>
      <c r="E40" s="24">
        <f t="shared" si="8"/>
        <v>1</v>
      </c>
      <c r="F40" s="24">
        <f>IF(F17&lt;2,1,IF(F17&lt;3.1,2,IF(F17&lt;6.1,4,IF(F17&gt;6,8,""))))</f>
        <v>1</v>
      </c>
      <c r="G40" s="24">
        <f t="shared" si="8"/>
        <v>1</v>
      </c>
      <c r="H40" s="24">
        <f t="shared" si="8"/>
        <v>1</v>
      </c>
      <c r="I40" s="24">
        <f t="shared" si="8"/>
        <v>1</v>
      </c>
      <c r="J40" s="24">
        <f t="shared" si="8"/>
        <v>1</v>
      </c>
      <c r="K40" s="24">
        <f t="shared" si="8"/>
        <v>1</v>
      </c>
      <c r="L40" s="24">
        <f t="shared" si="8"/>
        <v>1</v>
      </c>
      <c r="M40" s="24">
        <f t="shared" si="8"/>
        <v>1</v>
      </c>
      <c r="N40" s="24">
        <f t="shared" si="8"/>
        <v>1</v>
      </c>
      <c r="O40" s="24">
        <f t="shared" si="8"/>
        <v>1</v>
      </c>
      <c r="P40" s="24">
        <f t="shared" si="8"/>
        <v>1</v>
      </c>
      <c r="Q40" s="24">
        <f t="shared" si="8"/>
        <v>1</v>
      </c>
      <c r="R40" s="24">
        <f t="shared" si="8"/>
        <v>1</v>
      </c>
      <c r="S40" s="24">
        <f t="shared" si="8"/>
        <v>1</v>
      </c>
      <c r="T40" s="24">
        <f t="shared" si="8"/>
        <v>1</v>
      </c>
      <c r="U40" s="24">
        <f t="shared" si="8"/>
        <v>1</v>
      </c>
      <c r="V40" s="24">
        <f t="shared" si="8"/>
        <v>1</v>
      </c>
      <c r="W40" s="24">
        <f t="shared" si="8"/>
        <v>1</v>
      </c>
      <c r="X40" s="24">
        <f t="shared" si="8"/>
        <v>1</v>
      </c>
      <c r="Y40" s="24">
        <f t="shared" si="8"/>
        <v>1</v>
      </c>
      <c r="Z40" s="24">
        <f t="shared" si="8"/>
        <v>1</v>
      </c>
      <c r="AA40" s="24">
        <f aca="true" t="shared" si="9" ref="AA40:AZ40">IF(AA17&lt;2,1,IF(AA17&lt;3.1,2,IF(AA17&lt;6.1,4,IF(AA17&gt;6,8,))))</f>
        <v>1</v>
      </c>
      <c r="AB40" s="24">
        <f t="shared" si="9"/>
        <v>1</v>
      </c>
      <c r="AC40" s="24">
        <f t="shared" si="9"/>
        <v>1</v>
      </c>
      <c r="AD40" s="24">
        <f t="shared" si="9"/>
        <v>1</v>
      </c>
      <c r="AE40" s="24">
        <f t="shared" si="9"/>
        <v>1</v>
      </c>
      <c r="AF40" s="24">
        <f t="shared" si="9"/>
        <v>1</v>
      </c>
      <c r="AG40" s="24">
        <f t="shared" si="9"/>
        <v>1</v>
      </c>
      <c r="AH40" s="24">
        <f t="shared" si="9"/>
        <v>1</v>
      </c>
      <c r="AI40" s="24">
        <f t="shared" si="9"/>
        <v>1</v>
      </c>
      <c r="AJ40" s="24">
        <f t="shared" si="9"/>
        <v>1</v>
      </c>
      <c r="AK40" s="24">
        <f t="shared" si="9"/>
        <v>1</v>
      </c>
      <c r="AL40" s="24">
        <f t="shared" si="9"/>
        <v>1</v>
      </c>
      <c r="AM40" s="24">
        <f t="shared" si="9"/>
        <v>1</v>
      </c>
      <c r="AN40" s="24">
        <f t="shared" si="9"/>
        <v>1</v>
      </c>
      <c r="AO40" s="24">
        <f t="shared" si="9"/>
        <v>1</v>
      </c>
      <c r="AP40" s="24">
        <f t="shared" si="9"/>
        <v>1</v>
      </c>
      <c r="AQ40" s="24">
        <f t="shared" si="9"/>
        <v>1</v>
      </c>
      <c r="AR40" s="24">
        <f t="shared" si="9"/>
        <v>1</v>
      </c>
      <c r="AS40" s="24">
        <f t="shared" si="9"/>
        <v>1</v>
      </c>
      <c r="AT40" s="24">
        <f t="shared" si="9"/>
        <v>1</v>
      </c>
      <c r="AU40" s="24">
        <f t="shared" si="9"/>
        <v>1</v>
      </c>
      <c r="AV40" s="24">
        <f t="shared" si="9"/>
        <v>1</v>
      </c>
      <c r="AW40" s="24">
        <f t="shared" si="9"/>
        <v>1</v>
      </c>
      <c r="AX40" s="24">
        <f t="shared" si="9"/>
        <v>1</v>
      </c>
      <c r="AY40" s="24">
        <f t="shared" si="9"/>
        <v>1</v>
      </c>
      <c r="AZ40" s="24">
        <f t="shared" si="9"/>
        <v>1</v>
      </c>
      <c r="BA40" s="24">
        <f aca="true" t="shared" si="10" ref="BA40:BZ40">IF(BA17&lt;2,1,IF(BA17&lt;3.1,2,IF(BA17&lt;6.1,4,IF(BA17&gt;6,8,))))</f>
        <v>1</v>
      </c>
      <c r="BB40" s="24">
        <f t="shared" si="10"/>
        <v>1</v>
      </c>
      <c r="BC40" s="24">
        <f t="shared" si="10"/>
        <v>1</v>
      </c>
      <c r="BD40" s="24">
        <f t="shared" si="10"/>
        <v>1</v>
      </c>
      <c r="BE40" s="24">
        <f t="shared" si="10"/>
        <v>1</v>
      </c>
      <c r="BF40" s="24">
        <f t="shared" si="10"/>
        <v>1</v>
      </c>
      <c r="BG40" s="24">
        <f t="shared" si="10"/>
        <v>1</v>
      </c>
      <c r="BH40" s="24">
        <f t="shared" si="10"/>
        <v>1</v>
      </c>
      <c r="BI40" s="24">
        <f t="shared" si="10"/>
        <v>1</v>
      </c>
      <c r="BJ40" s="24">
        <f t="shared" si="10"/>
        <v>1</v>
      </c>
      <c r="BK40" s="24">
        <f t="shared" si="10"/>
        <v>1</v>
      </c>
      <c r="BL40" s="24">
        <f t="shared" si="10"/>
        <v>1</v>
      </c>
      <c r="BM40" s="24">
        <f t="shared" si="10"/>
        <v>1</v>
      </c>
      <c r="BN40" s="24">
        <f t="shared" si="10"/>
        <v>1</v>
      </c>
      <c r="BO40" s="24">
        <f t="shared" si="10"/>
        <v>1</v>
      </c>
      <c r="BP40" s="24">
        <f t="shared" si="10"/>
        <v>1</v>
      </c>
      <c r="BQ40" s="24">
        <f t="shared" si="10"/>
        <v>1</v>
      </c>
      <c r="BR40" s="24">
        <f t="shared" si="10"/>
        <v>1</v>
      </c>
      <c r="BS40" s="24">
        <f t="shared" si="10"/>
        <v>1</v>
      </c>
      <c r="BT40" s="24">
        <f t="shared" si="10"/>
        <v>1</v>
      </c>
      <c r="BU40" s="24">
        <f t="shared" si="10"/>
        <v>1</v>
      </c>
      <c r="BV40" s="24">
        <f t="shared" si="10"/>
        <v>1</v>
      </c>
      <c r="BW40" s="24">
        <f t="shared" si="10"/>
        <v>1</v>
      </c>
      <c r="BX40" s="24">
        <f t="shared" si="10"/>
        <v>1</v>
      </c>
      <c r="BY40" s="24">
        <f t="shared" si="10"/>
        <v>1</v>
      </c>
      <c r="BZ40" s="24">
        <f t="shared" si="10"/>
        <v>1</v>
      </c>
    </row>
    <row r="41" spans="1:2" ht="12.75">
      <c r="A41" s="15"/>
      <c r="B41" s="2"/>
    </row>
    <row r="42" spans="1:78" ht="12.75">
      <c r="A42" s="48" t="s">
        <v>7</v>
      </c>
      <c r="B42" s="24" t="s">
        <v>10</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ht="12.75">
      <c r="A43" s="15" t="s">
        <v>18</v>
      </c>
      <c r="B43" s="24">
        <f>IF(B20&gt;149,12,IF(B20&gt;74,6,IF(B20&gt;39,3,IF(B20&gt;0,1.5,""))))</f>
      </c>
      <c r="C43" s="24">
        <f>IF(C20&gt;149,12,IF(C20&gt;74,6,IF(C20&gt;39,3,IF(C20&gt;0,1.5,""))))</f>
      </c>
      <c r="D43" s="24">
        <f aca="true" t="shared" si="11" ref="D43:BO43">IF(D20&gt;149,12,IF(D20&gt;74,6,IF(D20&gt;39,3,IF(D20&gt;0,1.5,""))))</f>
      </c>
      <c r="E43" s="24">
        <f t="shared" si="11"/>
      </c>
      <c r="F43" s="24">
        <f t="shared" si="11"/>
      </c>
      <c r="G43" s="24">
        <f t="shared" si="11"/>
      </c>
      <c r="H43" s="24">
        <f t="shared" si="11"/>
      </c>
      <c r="I43" s="24">
        <f t="shared" si="11"/>
      </c>
      <c r="J43" s="24">
        <f t="shared" si="11"/>
      </c>
      <c r="K43" s="24">
        <f t="shared" si="11"/>
      </c>
      <c r="L43" s="24">
        <f t="shared" si="11"/>
      </c>
      <c r="M43" s="24">
        <f t="shared" si="11"/>
      </c>
      <c r="N43" s="24">
        <f t="shared" si="11"/>
      </c>
      <c r="O43" s="24">
        <f t="shared" si="11"/>
      </c>
      <c r="P43" s="24">
        <f t="shared" si="11"/>
      </c>
      <c r="Q43" s="24">
        <f t="shared" si="11"/>
      </c>
      <c r="R43" s="24">
        <f t="shared" si="11"/>
      </c>
      <c r="S43" s="24">
        <f t="shared" si="11"/>
      </c>
      <c r="T43" s="24">
        <f t="shared" si="11"/>
      </c>
      <c r="U43" s="24">
        <f t="shared" si="11"/>
      </c>
      <c r="V43" s="24">
        <f t="shared" si="11"/>
      </c>
      <c r="W43" s="24">
        <f t="shared" si="11"/>
      </c>
      <c r="X43" s="24">
        <f t="shared" si="11"/>
      </c>
      <c r="Y43" s="24">
        <f t="shared" si="11"/>
      </c>
      <c r="Z43" s="24">
        <f t="shared" si="11"/>
      </c>
      <c r="AA43" s="24">
        <f t="shared" si="11"/>
      </c>
      <c r="AB43" s="24">
        <f t="shared" si="11"/>
      </c>
      <c r="AC43" s="24">
        <f t="shared" si="11"/>
      </c>
      <c r="AD43" s="24">
        <f t="shared" si="11"/>
      </c>
      <c r="AE43" s="24">
        <f t="shared" si="11"/>
      </c>
      <c r="AF43" s="24">
        <f t="shared" si="11"/>
      </c>
      <c r="AG43" s="24">
        <f t="shared" si="11"/>
      </c>
      <c r="AH43" s="24">
        <f t="shared" si="11"/>
      </c>
      <c r="AI43" s="24">
        <f t="shared" si="11"/>
      </c>
      <c r="AJ43" s="24">
        <f t="shared" si="11"/>
      </c>
      <c r="AK43" s="24">
        <f t="shared" si="11"/>
      </c>
      <c r="AL43" s="24">
        <f t="shared" si="11"/>
      </c>
      <c r="AM43" s="24">
        <f t="shared" si="11"/>
      </c>
      <c r="AN43" s="24">
        <f t="shared" si="11"/>
      </c>
      <c r="AO43" s="24">
        <f t="shared" si="11"/>
      </c>
      <c r="AP43" s="24">
        <f t="shared" si="11"/>
      </c>
      <c r="AQ43" s="24">
        <f t="shared" si="11"/>
      </c>
      <c r="AR43" s="24">
        <f t="shared" si="11"/>
      </c>
      <c r="AS43" s="24">
        <f t="shared" si="11"/>
      </c>
      <c r="AT43" s="24">
        <f t="shared" si="11"/>
      </c>
      <c r="AU43" s="24">
        <f t="shared" si="11"/>
      </c>
      <c r="AV43" s="24">
        <f t="shared" si="11"/>
      </c>
      <c r="AW43" s="24">
        <f t="shared" si="11"/>
      </c>
      <c r="AX43" s="24">
        <f t="shared" si="11"/>
      </c>
      <c r="AY43" s="24">
        <f t="shared" si="11"/>
      </c>
      <c r="AZ43" s="24">
        <f t="shared" si="11"/>
      </c>
      <c r="BA43" s="24">
        <f t="shared" si="11"/>
      </c>
      <c r="BB43" s="24">
        <f t="shared" si="11"/>
      </c>
      <c r="BC43" s="24">
        <f t="shared" si="11"/>
      </c>
      <c r="BD43" s="24">
        <f t="shared" si="11"/>
      </c>
      <c r="BE43" s="24">
        <f t="shared" si="11"/>
      </c>
      <c r="BF43" s="24">
        <f t="shared" si="11"/>
      </c>
      <c r="BG43" s="24">
        <f t="shared" si="11"/>
      </c>
      <c r="BH43" s="24">
        <f t="shared" si="11"/>
      </c>
      <c r="BI43" s="24">
        <f t="shared" si="11"/>
      </c>
      <c r="BJ43" s="24">
        <f t="shared" si="11"/>
      </c>
      <c r="BK43" s="24">
        <f t="shared" si="11"/>
      </c>
      <c r="BL43" s="24">
        <f t="shared" si="11"/>
      </c>
      <c r="BM43" s="24">
        <f t="shared" si="11"/>
      </c>
      <c r="BN43" s="24">
        <f t="shared" si="11"/>
      </c>
      <c r="BO43" s="24">
        <f t="shared" si="11"/>
      </c>
      <c r="BP43" s="24">
        <f aca="true" t="shared" si="12" ref="BP43:BZ43">IF(BP20&gt;149,12,IF(BP20&gt;74,6,IF(BP20&gt;39,3,IF(BP20&gt;0,1.5,""))))</f>
      </c>
      <c r="BQ43" s="24">
        <f t="shared" si="12"/>
      </c>
      <c r="BR43" s="24">
        <f t="shared" si="12"/>
      </c>
      <c r="BS43" s="24">
        <f t="shared" si="12"/>
      </c>
      <c r="BT43" s="24">
        <f t="shared" si="12"/>
      </c>
      <c r="BU43" s="24">
        <f t="shared" si="12"/>
      </c>
      <c r="BV43" s="24">
        <f t="shared" si="12"/>
      </c>
      <c r="BW43" s="24">
        <f t="shared" si="12"/>
      </c>
      <c r="BX43" s="24">
        <f t="shared" si="12"/>
      </c>
      <c r="BY43" s="24">
        <f t="shared" si="12"/>
      </c>
      <c r="BZ43" s="24">
        <f t="shared" si="12"/>
      </c>
    </row>
    <row r="44" spans="1:78" ht="12.75">
      <c r="A44" s="15" t="s">
        <v>734</v>
      </c>
      <c r="B44" s="24" t="b">
        <f>IF(B21="p",1.5,IF(B21="f",3,IF(B21="s",6,IF(B21="m",12,IF(B21="na",1.5)))))</f>
        <v>0</v>
      </c>
      <c r="C44" s="24" t="b">
        <f aca="true" t="shared" si="13" ref="C44:Z44">IF(C21="p",1.5,IF(C21="f",3,IF(C21="s",6,IF(C21="m",12,IF(C21="na",1.5)))))</f>
        <v>0</v>
      </c>
      <c r="D44" s="24" t="b">
        <f t="shared" si="13"/>
        <v>0</v>
      </c>
      <c r="E44" s="24" t="b">
        <f t="shared" si="13"/>
        <v>0</v>
      </c>
      <c r="F44" s="24" t="b">
        <f t="shared" si="13"/>
        <v>0</v>
      </c>
      <c r="G44" s="24" t="b">
        <f t="shared" si="13"/>
        <v>0</v>
      </c>
      <c r="H44" s="24" t="b">
        <f t="shared" si="13"/>
        <v>0</v>
      </c>
      <c r="I44" s="24" t="b">
        <f t="shared" si="13"/>
        <v>0</v>
      </c>
      <c r="J44" s="24" t="b">
        <f t="shared" si="13"/>
        <v>0</v>
      </c>
      <c r="K44" s="24" t="b">
        <f t="shared" si="13"/>
        <v>0</v>
      </c>
      <c r="L44" s="24" t="b">
        <f t="shared" si="13"/>
        <v>0</v>
      </c>
      <c r="M44" s="24" t="b">
        <f t="shared" si="13"/>
        <v>0</v>
      </c>
      <c r="N44" s="24" t="b">
        <f t="shared" si="13"/>
        <v>0</v>
      </c>
      <c r="O44" s="24" t="b">
        <f t="shared" si="13"/>
        <v>0</v>
      </c>
      <c r="P44" s="24" t="b">
        <f t="shared" si="13"/>
        <v>0</v>
      </c>
      <c r="Q44" s="24" t="b">
        <f t="shared" si="13"/>
        <v>0</v>
      </c>
      <c r="R44" s="24" t="b">
        <f t="shared" si="13"/>
        <v>0</v>
      </c>
      <c r="S44" s="24" t="b">
        <f t="shared" si="13"/>
        <v>0</v>
      </c>
      <c r="T44" s="24" t="b">
        <f t="shared" si="13"/>
        <v>0</v>
      </c>
      <c r="U44" s="24" t="b">
        <f t="shared" si="13"/>
        <v>0</v>
      </c>
      <c r="V44" s="24" t="b">
        <f t="shared" si="13"/>
        <v>0</v>
      </c>
      <c r="W44" s="24" t="b">
        <f t="shared" si="13"/>
        <v>0</v>
      </c>
      <c r="X44" s="24" t="b">
        <f t="shared" si="13"/>
        <v>0</v>
      </c>
      <c r="Y44" s="24" t="b">
        <f t="shared" si="13"/>
        <v>0</v>
      </c>
      <c r="Z44" s="24" t="b">
        <f t="shared" si="13"/>
        <v>0</v>
      </c>
      <c r="AA44" s="24" t="b">
        <f aca="true" t="shared" si="14" ref="AA44:AZ44">IF(AA21="p",1.5,IF(AA21="f",3,IF(AA21="s",6,IF(AA21="m",12,IF(AA21="na",1.5)))))</f>
        <v>0</v>
      </c>
      <c r="AB44" s="24" t="b">
        <f t="shared" si="14"/>
        <v>0</v>
      </c>
      <c r="AC44" s="24" t="b">
        <f t="shared" si="14"/>
        <v>0</v>
      </c>
      <c r="AD44" s="24" t="b">
        <f t="shared" si="14"/>
        <v>0</v>
      </c>
      <c r="AE44" s="24" t="b">
        <f t="shared" si="14"/>
        <v>0</v>
      </c>
      <c r="AF44" s="24" t="b">
        <f t="shared" si="14"/>
        <v>0</v>
      </c>
      <c r="AG44" s="24" t="b">
        <f t="shared" si="14"/>
        <v>0</v>
      </c>
      <c r="AH44" s="24" t="b">
        <f t="shared" si="14"/>
        <v>0</v>
      </c>
      <c r="AI44" s="24" t="b">
        <f t="shared" si="14"/>
        <v>0</v>
      </c>
      <c r="AJ44" s="24" t="b">
        <f t="shared" si="14"/>
        <v>0</v>
      </c>
      <c r="AK44" s="24" t="b">
        <f t="shared" si="14"/>
        <v>0</v>
      </c>
      <c r="AL44" s="24" t="b">
        <f t="shared" si="14"/>
        <v>0</v>
      </c>
      <c r="AM44" s="24" t="b">
        <f t="shared" si="14"/>
        <v>0</v>
      </c>
      <c r="AN44" s="24" t="b">
        <f t="shared" si="14"/>
        <v>0</v>
      </c>
      <c r="AO44" s="24" t="b">
        <f t="shared" si="14"/>
        <v>0</v>
      </c>
      <c r="AP44" s="24" t="b">
        <f t="shared" si="14"/>
        <v>0</v>
      </c>
      <c r="AQ44" s="24" t="b">
        <f t="shared" si="14"/>
        <v>0</v>
      </c>
      <c r="AR44" s="24" t="b">
        <f t="shared" si="14"/>
        <v>0</v>
      </c>
      <c r="AS44" s="24" t="b">
        <f t="shared" si="14"/>
        <v>0</v>
      </c>
      <c r="AT44" s="24" t="b">
        <f t="shared" si="14"/>
        <v>0</v>
      </c>
      <c r="AU44" s="24" t="b">
        <f t="shared" si="14"/>
        <v>0</v>
      </c>
      <c r="AV44" s="24" t="b">
        <f t="shared" si="14"/>
        <v>0</v>
      </c>
      <c r="AW44" s="24" t="b">
        <f t="shared" si="14"/>
        <v>0</v>
      </c>
      <c r="AX44" s="24" t="b">
        <f t="shared" si="14"/>
        <v>0</v>
      </c>
      <c r="AY44" s="24" t="b">
        <f t="shared" si="14"/>
        <v>0</v>
      </c>
      <c r="AZ44" s="24" t="b">
        <f t="shared" si="14"/>
        <v>0</v>
      </c>
      <c r="BA44" s="24" t="b">
        <f aca="true" t="shared" si="15" ref="BA44:BZ44">IF(BA21="p",1.5,IF(BA21="f",3,IF(BA21="s",6,IF(BA21="m",12,IF(BA21="na",1.5)))))</f>
        <v>0</v>
      </c>
      <c r="BB44" s="24" t="b">
        <f t="shared" si="15"/>
        <v>0</v>
      </c>
      <c r="BC44" s="24" t="b">
        <f t="shared" si="15"/>
        <v>0</v>
      </c>
      <c r="BD44" s="24" t="b">
        <f t="shared" si="15"/>
        <v>0</v>
      </c>
      <c r="BE44" s="24" t="b">
        <f t="shared" si="15"/>
        <v>0</v>
      </c>
      <c r="BF44" s="24" t="b">
        <f t="shared" si="15"/>
        <v>0</v>
      </c>
      <c r="BG44" s="24" t="b">
        <f t="shared" si="15"/>
        <v>0</v>
      </c>
      <c r="BH44" s="24" t="b">
        <f t="shared" si="15"/>
        <v>0</v>
      </c>
      <c r="BI44" s="24" t="b">
        <f t="shared" si="15"/>
        <v>0</v>
      </c>
      <c r="BJ44" s="24" t="b">
        <f t="shared" si="15"/>
        <v>0</v>
      </c>
      <c r="BK44" s="24" t="b">
        <f t="shared" si="15"/>
        <v>0</v>
      </c>
      <c r="BL44" s="24" t="b">
        <f t="shared" si="15"/>
        <v>0</v>
      </c>
      <c r="BM44" s="24" t="b">
        <f t="shared" si="15"/>
        <v>0</v>
      </c>
      <c r="BN44" s="24" t="b">
        <f t="shared" si="15"/>
        <v>0</v>
      </c>
      <c r="BO44" s="24" t="b">
        <f t="shared" si="15"/>
        <v>0</v>
      </c>
      <c r="BP44" s="24" t="b">
        <f t="shared" si="15"/>
        <v>0</v>
      </c>
      <c r="BQ44" s="24" t="b">
        <f t="shared" si="15"/>
        <v>0</v>
      </c>
      <c r="BR44" s="24" t="b">
        <f t="shared" si="15"/>
        <v>0</v>
      </c>
      <c r="BS44" s="24" t="b">
        <f t="shared" si="15"/>
        <v>0</v>
      </c>
      <c r="BT44" s="24" t="b">
        <f t="shared" si="15"/>
        <v>0</v>
      </c>
      <c r="BU44" s="24" t="b">
        <f t="shared" si="15"/>
        <v>0</v>
      </c>
      <c r="BV44" s="24" t="b">
        <f t="shared" si="15"/>
        <v>0</v>
      </c>
      <c r="BW44" s="24" t="b">
        <f t="shared" si="15"/>
        <v>0</v>
      </c>
      <c r="BX44" s="24" t="b">
        <f t="shared" si="15"/>
        <v>0</v>
      </c>
      <c r="BY44" s="24" t="b">
        <f t="shared" si="15"/>
        <v>0</v>
      </c>
      <c r="BZ44" s="24" t="b">
        <f t="shared" si="15"/>
        <v>0</v>
      </c>
    </row>
    <row r="45" spans="1:78" ht="12.75">
      <c r="A45" s="15" t="s">
        <v>736</v>
      </c>
      <c r="B45" s="24">
        <f>IF(B22="l",3,IF(B22="m",6,IF(B22="h",12,"")))</f>
        <v>6</v>
      </c>
      <c r="C45" s="24">
        <f>IF(C22="l",3,IF(C22="m",6,IF(C22="h",12,"")))</f>
        <v>6</v>
      </c>
      <c r="D45" s="24">
        <f>IF(D22="l",3,IF(D22="m",6,IF(D22="h",12,"")))</f>
        <v>6</v>
      </c>
      <c r="E45" s="24">
        <f>IF(E22="l",3,IF(E22="m",6,IF(E22="h",12,"")))</f>
        <v>6</v>
      </c>
      <c r="F45" s="24">
        <f aca="true" t="shared" si="16" ref="F45:V45">IF(F22="l",3,IF(F22="m",6,IF(F22="h",12,"")))</f>
        <v>6</v>
      </c>
      <c r="G45" s="24">
        <f t="shared" si="16"/>
        <v>6</v>
      </c>
      <c r="H45" s="24">
        <f t="shared" si="16"/>
        <v>3</v>
      </c>
      <c r="I45" s="24">
        <f t="shared" si="16"/>
      </c>
      <c r="J45" s="24">
        <f t="shared" si="16"/>
      </c>
      <c r="K45" s="24">
        <f t="shared" si="16"/>
      </c>
      <c r="L45" s="24">
        <f t="shared" si="16"/>
      </c>
      <c r="M45" s="24">
        <f t="shared" si="16"/>
      </c>
      <c r="N45" s="24">
        <f t="shared" si="16"/>
      </c>
      <c r="O45" s="24">
        <f t="shared" si="16"/>
      </c>
      <c r="P45" s="24">
        <f t="shared" si="16"/>
      </c>
      <c r="Q45" s="24">
        <f t="shared" si="16"/>
      </c>
      <c r="R45" s="24">
        <f t="shared" si="16"/>
      </c>
      <c r="S45" s="24">
        <f t="shared" si="16"/>
      </c>
      <c r="T45" s="24">
        <f t="shared" si="16"/>
      </c>
      <c r="U45" s="24">
        <f t="shared" si="16"/>
      </c>
      <c r="V45" s="24">
        <f t="shared" si="16"/>
      </c>
      <c r="W45" s="24">
        <f>IF(W22="l",3,IF(W22="m",6,IF(W22="h",12,"")))</f>
      </c>
      <c r="X45" s="24">
        <f>IF(X22="l",3,IF(X22="m",6,IF(X22="h",12,"")))</f>
      </c>
      <c r="Y45" s="24">
        <f>IF(Y22="l",3,IF(Y22="m",6,IF(Y22="h",12,"")))</f>
      </c>
      <c r="Z45" s="24">
        <f>IF(Z22="l",3,IF(Z22="m",6,IF(Z22="h",12,"")))</f>
      </c>
      <c r="AA45" s="24">
        <f aca="true" t="shared" si="17" ref="AA45:AZ45">IF(AA22="l",3,IF(AA22="m",6,IF(AA22="h",12,"")))</f>
      </c>
      <c r="AB45" s="24">
        <f t="shared" si="17"/>
      </c>
      <c r="AC45" s="24">
        <f t="shared" si="17"/>
      </c>
      <c r="AD45" s="24">
        <f t="shared" si="17"/>
      </c>
      <c r="AE45" s="24">
        <f t="shared" si="17"/>
      </c>
      <c r="AF45" s="24">
        <f t="shared" si="17"/>
      </c>
      <c r="AG45" s="24">
        <f t="shared" si="17"/>
      </c>
      <c r="AH45" s="24">
        <f t="shared" si="17"/>
      </c>
      <c r="AI45" s="24">
        <f t="shared" si="17"/>
      </c>
      <c r="AJ45" s="24">
        <f t="shared" si="17"/>
      </c>
      <c r="AK45" s="24">
        <f t="shared" si="17"/>
      </c>
      <c r="AL45" s="24">
        <f t="shared" si="17"/>
      </c>
      <c r="AM45" s="24">
        <f t="shared" si="17"/>
      </c>
      <c r="AN45" s="24">
        <f t="shared" si="17"/>
      </c>
      <c r="AO45" s="24">
        <f t="shared" si="17"/>
      </c>
      <c r="AP45" s="24">
        <f t="shared" si="17"/>
      </c>
      <c r="AQ45" s="24">
        <f t="shared" si="17"/>
      </c>
      <c r="AR45" s="24">
        <f t="shared" si="17"/>
      </c>
      <c r="AS45" s="24">
        <f t="shared" si="17"/>
      </c>
      <c r="AT45" s="24">
        <f t="shared" si="17"/>
      </c>
      <c r="AU45" s="24">
        <f t="shared" si="17"/>
      </c>
      <c r="AV45" s="24">
        <f t="shared" si="17"/>
      </c>
      <c r="AW45" s="24">
        <f t="shared" si="17"/>
      </c>
      <c r="AX45" s="24">
        <f t="shared" si="17"/>
      </c>
      <c r="AY45" s="24">
        <f t="shared" si="17"/>
      </c>
      <c r="AZ45" s="24">
        <f t="shared" si="17"/>
      </c>
      <c r="BA45" s="24">
        <f aca="true" t="shared" si="18" ref="BA45:BZ45">IF(BA22="l",3,IF(BA22="m",6,IF(BA22="h",12,"")))</f>
      </c>
      <c r="BB45" s="24">
        <f t="shared" si="18"/>
      </c>
      <c r="BC45" s="24">
        <f t="shared" si="18"/>
      </c>
      <c r="BD45" s="24">
        <f t="shared" si="18"/>
      </c>
      <c r="BE45" s="24">
        <f t="shared" si="18"/>
      </c>
      <c r="BF45" s="24">
        <f t="shared" si="18"/>
      </c>
      <c r="BG45" s="24">
        <f t="shared" si="18"/>
      </c>
      <c r="BH45" s="24">
        <f t="shared" si="18"/>
      </c>
      <c r="BI45" s="24">
        <f t="shared" si="18"/>
      </c>
      <c r="BJ45" s="24">
        <f t="shared" si="18"/>
      </c>
      <c r="BK45" s="24">
        <f t="shared" si="18"/>
      </c>
      <c r="BL45" s="24">
        <f t="shared" si="18"/>
      </c>
      <c r="BM45" s="24">
        <f t="shared" si="18"/>
      </c>
      <c r="BN45" s="24">
        <f t="shared" si="18"/>
      </c>
      <c r="BO45" s="24">
        <f t="shared" si="18"/>
      </c>
      <c r="BP45" s="24">
        <f t="shared" si="18"/>
      </c>
      <c r="BQ45" s="24">
        <f t="shared" si="18"/>
      </c>
      <c r="BR45" s="24">
        <f t="shared" si="18"/>
      </c>
      <c r="BS45" s="24">
        <f t="shared" si="18"/>
      </c>
      <c r="BT45" s="24">
        <f t="shared" si="18"/>
      </c>
      <c r="BU45" s="24">
        <f t="shared" si="18"/>
      </c>
      <c r="BV45" s="24">
        <f t="shared" si="18"/>
      </c>
      <c r="BW45" s="24">
        <f t="shared" si="18"/>
      </c>
      <c r="BX45" s="24">
        <f t="shared" si="18"/>
      </c>
      <c r="BY45" s="24">
        <f t="shared" si="18"/>
      </c>
      <c r="BZ45" s="24">
        <f t="shared" si="18"/>
      </c>
    </row>
    <row r="46" spans="1:2" ht="12.75">
      <c r="A46" s="15"/>
      <c r="B46" s="2"/>
    </row>
    <row r="47" spans="1:78" ht="12.75">
      <c r="A47" s="48" t="s">
        <v>8</v>
      </c>
      <c r="B47" s="2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ht="12.75">
      <c r="A48" s="15" t="s">
        <v>25</v>
      </c>
      <c r="B48" s="24">
        <f>IF(B25&gt;39,1,IF(B25&gt;29,2,IF(B25&gt;9,4,IF(B25&gt;0,8,""))))</f>
      </c>
      <c r="C48" s="24">
        <f aca="true" t="shared" si="19" ref="C48:Z48">IF(C25&gt;39,1,IF(C25&gt;29,2,IF(C25&gt;9,4,IF(C25&gt;0,8,""))))</f>
      </c>
      <c r="D48" s="24">
        <f t="shared" si="19"/>
      </c>
      <c r="E48" s="24">
        <f t="shared" si="19"/>
      </c>
      <c r="F48" s="24">
        <f t="shared" si="19"/>
      </c>
      <c r="G48" s="24">
        <f t="shared" si="19"/>
      </c>
      <c r="H48" s="24">
        <f t="shared" si="19"/>
      </c>
      <c r="I48" s="24">
        <f t="shared" si="19"/>
      </c>
      <c r="J48" s="24">
        <f t="shared" si="19"/>
      </c>
      <c r="K48" s="24">
        <f t="shared" si="19"/>
      </c>
      <c r="L48" s="24">
        <f t="shared" si="19"/>
      </c>
      <c r="M48" s="24">
        <f t="shared" si="19"/>
      </c>
      <c r="N48" s="24">
        <f t="shared" si="19"/>
      </c>
      <c r="O48" s="24">
        <f t="shared" si="19"/>
      </c>
      <c r="P48" s="24">
        <f t="shared" si="19"/>
      </c>
      <c r="Q48" s="24">
        <f t="shared" si="19"/>
      </c>
      <c r="R48" s="24">
        <f t="shared" si="19"/>
      </c>
      <c r="S48" s="24">
        <f t="shared" si="19"/>
      </c>
      <c r="T48" s="24">
        <f t="shared" si="19"/>
      </c>
      <c r="U48" s="24">
        <f t="shared" si="19"/>
      </c>
      <c r="V48" s="24">
        <f t="shared" si="19"/>
      </c>
      <c r="W48" s="24">
        <f t="shared" si="19"/>
      </c>
      <c r="X48" s="24">
        <f t="shared" si="19"/>
      </c>
      <c r="Y48" s="24">
        <f t="shared" si="19"/>
      </c>
      <c r="Z48" s="24">
        <f t="shared" si="19"/>
      </c>
      <c r="AA48" s="24">
        <f aca="true" t="shared" si="20" ref="AA48:AZ48">IF(AA25&gt;39,1,IF(AA25&gt;29,2,IF(AA25&gt;9,4,IF(AA25&gt;0,8,""))))</f>
      </c>
      <c r="AB48" s="24">
        <f t="shared" si="20"/>
      </c>
      <c r="AC48" s="24">
        <f t="shared" si="20"/>
      </c>
      <c r="AD48" s="24">
        <f t="shared" si="20"/>
      </c>
      <c r="AE48" s="24">
        <f t="shared" si="20"/>
      </c>
      <c r="AF48" s="24">
        <f t="shared" si="20"/>
      </c>
      <c r="AG48" s="24">
        <f t="shared" si="20"/>
      </c>
      <c r="AH48" s="24">
        <f t="shared" si="20"/>
      </c>
      <c r="AI48" s="24">
        <f t="shared" si="20"/>
      </c>
      <c r="AJ48" s="24">
        <f t="shared" si="20"/>
      </c>
      <c r="AK48" s="24">
        <f t="shared" si="20"/>
      </c>
      <c r="AL48" s="24">
        <f t="shared" si="20"/>
      </c>
      <c r="AM48" s="24">
        <f t="shared" si="20"/>
      </c>
      <c r="AN48" s="24">
        <f t="shared" si="20"/>
      </c>
      <c r="AO48" s="24">
        <f t="shared" si="20"/>
      </c>
      <c r="AP48" s="24">
        <f t="shared" si="20"/>
      </c>
      <c r="AQ48" s="24">
        <f t="shared" si="20"/>
      </c>
      <c r="AR48" s="24">
        <f t="shared" si="20"/>
      </c>
      <c r="AS48" s="24">
        <f t="shared" si="20"/>
      </c>
      <c r="AT48" s="24">
        <f t="shared" si="20"/>
      </c>
      <c r="AU48" s="24">
        <f t="shared" si="20"/>
      </c>
      <c r="AV48" s="24">
        <f t="shared" si="20"/>
      </c>
      <c r="AW48" s="24">
        <f t="shared" si="20"/>
      </c>
      <c r="AX48" s="24">
        <f t="shared" si="20"/>
      </c>
      <c r="AY48" s="24">
        <f t="shared" si="20"/>
      </c>
      <c r="AZ48" s="24">
        <f t="shared" si="20"/>
      </c>
      <c r="BA48" s="24">
        <f aca="true" t="shared" si="21" ref="BA48:BZ48">IF(BA25&gt;39,1,IF(BA25&gt;29,2,IF(BA25&gt;9,4,IF(BA25&gt;0,8,""))))</f>
      </c>
      <c r="BB48" s="24">
        <f t="shared" si="21"/>
      </c>
      <c r="BC48" s="24">
        <f t="shared" si="21"/>
      </c>
      <c r="BD48" s="24">
        <f t="shared" si="21"/>
      </c>
      <c r="BE48" s="24">
        <f t="shared" si="21"/>
      </c>
      <c r="BF48" s="24">
        <f t="shared" si="21"/>
      </c>
      <c r="BG48" s="24">
        <f t="shared" si="21"/>
      </c>
      <c r="BH48" s="24">
        <f t="shared" si="21"/>
      </c>
      <c r="BI48" s="24">
        <f t="shared" si="21"/>
      </c>
      <c r="BJ48" s="24">
        <f t="shared" si="21"/>
      </c>
      <c r="BK48" s="24">
        <f t="shared" si="21"/>
      </c>
      <c r="BL48" s="24">
        <f t="shared" si="21"/>
      </c>
      <c r="BM48" s="24">
        <f t="shared" si="21"/>
      </c>
      <c r="BN48" s="24">
        <f t="shared" si="21"/>
      </c>
      <c r="BO48" s="24">
        <f t="shared" si="21"/>
      </c>
      <c r="BP48" s="24">
        <f t="shared" si="21"/>
      </c>
      <c r="BQ48" s="24">
        <f t="shared" si="21"/>
      </c>
      <c r="BR48" s="24">
        <f t="shared" si="21"/>
      </c>
      <c r="BS48" s="24">
        <f t="shared" si="21"/>
      </c>
      <c r="BT48" s="24">
        <f t="shared" si="21"/>
      </c>
      <c r="BU48" s="24">
        <f t="shared" si="21"/>
      </c>
      <c r="BV48" s="24">
        <f t="shared" si="21"/>
      </c>
      <c r="BW48" s="24">
        <f t="shared" si="21"/>
      </c>
      <c r="BX48" s="24">
        <f t="shared" si="21"/>
      </c>
      <c r="BY48" s="24">
        <f t="shared" si="21"/>
      </c>
      <c r="BZ48" s="24">
        <f t="shared" si="21"/>
      </c>
    </row>
    <row r="49" spans="1:78" ht="12.75">
      <c r="A49" s="15" t="s">
        <v>19</v>
      </c>
      <c r="B49" s="24">
        <f aca="true" t="shared" si="22" ref="B49:G49">B26</f>
        <v>0</v>
      </c>
      <c r="C49" s="24">
        <f t="shared" si="22"/>
        <v>0</v>
      </c>
      <c r="D49" s="24">
        <f t="shared" si="22"/>
        <v>0</v>
      </c>
      <c r="E49" s="24">
        <f t="shared" si="22"/>
        <v>0</v>
      </c>
      <c r="F49" s="24">
        <f t="shared" si="22"/>
        <v>0</v>
      </c>
      <c r="G49" s="24">
        <f t="shared" si="22"/>
        <v>0</v>
      </c>
      <c r="H49" s="24">
        <f aca="true" t="shared" si="23" ref="H49:Z49">H26</f>
        <v>0</v>
      </c>
      <c r="I49" s="24">
        <f t="shared" si="23"/>
        <v>0</v>
      </c>
      <c r="J49" s="24">
        <f t="shared" si="23"/>
        <v>0</v>
      </c>
      <c r="K49" s="24">
        <f t="shared" si="23"/>
        <v>0</v>
      </c>
      <c r="L49" s="24">
        <f t="shared" si="23"/>
        <v>0</v>
      </c>
      <c r="M49" s="24">
        <f t="shared" si="23"/>
        <v>0</v>
      </c>
      <c r="N49" s="24">
        <f t="shared" si="23"/>
        <v>0</v>
      </c>
      <c r="O49" s="24">
        <f t="shared" si="23"/>
        <v>0</v>
      </c>
      <c r="P49" s="24">
        <f t="shared" si="23"/>
        <v>0</v>
      </c>
      <c r="Q49" s="24">
        <f t="shared" si="23"/>
        <v>0</v>
      </c>
      <c r="R49" s="24">
        <f t="shared" si="23"/>
        <v>0</v>
      </c>
      <c r="S49" s="24">
        <f t="shared" si="23"/>
        <v>0</v>
      </c>
      <c r="T49" s="24">
        <f t="shared" si="23"/>
        <v>0</v>
      </c>
      <c r="U49" s="24">
        <f t="shared" si="23"/>
        <v>0</v>
      </c>
      <c r="V49" s="24">
        <f t="shared" si="23"/>
        <v>0</v>
      </c>
      <c r="W49" s="24">
        <f t="shared" si="23"/>
        <v>0</v>
      </c>
      <c r="X49" s="24">
        <f t="shared" si="23"/>
        <v>0</v>
      </c>
      <c r="Y49" s="24">
        <f t="shared" si="23"/>
        <v>0</v>
      </c>
      <c r="Z49" s="24">
        <f t="shared" si="23"/>
        <v>0</v>
      </c>
      <c r="AA49" s="24">
        <f aca="true" t="shared" si="24" ref="AA49:AZ49">AA26</f>
        <v>0</v>
      </c>
      <c r="AB49" s="24">
        <f t="shared" si="24"/>
        <v>0</v>
      </c>
      <c r="AC49" s="24">
        <f t="shared" si="24"/>
        <v>0</v>
      </c>
      <c r="AD49" s="24">
        <f t="shared" si="24"/>
        <v>0</v>
      </c>
      <c r="AE49" s="24">
        <f t="shared" si="24"/>
        <v>0</v>
      </c>
      <c r="AF49" s="24">
        <f t="shared" si="24"/>
        <v>0</v>
      </c>
      <c r="AG49" s="24">
        <f t="shared" si="24"/>
        <v>0</v>
      </c>
      <c r="AH49" s="24">
        <f t="shared" si="24"/>
        <v>0</v>
      </c>
      <c r="AI49" s="24">
        <f t="shared" si="24"/>
        <v>0</v>
      </c>
      <c r="AJ49" s="24">
        <f t="shared" si="24"/>
        <v>0</v>
      </c>
      <c r="AK49" s="24">
        <f t="shared" si="24"/>
        <v>0</v>
      </c>
      <c r="AL49" s="24">
        <f t="shared" si="24"/>
        <v>0</v>
      </c>
      <c r="AM49" s="24">
        <f t="shared" si="24"/>
        <v>0</v>
      </c>
      <c r="AN49" s="24">
        <f t="shared" si="24"/>
        <v>0</v>
      </c>
      <c r="AO49" s="24">
        <f t="shared" si="24"/>
        <v>0</v>
      </c>
      <c r="AP49" s="24">
        <f t="shared" si="24"/>
        <v>0</v>
      </c>
      <c r="AQ49" s="24">
        <f t="shared" si="24"/>
        <v>0</v>
      </c>
      <c r="AR49" s="24">
        <f t="shared" si="24"/>
        <v>0</v>
      </c>
      <c r="AS49" s="24">
        <f t="shared" si="24"/>
        <v>0</v>
      </c>
      <c r="AT49" s="24">
        <f t="shared" si="24"/>
        <v>0</v>
      </c>
      <c r="AU49" s="24">
        <f t="shared" si="24"/>
        <v>0</v>
      </c>
      <c r="AV49" s="24">
        <f t="shared" si="24"/>
        <v>0</v>
      </c>
      <c r="AW49" s="24">
        <f t="shared" si="24"/>
        <v>0</v>
      </c>
      <c r="AX49" s="24">
        <f t="shared" si="24"/>
        <v>0</v>
      </c>
      <c r="AY49" s="24">
        <f t="shared" si="24"/>
        <v>0</v>
      </c>
      <c r="AZ49" s="24">
        <f t="shared" si="24"/>
        <v>0</v>
      </c>
      <c r="BA49" s="24">
        <f aca="true" t="shared" si="25" ref="BA49:BZ49">BA26</f>
        <v>0</v>
      </c>
      <c r="BB49" s="24">
        <f t="shared" si="25"/>
        <v>0</v>
      </c>
      <c r="BC49" s="24">
        <f t="shared" si="25"/>
        <v>0</v>
      </c>
      <c r="BD49" s="24">
        <f t="shared" si="25"/>
        <v>0</v>
      </c>
      <c r="BE49" s="24">
        <f t="shared" si="25"/>
        <v>0</v>
      </c>
      <c r="BF49" s="24">
        <f t="shared" si="25"/>
        <v>0</v>
      </c>
      <c r="BG49" s="24">
        <f t="shared" si="25"/>
        <v>0</v>
      </c>
      <c r="BH49" s="24">
        <f t="shared" si="25"/>
        <v>0</v>
      </c>
      <c r="BI49" s="24">
        <f t="shared" si="25"/>
        <v>0</v>
      </c>
      <c r="BJ49" s="24">
        <f t="shared" si="25"/>
        <v>0</v>
      </c>
      <c r="BK49" s="24">
        <f t="shared" si="25"/>
        <v>0</v>
      </c>
      <c r="BL49" s="24">
        <f t="shared" si="25"/>
        <v>0</v>
      </c>
      <c r="BM49" s="24">
        <f t="shared" si="25"/>
        <v>0</v>
      </c>
      <c r="BN49" s="24">
        <f t="shared" si="25"/>
        <v>0</v>
      </c>
      <c r="BO49" s="24">
        <f t="shared" si="25"/>
        <v>0</v>
      </c>
      <c r="BP49" s="24">
        <f t="shared" si="25"/>
        <v>0</v>
      </c>
      <c r="BQ49" s="24">
        <f t="shared" si="25"/>
        <v>0</v>
      </c>
      <c r="BR49" s="24">
        <f t="shared" si="25"/>
        <v>0</v>
      </c>
      <c r="BS49" s="24">
        <f t="shared" si="25"/>
        <v>0</v>
      </c>
      <c r="BT49" s="24">
        <f t="shared" si="25"/>
        <v>0</v>
      </c>
      <c r="BU49" s="24">
        <f t="shared" si="25"/>
        <v>0</v>
      </c>
      <c r="BV49" s="24">
        <f t="shared" si="25"/>
        <v>0</v>
      </c>
      <c r="BW49" s="24">
        <f t="shared" si="25"/>
        <v>0</v>
      </c>
      <c r="BX49" s="24">
        <f t="shared" si="25"/>
        <v>0</v>
      </c>
      <c r="BY49" s="24">
        <f t="shared" si="25"/>
        <v>0</v>
      </c>
      <c r="BZ49" s="24">
        <f t="shared" si="25"/>
        <v>0</v>
      </c>
    </row>
    <row r="50" spans="1:78" ht="12.75">
      <c r="A50" s="15" t="s">
        <v>20</v>
      </c>
      <c r="B50" s="24">
        <f>IF(B27="na",1.5,IF(B27&gt;99,1.5,IF(B27&gt;65,3,IF(B27&gt;19,6,IF(B27&lt;20,12)))))</f>
        <v>12</v>
      </c>
      <c r="C50" s="24">
        <f aca="true" t="shared" si="26" ref="C50:Z50">IF(C27="na",1.5,IF(C27&gt;99,1.5,IF(C27&gt;65,3,IF(C27&gt;19,6,IF(C27&lt;20,12)))))</f>
        <v>12</v>
      </c>
      <c r="D50" s="24">
        <f t="shared" si="26"/>
        <v>12</v>
      </c>
      <c r="E50" s="24">
        <f t="shared" si="26"/>
        <v>12</v>
      </c>
      <c r="F50" s="24">
        <f t="shared" si="26"/>
        <v>12</v>
      </c>
      <c r="G50" s="24">
        <f t="shared" si="26"/>
        <v>12</v>
      </c>
      <c r="H50" s="24">
        <f t="shared" si="26"/>
        <v>12</v>
      </c>
      <c r="I50" s="24">
        <f t="shared" si="26"/>
        <v>12</v>
      </c>
      <c r="J50" s="24">
        <f t="shared" si="26"/>
        <v>12</v>
      </c>
      <c r="K50" s="24">
        <f t="shared" si="26"/>
        <v>12</v>
      </c>
      <c r="L50" s="24">
        <f t="shared" si="26"/>
        <v>12</v>
      </c>
      <c r="M50" s="24">
        <f t="shared" si="26"/>
        <v>12</v>
      </c>
      <c r="N50" s="24">
        <f t="shared" si="26"/>
        <v>12</v>
      </c>
      <c r="O50" s="24">
        <f t="shared" si="26"/>
        <v>12</v>
      </c>
      <c r="P50" s="24">
        <f t="shared" si="26"/>
        <v>12</v>
      </c>
      <c r="Q50" s="24">
        <f t="shared" si="26"/>
        <v>12</v>
      </c>
      <c r="R50" s="24">
        <f t="shared" si="26"/>
        <v>12</v>
      </c>
      <c r="S50" s="24">
        <f t="shared" si="26"/>
        <v>12</v>
      </c>
      <c r="T50" s="24">
        <f t="shared" si="26"/>
        <v>12</v>
      </c>
      <c r="U50" s="24">
        <f t="shared" si="26"/>
        <v>12</v>
      </c>
      <c r="V50" s="24">
        <f t="shared" si="26"/>
        <v>12</v>
      </c>
      <c r="W50" s="24">
        <f t="shared" si="26"/>
        <v>12</v>
      </c>
      <c r="X50" s="24">
        <f t="shared" si="26"/>
        <v>12</v>
      </c>
      <c r="Y50" s="24">
        <f t="shared" si="26"/>
        <v>12</v>
      </c>
      <c r="Z50" s="24">
        <f t="shared" si="26"/>
        <v>12</v>
      </c>
      <c r="AA50" s="24">
        <f aca="true" t="shared" si="27" ref="AA50:AZ50">IF(AA27="na",1.5,IF(AA27&gt;99,1.5,IF(AA27&gt;65,3,IF(AA27&gt;19,6,IF(AA27&lt;20,12)))))</f>
        <v>12</v>
      </c>
      <c r="AB50" s="24">
        <f t="shared" si="27"/>
        <v>12</v>
      </c>
      <c r="AC50" s="24">
        <f t="shared" si="27"/>
        <v>12</v>
      </c>
      <c r="AD50" s="24">
        <f t="shared" si="27"/>
        <v>12</v>
      </c>
      <c r="AE50" s="24">
        <f t="shared" si="27"/>
        <v>12</v>
      </c>
      <c r="AF50" s="24">
        <f t="shared" si="27"/>
        <v>12</v>
      </c>
      <c r="AG50" s="24">
        <f t="shared" si="27"/>
        <v>12</v>
      </c>
      <c r="AH50" s="24">
        <f t="shared" si="27"/>
        <v>12</v>
      </c>
      <c r="AI50" s="24">
        <f t="shared" si="27"/>
        <v>12</v>
      </c>
      <c r="AJ50" s="24">
        <f t="shared" si="27"/>
        <v>12</v>
      </c>
      <c r="AK50" s="24">
        <f t="shared" si="27"/>
        <v>12</v>
      </c>
      <c r="AL50" s="24">
        <f t="shared" si="27"/>
        <v>12</v>
      </c>
      <c r="AM50" s="24">
        <f t="shared" si="27"/>
        <v>12</v>
      </c>
      <c r="AN50" s="24">
        <f t="shared" si="27"/>
        <v>12</v>
      </c>
      <c r="AO50" s="24">
        <f t="shared" si="27"/>
        <v>12</v>
      </c>
      <c r="AP50" s="24">
        <f t="shared" si="27"/>
        <v>12</v>
      </c>
      <c r="AQ50" s="24">
        <f t="shared" si="27"/>
        <v>12</v>
      </c>
      <c r="AR50" s="24">
        <f t="shared" si="27"/>
        <v>12</v>
      </c>
      <c r="AS50" s="24">
        <f t="shared" si="27"/>
        <v>12</v>
      </c>
      <c r="AT50" s="24">
        <f t="shared" si="27"/>
        <v>12</v>
      </c>
      <c r="AU50" s="24">
        <f t="shared" si="27"/>
        <v>12</v>
      </c>
      <c r="AV50" s="24">
        <f t="shared" si="27"/>
        <v>12</v>
      </c>
      <c r="AW50" s="24">
        <f t="shared" si="27"/>
        <v>12</v>
      </c>
      <c r="AX50" s="24">
        <f t="shared" si="27"/>
        <v>12</v>
      </c>
      <c r="AY50" s="24">
        <f t="shared" si="27"/>
        <v>12</v>
      </c>
      <c r="AZ50" s="24">
        <f t="shared" si="27"/>
        <v>12</v>
      </c>
      <c r="BA50" s="24">
        <f aca="true" t="shared" si="28" ref="BA50:BZ50">IF(BA27="na",1.5,IF(BA27&gt;99,1.5,IF(BA27&gt;65,3,IF(BA27&gt;19,6,IF(BA27&lt;20,12)))))</f>
        <v>12</v>
      </c>
      <c r="BB50" s="24">
        <f t="shared" si="28"/>
        <v>12</v>
      </c>
      <c r="BC50" s="24">
        <f t="shared" si="28"/>
        <v>12</v>
      </c>
      <c r="BD50" s="24">
        <f t="shared" si="28"/>
        <v>12</v>
      </c>
      <c r="BE50" s="24">
        <f t="shared" si="28"/>
        <v>12</v>
      </c>
      <c r="BF50" s="24">
        <f t="shared" si="28"/>
        <v>12</v>
      </c>
      <c r="BG50" s="24">
        <f t="shared" si="28"/>
        <v>12</v>
      </c>
      <c r="BH50" s="24">
        <f t="shared" si="28"/>
        <v>12</v>
      </c>
      <c r="BI50" s="24">
        <f t="shared" si="28"/>
        <v>12</v>
      </c>
      <c r="BJ50" s="24">
        <f t="shared" si="28"/>
        <v>12</v>
      </c>
      <c r="BK50" s="24">
        <f t="shared" si="28"/>
        <v>12</v>
      </c>
      <c r="BL50" s="24">
        <f t="shared" si="28"/>
        <v>12</v>
      </c>
      <c r="BM50" s="24">
        <f t="shared" si="28"/>
        <v>12</v>
      </c>
      <c r="BN50" s="24">
        <f t="shared" si="28"/>
        <v>12</v>
      </c>
      <c r="BO50" s="24">
        <f t="shared" si="28"/>
        <v>12</v>
      </c>
      <c r="BP50" s="24">
        <f t="shared" si="28"/>
        <v>12</v>
      </c>
      <c r="BQ50" s="24">
        <f t="shared" si="28"/>
        <v>12</v>
      </c>
      <c r="BR50" s="24">
        <f t="shared" si="28"/>
        <v>12</v>
      </c>
      <c r="BS50" s="24">
        <f t="shared" si="28"/>
        <v>12</v>
      </c>
      <c r="BT50" s="24">
        <f t="shared" si="28"/>
        <v>12</v>
      </c>
      <c r="BU50" s="24">
        <f t="shared" si="28"/>
        <v>12</v>
      </c>
      <c r="BV50" s="24">
        <f t="shared" si="28"/>
        <v>12</v>
      </c>
      <c r="BW50" s="24">
        <f t="shared" si="28"/>
        <v>12</v>
      </c>
      <c r="BX50" s="24">
        <f t="shared" si="28"/>
        <v>12</v>
      </c>
      <c r="BY50" s="24">
        <f t="shared" si="28"/>
        <v>12</v>
      </c>
      <c r="BZ50" s="24">
        <f t="shared" si="28"/>
        <v>12</v>
      </c>
    </row>
    <row r="51" spans="1:2" ht="12.75">
      <c r="A51" s="15"/>
      <c r="B51" s="2"/>
    </row>
    <row r="52" spans="1:78" ht="12.75">
      <c r="A52" s="48" t="s">
        <v>9</v>
      </c>
      <c r="B52" s="2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ht="12.75">
      <c r="A53" s="15" t="s">
        <v>26</v>
      </c>
      <c r="B53" s="24">
        <f aca="true" t="shared" si="29" ref="B53:G53">IF(B30&lt;31,1,IF(B30&lt;61,2,IF(B30&lt;100,4,IF(B30&gt;99,8))))</f>
        <v>1</v>
      </c>
      <c r="C53" s="24">
        <f t="shared" si="29"/>
        <v>1</v>
      </c>
      <c r="D53" s="24">
        <f t="shared" si="29"/>
        <v>1</v>
      </c>
      <c r="E53" s="24">
        <f t="shared" si="29"/>
        <v>1</v>
      </c>
      <c r="F53" s="24">
        <f t="shared" si="29"/>
        <v>1</v>
      </c>
      <c r="G53" s="24">
        <f t="shared" si="29"/>
        <v>1</v>
      </c>
      <c r="H53" s="24">
        <f aca="true" t="shared" si="30" ref="H53:Z53">IF(H30&lt;31,1,IF(H30&lt;61,2,IF(H30&lt;100,4,IF(H30&gt;99,8))))</f>
        <v>1</v>
      </c>
      <c r="I53" s="24">
        <f t="shared" si="30"/>
        <v>1</v>
      </c>
      <c r="J53" s="24">
        <f t="shared" si="30"/>
        <v>1</v>
      </c>
      <c r="K53" s="24">
        <f t="shared" si="30"/>
        <v>1</v>
      </c>
      <c r="L53" s="24">
        <f t="shared" si="30"/>
        <v>1</v>
      </c>
      <c r="M53" s="24">
        <f t="shared" si="30"/>
        <v>1</v>
      </c>
      <c r="N53" s="24">
        <f t="shared" si="30"/>
        <v>1</v>
      </c>
      <c r="O53" s="24">
        <f t="shared" si="30"/>
        <v>1</v>
      </c>
      <c r="P53" s="24">
        <f t="shared" si="30"/>
        <v>1</v>
      </c>
      <c r="Q53" s="24">
        <f t="shared" si="30"/>
        <v>1</v>
      </c>
      <c r="R53" s="24">
        <f t="shared" si="30"/>
        <v>1</v>
      </c>
      <c r="S53" s="24">
        <f t="shared" si="30"/>
        <v>1</v>
      </c>
      <c r="T53" s="24">
        <f t="shared" si="30"/>
        <v>1</v>
      </c>
      <c r="U53" s="24">
        <f t="shared" si="30"/>
        <v>1</v>
      </c>
      <c r="V53" s="24">
        <f t="shared" si="30"/>
        <v>1</v>
      </c>
      <c r="W53" s="24">
        <f t="shared" si="30"/>
        <v>1</v>
      </c>
      <c r="X53" s="24">
        <f t="shared" si="30"/>
        <v>1</v>
      </c>
      <c r="Y53" s="24">
        <f t="shared" si="30"/>
        <v>1</v>
      </c>
      <c r="Z53" s="24">
        <f t="shared" si="30"/>
        <v>1</v>
      </c>
      <c r="AA53" s="24">
        <f aca="true" t="shared" si="31" ref="AA53:AZ53">IF(AA30&lt;31,1,IF(AA30&lt;61,2,IF(AA30&lt;100,4,IF(AA30&gt;99,8))))</f>
        <v>1</v>
      </c>
      <c r="AB53" s="24">
        <f t="shared" si="31"/>
        <v>1</v>
      </c>
      <c r="AC53" s="24">
        <f t="shared" si="31"/>
        <v>1</v>
      </c>
      <c r="AD53" s="24">
        <f t="shared" si="31"/>
        <v>1</v>
      </c>
      <c r="AE53" s="24">
        <f t="shared" si="31"/>
        <v>1</v>
      </c>
      <c r="AF53" s="24">
        <f t="shared" si="31"/>
        <v>1</v>
      </c>
      <c r="AG53" s="24">
        <f t="shared" si="31"/>
        <v>1</v>
      </c>
      <c r="AH53" s="24">
        <f t="shared" si="31"/>
        <v>1</v>
      </c>
      <c r="AI53" s="24">
        <f t="shared" si="31"/>
        <v>1</v>
      </c>
      <c r="AJ53" s="24">
        <f t="shared" si="31"/>
        <v>1</v>
      </c>
      <c r="AK53" s="24">
        <f t="shared" si="31"/>
        <v>1</v>
      </c>
      <c r="AL53" s="24">
        <f t="shared" si="31"/>
        <v>1</v>
      </c>
      <c r="AM53" s="24">
        <f t="shared" si="31"/>
        <v>1</v>
      </c>
      <c r="AN53" s="24">
        <f t="shared" si="31"/>
        <v>1</v>
      </c>
      <c r="AO53" s="24">
        <f t="shared" si="31"/>
        <v>1</v>
      </c>
      <c r="AP53" s="24">
        <f t="shared" si="31"/>
        <v>1</v>
      </c>
      <c r="AQ53" s="24">
        <f t="shared" si="31"/>
        <v>1</v>
      </c>
      <c r="AR53" s="24">
        <f t="shared" si="31"/>
        <v>1</v>
      </c>
      <c r="AS53" s="24">
        <f t="shared" si="31"/>
        <v>1</v>
      </c>
      <c r="AT53" s="24">
        <f t="shared" si="31"/>
        <v>1</v>
      </c>
      <c r="AU53" s="24">
        <f t="shared" si="31"/>
        <v>1</v>
      </c>
      <c r="AV53" s="24">
        <f t="shared" si="31"/>
        <v>1</v>
      </c>
      <c r="AW53" s="24">
        <f t="shared" si="31"/>
        <v>1</v>
      </c>
      <c r="AX53" s="24">
        <f t="shared" si="31"/>
        <v>1</v>
      </c>
      <c r="AY53" s="24">
        <f t="shared" si="31"/>
        <v>1</v>
      </c>
      <c r="AZ53" s="24">
        <f t="shared" si="31"/>
        <v>1</v>
      </c>
      <c r="BA53" s="24">
        <f aca="true" t="shared" si="32" ref="BA53:BZ53">IF(BA30&lt;31,1,IF(BA30&lt;61,2,IF(BA30&lt;100,4,IF(BA30&gt;99,8))))</f>
        <v>1</v>
      </c>
      <c r="BB53" s="24">
        <f t="shared" si="32"/>
        <v>1</v>
      </c>
      <c r="BC53" s="24">
        <f t="shared" si="32"/>
        <v>1</v>
      </c>
      <c r="BD53" s="24">
        <f t="shared" si="32"/>
        <v>1</v>
      </c>
      <c r="BE53" s="24">
        <f t="shared" si="32"/>
        <v>1</v>
      </c>
      <c r="BF53" s="24">
        <f t="shared" si="32"/>
        <v>1</v>
      </c>
      <c r="BG53" s="24">
        <f t="shared" si="32"/>
        <v>1</v>
      </c>
      <c r="BH53" s="24">
        <f t="shared" si="32"/>
        <v>1</v>
      </c>
      <c r="BI53" s="24">
        <f t="shared" si="32"/>
        <v>1</v>
      </c>
      <c r="BJ53" s="24">
        <f t="shared" si="32"/>
        <v>1</v>
      </c>
      <c r="BK53" s="24">
        <f t="shared" si="32"/>
        <v>1</v>
      </c>
      <c r="BL53" s="24">
        <f t="shared" si="32"/>
        <v>1</v>
      </c>
      <c r="BM53" s="24">
        <f t="shared" si="32"/>
        <v>1</v>
      </c>
      <c r="BN53" s="24">
        <f t="shared" si="32"/>
        <v>1</v>
      </c>
      <c r="BO53" s="24">
        <f t="shared" si="32"/>
        <v>1</v>
      </c>
      <c r="BP53" s="24">
        <f t="shared" si="32"/>
        <v>1</v>
      </c>
      <c r="BQ53" s="24">
        <f t="shared" si="32"/>
        <v>1</v>
      </c>
      <c r="BR53" s="24">
        <f t="shared" si="32"/>
        <v>1</v>
      </c>
      <c r="BS53" s="24">
        <f t="shared" si="32"/>
        <v>1</v>
      </c>
      <c r="BT53" s="24">
        <f t="shared" si="32"/>
        <v>1</v>
      </c>
      <c r="BU53" s="24">
        <f t="shared" si="32"/>
        <v>1</v>
      </c>
      <c r="BV53" s="24">
        <f t="shared" si="32"/>
        <v>1</v>
      </c>
      <c r="BW53" s="24">
        <f t="shared" si="32"/>
        <v>1</v>
      </c>
      <c r="BX53" s="24">
        <f t="shared" si="32"/>
        <v>1</v>
      </c>
      <c r="BY53" s="24">
        <f t="shared" si="32"/>
        <v>1</v>
      </c>
      <c r="BZ53" s="24">
        <f t="shared" si="32"/>
        <v>1</v>
      </c>
    </row>
    <row r="54" spans="1:78" ht="12.75">
      <c r="A54" s="15" t="s">
        <v>27</v>
      </c>
      <c r="B54" s="24">
        <f>IF(B31&lt;61,1,IF(B31&lt;131,2,IF(B31&lt;201,4,IF(B31&gt;200,8))))</f>
        <v>1</v>
      </c>
      <c r="C54" s="24">
        <f>IF(C31&lt;61,1,IF(C31&lt;131,2,IF(C31&lt;201,4,IF(C31&gt;200,8))))</f>
        <v>1</v>
      </c>
      <c r="D54" s="24">
        <f>IF(D31&lt;61,1,IF(D31&lt;131,2,IF(D31&lt;201,4,IF(D31&gt;200,8))))</f>
        <v>1</v>
      </c>
      <c r="E54" s="24">
        <f aca="true" t="shared" si="33" ref="E54:Z54">IF(E31&lt;61,1,IF(E31&lt;131,2,IF(E31&lt;201,4,IF(E31&gt;200,8))))</f>
        <v>1</v>
      </c>
      <c r="F54" s="24">
        <f t="shared" si="33"/>
        <v>1</v>
      </c>
      <c r="G54" s="24">
        <f t="shared" si="33"/>
        <v>1</v>
      </c>
      <c r="H54" s="24">
        <f t="shared" si="33"/>
        <v>1</v>
      </c>
      <c r="I54" s="24">
        <f t="shared" si="33"/>
        <v>1</v>
      </c>
      <c r="J54" s="24">
        <f t="shared" si="33"/>
        <v>1</v>
      </c>
      <c r="K54" s="24">
        <f t="shared" si="33"/>
        <v>1</v>
      </c>
      <c r="L54" s="24">
        <f t="shared" si="33"/>
        <v>1</v>
      </c>
      <c r="M54" s="24">
        <f t="shared" si="33"/>
        <v>1</v>
      </c>
      <c r="N54" s="24">
        <f t="shared" si="33"/>
        <v>1</v>
      </c>
      <c r="O54" s="24">
        <f t="shared" si="33"/>
        <v>1</v>
      </c>
      <c r="P54" s="24">
        <f t="shared" si="33"/>
        <v>1</v>
      </c>
      <c r="Q54" s="24">
        <f t="shared" si="33"/>
        <v>1</v>
      </c>
      <c r="R54" s="24">
        <f t="shared" si="33"/>
        <v>1</v>
      </c>
      <c r="S54" s="24">
        <f t="shared" si="33"/>
        <v>1</v>
      </c>
      <c r="T54" s="24">
        <f t="shared" si="33"/>
        <v>1</v>
      </c>
      <c r="U54" s="24">
        <f t="shared" si="33"/>
        <v>1</v>
      </c>
      <c r="V54" s="24">
        <f t="shared" si="33"/>
        <v>1</v>
      </c>
      <c r="W54" s="24">
        <f t="shared" si="33"/>
        <v>1</v>
      </c>
      <c r="X54" s="24">
        <f t="shared" si="33"/>
        <v>1</v>
      </c>
      <c r="Y54" s="24">
        <f t="shared" si="33"/>
        <v>1</v>
      </c>
      <c r="Z54" s="24">
        <f t="shared" si="33"/>
        <v>1</v>
      </c>
      <c r="AA54" s="24">
        <f aca="true" t="shared" si="34" ref="AA54:AZ54">IF(AA31&lt;61,1,IF(AA31&lt;131,2,IF(AA31&lt;201,4,IF(AA31&gt;200,8))))</f>
        <v>1</v>
      </c>
      <c r="AB54" s="24">
        <f t="shared" si="34"/>
        <v>1</v>
      </c>
      <c r="AC54" s="24">
        <f t="shared" si="34"/>
        <v>1</v>
      </c>
      <c r="AD54" s="24">
        <f t="shared" si="34"/>
        <v>1</v>
      </c>
      <c r="AE54" s="24">
        <f t="shared" si="34"/>
        <v>1</v>
      </c>
      <c r="AF54" s="24">
        <f t="shared" si="34"/>
        <v>1</v>
      </c>
      <c r="AG54" s="24">
        <f t="shared" si="34"/>
        <v>1</v>
      </c>
      <c r="AH54" s="24">
        <f t="shared" si="34"/>
        <v>1</v>
      </c>
      <c r="AI54" s="24">
        <f t="shared" si="34"/>
        <v>1</v>
      </c>
      <c r="AJ54" s="24">
        <f t="shared" si="34"/>
        <v>1</v>
      </c>
      <c r="AK54" s="24">
        <f t="shared" si="34"/>
        <v>1</v>
      </c>
      <c r="AL54" s="24">
        <f t="shared" si="34"/>
        <v>1</v>
      </c>
      <c r="AM54" s="24">
        <f t="shared" si="34"/>
        <v>1</v>
      </c>
      <c r="AN54" s="24">
        <f t="shared" si="34"/>
        <v>1</v>
      </c>
      <c r="AO54" s="24">
        <f t="shared" si="34"/>
        <v>1</v>
      </c>
      <c r="AP54" s="24">
        <f t="shared" si="34"/>
        <v>1</v>
      </c>
      <c r="AQ54" s="24">
        <f t="shared" si="34"/>
        <v>1</v>
      </c>
      <c r="AR54" s="24">
        <f t="shared" si="34"/>
        <v>1</v>
      </c>
      <c r="AS54" s="24">
        <f t="shared" si="34"/>
        <v>1</v>
      </c>
      <c r="AT54" s="24">
        <f t="shared" si="34"/>
        <v>1</v>
      </c>
      <c r="AU54" s="24">
        <f t="shared" si="34"/>
        <v>1</v>
      </c>
      <c r="AV54" s="24">
        <f t="shared" si="34"/>
        <v>1</v>
      </c>
      <c r="AW54" s="24">
        <f t="shared" si="34"/>
        <v>1</v>
      </c>
      <c r="AX54" s="24">
        <f t="shared" si="34"/>
        <v>1</v>
      </c>
      <c r="AY54" s="24">
        <f t="shared" si="34"/>
        <v>1</v>
      </c>
      <c r="AZ54" s="24">
        <f t="shared" si="34"/>
        <v>1</v>
      </c>
      <c r="BA54" s="24">
        <f aca="true" t="shared" si="35" ref="BA54:BZ54">IF(BA31&lt;61,1,IF(BA31&lt;131,2,IF(BA31&lt;201,4,IF(BA31&gt;200,8))))</f>
        <v>1</v>
      </c>
      <c r="BB54" s="24">
        <f t="shared" si="35"/>
        <v>1</v>
      </c>
      <c r="BC54" s="24">
        <f t="shared" si="35"/>
        <v>1</v>
      </c>
      <c r="BD54" s="24">
        <f t="shared" si="35"/>
        <v>1</v>
      </c>
      <c r="BE54" s="24">
        <f t="shared" si="35"/>
        <v>1</v>
      </c>
      <c r="BF54" s="24">
        <f t="shared" si="35"/>
        <v>1</v>
      </c>
      <c r="BG54" s="24">
        <f t="shared" si="35"/>
        <v>1</v>
      </c>
      <c r="BH54" s="24">
        <f t="shared" si="35"/>
        <v>1</v>
      </c>
      <c r="BI54" s="24">
        <f t="shared" si="35"/>
        <v>1</v>
      </c>
      <c r="BJ54" s="24">
        <f t="shared" si="35"/>
        <v>1</v>
      </c>
      <c r="BK54" s="24">
        <f t="shared" si="35"/>
        <v>1</v>
      </c>
      <c r="BL54" s="24">
        <f t="shared" si="35"/>
        <v>1</v>
      </c>
      <c r="BM54" s="24">
        <f t="shared" si="35"/>
        <v>1</v>
      </c>
      <c r="BN54" s="24">
        <f t="shared" si="35"/>
        <v>1</v>
      </c>
      <c r="BO54" s="24">
        <f t="shared" si="35"/>
        <v>1</v>
      </c>
      <c r="BP54" s="24">
        <f t="shared" si="35"/>
        <v>1</v>
      </c>
      <c r="BQ54" s="24">
        <f t="shared" si="35"/>
        <v>1</v>
      </c>
      <c r="BR54" s="24">
        <f t="shared" si="35"/>
        <v>1</v>
      </c>
      <c r="BS54" s="24">
        <f t="shared" si="35"/>
        <v>1</v>
      </c>
      <c r="BT54" s="24">
        <f t="shared" si="35"/>
        <v>1</v>
      </c>
      <c r="BU54" s="24">
        <f t="shared" si="35"/>
        <v>1</v>
      </c>
      <c r="BV54" s="24">
        <f t="shared" si="35"/>
        <v>1</v>
      </c>
      <c r="BW54" s="24">
        <f t="shared" si="35"/>
        <v>1</v>
      </c>
      <c r="BX54" s="24">
        <f t="shared" si="35"/>
        <v>1</v>
      </c>
      <c r="BY54" s="24">
        <f t="shared" si="35"/>
        <v>1</v>
      </c>
      <c r="BZ54" s="24">
        <f t="shared" si="35"/>
        <v>1</v>
      </c>
    </row>
    <row r="55" spans="1:78" ht="12.75">
      <c r="A55" s="15" t="s">
        <v>23</v>
      </c>
      <c r="B55" s="24">
        <f>B32</f>
        <v>0</v>
      </c>
      <c r="C55" s="24">
        <f>C32</f>
        <v>0</v>
      </c>
      <c r="D55" s="24">
        <f aca="true" t="shared" si="36" ref="D55:BO55">D32</f>
        <v>0</v>
      </c>
      <c r="E55" s="24">
        <f t="shared" si="36"/>
        <v>0</v>
      </c>
      <c r="F55" s="24">
        <f t="shared" si="36"/>
        <v>0</v>
      </c>
      <c r="G55" s="24">
        <f t="shared" si="36"/>
        <v>0</v>
      </c>
      <c r="H55" s="24">
        <f t="shared" si="36"/>
        <v>0</v>
      </c>
      <c r="I55" s="24">
        <f t="shared" si="36"/>
        <v>0</v>
      </c>
      <c r="J55" s="24">
        <f t="shared" si="36"/>
        <v>0</v>
      </c>
      <c r="K55" s="24">
        <f t="shared" si="36"/>
        <v>0</v>
      </c>
      <c r="L55" s="24">
        <f t="shared" si="36"/>
        <v>0</v>
      </c>
      <c r="M55" s="24">
        <f t="shared" si="36"/>
        <v>0</v>
      </c>
      <c r="N55" s="24">
        <f t="shared" si="36"/>
        <v>0</v>
      </c>
      <c r="O55" s="24">
        <f t="shared" si="36"/>
        <v>0</v>
      </c>
      <c r="P55" s="24">
        <f t="shared" si="36"/>
        <v>0</v>
      </c>
      <c r="Q55" s="24">
        <f t="shared" si="36"/>
        <v>0</v>
      </c>
      <c r="R55" s="24">
        <f t="shared" si="36"/>
        <v>0</v>
      </c>
      <c r="S55" s="24">
        <f t="shared" si="36"/>
        <v>0</v>
      </c>
      <c r="T55" s="24">
        <f t="shared" si="36"/>
        <v>0</v>
      </c>
      <c r="U55" s="24">
        <f t="shared" si="36"/>
        <v>0</v>
      </c>
      <c r="V55" s="24">
        <f t="shared" si="36"/>
        <v>0</v>
      </c>
      <c r="W55" s="24">
        <f t="shared" si="36"/>
        <v>0</v>
      </c>
      <c r="X55" s="24">
        <f t="shared" si="36"/>
        <v>0</v>
      </c>
      <c r="Y55" s="24">
        <f t="shared" si="36"/>
        <v>0</v>
      </c>
      <c r="Z55" s="24">
        <f t="shared" si="36"/>
        <v>0</v>
      </c>
      <c r="AA55" s="24">
        <f t="shared" si="36"/>
        <v>0</v>
      </c>
      <c r="AB55" s="24">
        <f t="shared" si="36"/>
        <v>0</v>
      </c>
      <c r="AC55" s="24">
        <f t="shared" si="36"/>
        <v>0</v>
      </c>
      <c r="AD55" s="24">
        <f t="shared" si="36"/>
        <v>0</v>
      </c>
      <c r="AE55" s="24">
        <f t="shared" si="36"/>
        <v>0</v>
      </c>
      <c r="AF55" s="24">
        <f t="shared" si="36"/>
        <v>0</v>
      </c>
      <c r="AG55" s="24">
        <f t="shared" si="36"/>
        <v>0</v>
      </c>
      <c r="AH55" s="24">
        <f t="shared" si="36"/>
        <v>0</v>
      </c>
      <c r="AI55" s="24">
        <f t="shared" si="36"/>
        <v>0</v>
      </c>
      <c r="AJ55" s="24">
        <f t="shared" si="36"/>
        <v>0</v>
      </c>
      <c r="AK55" s="24">
        <f t="shared" si="36"/>
        <v>0</v>
      </c>
      <c r="AL55" s="24">
        <f t="shared" si="36"/>
        <v>0</v>
      </c>
      <c r="AM55" s="24">
        <f t="shared" si="36"/>
        <v>0</v>
      </c>
      <c r="AN55" s="24">
        <f t="shared" si="36"/>
        <v>0</v>
      </c>
      <c r="AO55" s="24">
        <f t="shared" si="36"/>
        <v>0</v>
      </c>
      <c r="AP55" s="24">
        <f t="shared" si="36"/>
        <v>0</v>
      </c>
      <c r="AQ55" s="24">
        <f t="shared" si="36"/>
        <v>0</v>
      </c>
      <c r="AR55" s="24">
        <f t="shared" si="36"/>
        <v>0</v>
      </c>
      <c r="AS55" s="24">
        <f t="shared" si="36"/>
        <v>0</v>
      </c>
      <c r="AT55" s="24">
        <f t="shared" si="36"/>
        <v>0</v>
      </c>
      <c r="AU55" s="24">
        <f t="shared" si="36"/>
        <v>0</v>
      </c>
      <c r="AV55" s="24">
        <f t="shared" si="36"/>
        <v>0</v>
      </c>
      <c r="AW55" s="24">
        <f t="shared" si="36"/>
        <v>0</v>
      </c>
      <c r="AX55" s="24">
        <f t="shared" si="36"/>
        <v>0</v>
      </c>
      <c r="AY55" s="24">
        <f t="shared" si="36"/>
        <v>0</v>
      </c>
      <c r="AZ55" s="24">
        <f t="shared" si="36"/>
        <v>0</v>
      </c>
      <c r="BA55" s="24">
        <f t="shared" si="36"/>
        <v>0</v>
      </c>
      <c r="BB55" s="24">
        <f t="shared" si="36"/>
        <v>0</v>
      </c>
      <c r="BC55" s="24">
        <f t="shared" si="36"/>
        <v>0</v>
      </c>
      <c r="BD55" s="24">
        <f t="shared" si="36"/>
        <v>0</v>
      </c>
      <c r="BE55" s="24">
        <f t="shared" si="36"/>
        <v>0</v>
      </c>
      <c r="BF55" s="24">
        <f t="shared" si="36"/>
        <v>0</v>
      </c>
      <c r="BG55" s="24">
        <f t="shared" si="36"/>
        <v>0</v>
      </c>
      <c r="BH55" s="24">
        <f t="shared" si="36"/>
        <v>0</v>
      </c>
      <c r="BI55" s="24">
        <f t="shared" si="36"/>
        <v>0</v>
      </c>
      <c r="BJ55" s="24">
        <f t="shared" si="36"/>
        <v>0</v>
      </c>
      <c r="BK55" s="24">
        <f t="shared" si="36"/>
        <v>0</v>
      </c>
      <c r="BL55" s="24">
        <f t="shared" si="36"/>
        <v>0</v>
      </c>
      <c r="BM55" s="24">
        <f t="shared" si="36"/>
        <v>0</v>
      </c>
      <c r="BN55" s="24">
        <f t="shared" si="36"/>
        <v>0</v>
      </c>
      <c r="BO55" s="24">
        <f t="shared" si="36"/>
        <v>0</v>
      </c>
      <c r="BP55" s="24">
        <f aca="true" t="shared" si="37" ref="BP55:BZ55">BP32</f>
        <v>0</v>
      </c>
      <c r="BQ55" s="24">
        <f t="shared" si="37"/>
        <v>0</v>
      </c>
      <c r="BR55" s="24">
        <f t="shared" si="37"/>
        <v>0</v>
      </c>
      <c r="BS55" s="24">
        <f t="shared" si="37"/>
        <v>0</v>
      </c>
      <c r="BT55" s="24">
        <f t="shared" si="37"/>
        <v>0</v>
      </c>
      <c r="BU55" s="24">
        <f t="shared" si="37"/>
        <v>0</v>
      </c>
      <c r="BV55" s="24">
        <f t="shared" si="37"/>
        <v>0</v>
      </c>
      <c r="BW55" s="24">
        <f t="shared" si="37"/>
        <v>0</v>
      </c>
      <c r="BX55" s="24">
        <f t="shared" si="37"/>
        <v>0</v>
      </c>
      <c r="BY55" s="24">
        <f t="shared" si="37"/>
        <v>0</v>
      </c>
      <c r="BZ55" s="24">
        <f t="shared" si="37"/>
        <v>0</v>
      </c>
    </row>
    <row r="56" spans="1:2" ht="12.75">
      <c r="A56" s="15"/>
      <c r="B56" s="2"/>
    </row>
    <row r="57" spans="1:78" ht="12.75">
      <c r="A57" s="35" t="s">
        <v>766</v>
      </c>
      <c r="B57" s="24">
        <f aca="true" t="shared" si="38" ref="B57:G57">SUM(B38:B55)</f>
        <v>25</v>
      </c>
      <c r="C57" s="24">
        <f t="shared" si="38"/>
        <v>25</v>
      </c>
      <c r="D57" s="24">
        <f t="shared" si="38"/>
        <v>27</v>
      </c>
      <c r="E57" s="24">
        <f t="shared" si="38"/>
        <v>24</v>
      </c>
      <c r="F57" s="24">
        <f t="shared" si="38"/>
        <v>25</v>
      </c>
      <c r="G57" s="24">
        <f t="shared" si="38"/>
        <v>24</v>
      </c>
      <c r="H57" s="24">
        <f aca="true" t="shared" si="39" ref="H57:Z57">SUM(H38:H55)</f>
        <v>30</v>
      </c>
      <c r="I57" s="24" t="e">
        <f t="shared" si="39"/>
        <v>#N/A</v>
      </c>
      <c r="J57" s="24" t="e">
        <f t="shared" si="39"/>
        <v>#N/A</v>
      </c>
      <c r="K57" s="24" t="e">
        <f t="shared" si="39"/>
        <v>#N/A</v>
      </c>
      <c r="L57" s="24" t="e">
        <f t="shared" si="39"/>
        <v>#N/A</v>
      </c>
      <c r="M57" s="24" t="e">
        <f t="shared" si="39"/>
        <v>#N/A</v>
      </c>
      <c r="N57" s="24" t="e">
        <f t="shared" si="39"/>
        <v>#N/A</v>
      </c>
      <c r="O57" s="24" t="e">
        <f t="shared" si="39"/>
        <v>#N/A</v>
      </c>
      <c r="P57" s="24" t="e">
        <f t="shared" si="39"/>
        <v>#N/A</v>
      </c>
      <c r="Q57" s="24" t="e">
        <f t="shared" si="39"/>
        <v>#N/A</v>
      </c>
      <c r="R57" s="24" t="e">
        <f t="shared" si="39"/>
        <v>#N/A</v>
      </c>
      <c r="S57" s="24" t="e">
        <f t="shared" si="39"/>
        <v>#N/A</v>
      </c>
      <c r="T57" s="24" t="e">
        <f t="shared" si="39"/>
        <v>#N/A</v>
      </c>
      <c r="U57" s="24" t="e">
        <f t="shared" si="39"/>
        <v>#N/A</v>
      </c>
      <c r="V57" s="24" t="e">
        <f t="shared" si="39"/>
        <v>#N/A</v>
      </c>
      <c r="W57" s="24" t="e">
        <f t="shared" si="39"/>
        <v>#N/A</v>
      </c>
      <c r="X57" s="24" t="e">
        <f t="shared" si="39"/>
        <v>#N/A</v>
      </c>
      <c r="Y57" s="24" t="e">
        <f t="shared" si="39"/>
        <v>#N/A</v>
      </c>
      <c r="Z57" s="24" t="e">
        <f t="shared" si="39"/>
        <v>#N/A</v>
      </c>
      <c r="AA57" s="24" t="e">
        <f aca="true" t="shared" si="40" ref="AA57:AZ57">SUM(AA38:AA55)</f>
        <v>#N/A</v>
      </c>
      <c r="AB57" s="24" t="e">
        <f t="shared" si="40"/>
        <v>#N/A</v>
      </c>
      <c r="AC57" s="24" t="e">
        <f t="shared" si="40"/>
        <v>#N/A</v>
      </c>
      <c r="AD57" s="24" t="e">
        <f t="shared" si="40"/>
        <v>#N/A</v>
      </c>
      <c r="AE57" s="24" t="e">
        <f t="shared" si="40"/>
        <v>#N/A</v>
      </c>
      <c r="AF57" s="24" t="e">
        <f t="shared" si="40"/>
        <v>#N/A</v>
      </c>
      <c r="AG57" s="24" t="e">
        <f t="shared" si="40"/>
        <v>#N/A</v>
      </c>
      <c r="AH57" s="24" t="e">
        <f t="shared" si="40"/>
        <v>#N/A</v>
      </c>
      <c r="AI57" s="24" t="e">
        <f t="shared" si="40"/>
        <v>#N/A</v>
      </c>
      <c r="AJ57" s="24" t="e">
        <f t="shared" si="40"/>
        <v>#N/A</v>
      </c>
      <c r="AK57" s="24" t="e">
        <f t="shared" si="40"/>
        <v>#N/A</v>
      </c>
      <c r="AL57" s="24" t="e">
        <f t="shared" si="40"/>
        <v>#N/A</v>
      </c>
      <c r="AM57" s="24" t="e">
        <f t="shared" si="40"/>
        <v>#N/A</v>
      </c>
      <c r="AN57" s="24" t="e">
        <f t="shared" si="40"/>
        <v>#N/A</v>
      </c>
      <c r="AO57" s="24" t="e">
        <f t="shared" si="40"/>
        <v>#N/A</v>
      </c>
      <c r="AP57" s="24" t="e">
        <f t="shared" si="40"/>
        <v>#N/A</v>
      </c>
      <c r="AQ57" s="24" t="e">
        <f t="shared" si="40"/>
        <v>#N/A</v>
      </c>
      <c r="AR57" s="24" t="e">
        <f t="shared" si="40"/>
        <v>#N/A</v>
      </c>
      <c r="AS57" s="24" t="e">
        <f t="shared" si="40"/>
        <v>#N/A</v>
      </c>
      <c r="AT57" s="24" t="e">
        <f t="shared" si="40"/>
        <v>#N/A</v>
      </c>
      <c r="AU57" s="24" t="e">
        <f t="shared" si="40"/>
        <v>#N/A</v>
      </c>
      <c r="AV57" s="24" t="e">
        <f t="shared" si="40"/>
        <v>#N/A</v>
      </c>
      <c r="AW57" s="24" t="e">
        <f t="shared" si="40"/>
        <v>#N/A</v>
      </c>
      <c r="AX57" s="24" t="e">
        <f t="shared" si="40"/>
        <v>#N/A</v>
      </c>
      <c r="AY57" s="24" t="e">
        <f t="shared" si="40"/>
        <v>#N/A</v>
      </c>
      <c r="AZ57" s="24" t="e">
        <f t="shared" si="40"/>
        <v>#N/A</v>
      </c>
      <c r="BA57" s="24" t="e">
        <f aca="true" t="shared" si="41" ref="BA57:BZ57">SUM(BA38:BA55)</f>
        <v>#N/A</v>
      </c>
      <c r="BB57" s="24" t="e">
        <f t="shared" si="41"/>
        <v>#N/A</v>
      </c>
      <c r="BC57" s="24" t="e">
        <f t="shared" si="41"/>
        <v>#N/A</v>
      </c>
      <c r="BD57" s="24" t="e">
        <f t="shared" si="41"/>
        <v>#N/A</v>
      </c>
      <c r="BE57" s="24" t="e">
        <f t="shared" si="41"/>
        <v>#N/A</v>
      </c>
      <c r="BF57" s="24" t="e">
        <f t="shared" si="41"/>
        <v>#N/A</v>
      </c>
      <c r="BG57" s="24" t="e">
        <f t="shared" si="41"/>
        <v>#N/A</v>
      </c>
      <c r="BH57" s="24" t="e">
        <f t="shared" si="41"/>
        <v>#N/A</v>
      </c>
      <c r="BI57" s="24" t="e">
        <f t="shared" si="41"/>
        <v>#N/A</v>
      </c>
      <c r="BJ57" s="24" t="e">
        <f t="shared" si="41"/>
        <v>#N/A</v>
      </c>
      <c r="BK57" s="24" t="e">
        <f t="shared" si="41"/>
        <v>#N/A</v>
      </c>
      <c r="BL57" s="24" t="e">
        <f t="shared" si="41"/>
        <v>#N/A</v>
      </c>
      <c r="BM57" s="24" t="e">
        <f t="shared" si="41"/>
        <v>#N/A</v>
      </c>
      <c r="BN57" s="24" t="e">
        <f t="shared" si="41"/>
        <v>#N/A</v>
      </c>
      <c r="BO57" s="24" t="e">
        <f t="shared" si="41"/>
        <v>#N/A</v>
      </c>
      <c r="BP57" s="24" t="e">
        <f t="shared" si="41"/>
        <v>#N/A</v>
      </c>
      <c r="BQ57" s="24" t="e">
        <f t="shared" si="41"/>
        <v>#N/A</v>
      </c>
      <c r="BR57" s="24" t="e">
        <f t="shared" si="41"/>
        <v>#N/A</v>
      </c>
      <c r="BS57" s="24" t="e">
        <f t="shared" si="41"/>
        <v>#N/A</v>
      </c>
      <c r="BT57" s="24" t="e">
        <f t="shared" si="41"/>
        <v>#N/A</v>
      </c>
      <c r="BU57" s="24" t="e">
        <f t="shared" si="41"/>
        <v>#N/A</v>
      </c>
      <c r="BV57" s="24" t="e">
        <f t="shared" si="41"/>
        <v>#N/A</v>
      </c>
      <c r="BW57" s="24" t="e">
        <f t="shared" si="41"/>
        <v>#N/A</v>
      </c>
      <c r="BX57" s="24" t="e">
        <f t="shared" si="41"/>
        <v>#N/A</v>
      </c>
      <c r="BY57" s="24" t="e">
        <f t="shared" si="41"/>
        <v>#N/A</v>
      </c>
      <c r="BZ57" s="24" t="e">
        <f t="shared" si="41"/>
        <v>#N/A</v>
      </c>
    </row>
    <row r="58" spans="1:78" ht="12.75">
      <c r="A58" s="15"/>
      <c r="B58" s="24" t="str">
        <f>IF(B40&gt;6.1,"High",IF(B21="m","High",IF(B20&gt;150,"High",IF(B57&lt;19,$B$61,IF(B57&lt;38,$C$61,IF(B57&lt;76,"Medium",IF(B57&gt;75,"High")))))))</f>
        <v>Low</v>
      </c>
      <c r="C58" s="24" t="str">
        <f aca="true" t="shared" si="42" ref="C58:BN58">IF(C40&gt;6.1,"High",IF(C21="m","High",IF(C20&gt;150,"High",IF(C57&lt;19,$B$61,IF(C57&lt;38,$C$61,IF(C57&lt;76,"Medium",IF(C57&gt;75,"High")))))))</f>
        <v>Low</v>
      </c>
      <c r="D58" s="24" t="str">
        <f t="shared" si="42"/>
        <v>Low</v>
      </c>
      <c r="E58" s="24" t="str">
        <f t="shared" si="42"/>
        <v>Low</v>
      </c>
      <c r="F58" s="24" t="str">
        <f t="shared" si="42"/>
        <v>Low</v>
      </c>
      <c r="G58" s="24" t="str">
        <f t="shared" si="42"/>
        <v>Low</v>
      </c>
      <c r="H58" s="24" t="str">
        <f t="shared" si="42"/>
        <v>Low</v>
      </c>
      <c r="I58" s="24" t="e">
        <f t="shared" si="42"/>
        <v>#N/A</v>
      </c>
      <c r="J58" s="24" t="e">
        <f t="shared" si="42"/>
        <v>#N/A</v>
      </c>
      <c r="K58" s="24" t="e">
        <f t="shared" si="42"/>
        <v>#N/A</v>
      </c>
      <c r="L58" s="24" t="e">
        <f t="shared" si="42"/>
        <v>#N/A</v>
      </c>
      <c r="M58" s="24" t="e">
        <f t="shared" si="42"/>
        <v>#N/A</v>
      </c>
      <c r="N58" s="24" t="e">
        <f t="shared" si="42"/>
        <v>#N/A</v>
      </c>
      <c r="O58" s="24" t="e">
        <f t="shared" si="42"/>
        <v>#N/A</v>
      </c>
      <c r="P58" s="24" t="e">
        <f t="shared" si="42"/>
        <v>#N/A</v>
      </c>
      <c r="Q58" s="24" t="e">
        <f t="shared" si="42"/>
        <v>#N/A</v>
      </c>
      <c r="R58" s="24" t="e">
        <f t="shared" si="42"/>
        <v>#N/A</v>
      </c>
      <c r="S58" s="24" t="e">
        <f t="shared" si="42"/>
        <v>#N/A</v>
      </c>
      <c r="T58" s="24" t="e">
        <f t="shared" si="42"/>
        <v>#N/A</v>
      </c>
      <c r="U58" s="24" t="e">
        <f t="shared" si="42"/>
        <v>#N/A</v>
      </c>
      <c r="V58" s="24" t="e">
        <f t="shared" si="42"/>
        <v>#N/A</v>
      </c>
      <c r="W58" s="24" t="e">
        <f t="shared" si="42"/>
        <v>#N/A</v>
      </c>
      <c r="X58" s="24" t="e">
        <f t="shared" si="42"/>
        <v>#N/A</v>
      </c>
      <c r="Y58" s="24" t="e">
        <f t="shared" si="42"/>
        <v>#N/A</v>
      </c>
      <c r="Z58" s="24" t="e">
        <f t="shared" si="42"/>
        <v>#N/A</v>
      </c>
      <c r="AA58" s="24" t="e">
        <f t="shared" si="42"/>
        <v>#N/A</v>
      </c>
      <c r="AB58" s="24" t="e">
        <f t="shared" si="42"/>
        <v>#N/A</v>
      </c>
      <c r="AC58" s="24" t="e">
        <f t="shared" si="42"/>
        <v>#N/A</v>
      </c>
      <c r="AD58" s="24" t="e">
        <f t="shared" si="42"/>
        <v>#N/A</v>
      </c>
      <c r="AE58" s="24" t="e">
        <f t="shared" si="42"/>
        <v>#N/A</v>
      </c>
      <c r="AF58" s="24" t="e">
        <f t="shared" si="42"/>
        <v>#N/A</v>
      </c>
      <c r="AG58" s="24" t="e">
        <f t="shared" si="42"/>
        <v>#N/A</v>
      </c>
      <c r="AH58" s="24" t="e">
        <f t="shared" si="42"/>
        <v>#N/A</v>
      </c>
      <c r="AI58" s="24" t="e">
        <f t="shared" si="42"/>
        <v>#N/A</v>
      </c>
      <c r="AJ58" s="24" t="e">
        <f t="shared" si="42"/>
        <v>#N/A</v>
      </c>
      <c r="AK58" s="24" t="e">
        <f t="shared" si="42"/>
        <v>#N/A</v>
      </c>
      <c r="AL58" s="24" t="e">
        <f t="shared" si="42"/>
        <v>#N/A</v>
      </c>
      <c r="AM58" s="24" t="e">
        <f t="shared" si="42"/>
        <v>#N/A</v>
      </c>
      <c r="AN58" s="24" t="e">
        <f t="shared" si="42"/>
        <v>#N/A</v>
      </c>
      <c r="AO58" s="24" t="e">
        <f t="shared" si="42"/>
        <v>#N/A</v>
      </c>
      <c r="AP58" s="24" t="e">
        <f t="shared" si="42"/>
        <v>#N/A</v>
      </c>
      <c r="AQ58" s="24" t="e">
        <f t="shared" si="42"/>
        <v>#N/A</v>
      </c>
      <c r="AR58" s="24" t="e">
        <f t="shared" si="42"/>
        <v>#N/A</v>
      </c>
      <c r="AS58" s="24" t="e">
        <f t="shared" si="42"/>
        <v>#N/A</v>
      </c>
      <c r="AT58" s="24" t="e">
        <f t="shared" si="42"/>
        <v>#N/A</v>
      </c>
      <c r="AU58" s="24" t="e">
        <f t="shared" si="42"/>
        <v>#N/A</v>
      </c>
      <c r="AV58" s="24" t="e">
        <f t="shared" si="42"/>
        <v>#N/A</v>
      </c>
      <c r="AW58" s="24" t="e">
        <f t="shared" si="42"/>
        <v>#N/A</v>
      </c>
      <c r="AX58" s="24" t="e">
        <f t="shared" si="42"/>
        <v>#N/A</v>
      </c>
      <c r="AY58" s="24" t="e">
        <f t="shared" si="42"/>
        <v>#N/A</v>
      </c>
      <c r="AZ58" s="24" t="e">
        <f t="shared" si="42"/>
        <v>#N/A</v>
      </c>
      <c r="BA58" s="24" t="e">
        <f t="shared" si="42"/>
        <v>#N/A</v>
      </c>
      <c r="BB58" s="24" t="e">
        <f t="shared" si="42"/>
        <v>#N/A</v>
      </c>
      <c r="BC58" s="24" t="e">
        <f t="shared" si="42"/>
        <v>#N/A</v>
      </c>
      <c r="BD58" s="24" t="e">
        <f t="shared" si="42"/>
        <v>#N/A</v>
      </c>
      <c r="BE58" s="24" t="e">
        <f t="shared" si="42"/>
        <v>#N/A</v>
      </c>
      <c r="BF58" s="24" t="e">
        <f t="shared" si="42"/>
        <v>#N/A</v>
      </c>
      <c r="BG58" s="24" t="e">
        <f t="shared" si="42"/>
        <v>#N/A</v>
      </c>
      <c r="BH58" s="24" t="e">
        <f t="shared" si="42"/>
        <v>#N/A</v>
      </c>
      <c r="BI58" s="24" t="e">
        <f t="shared" si="42"/>
        <v>#N/A</v>
      </c>
      <c r="BJ58" s="24" t="e">
        <f t="shared" si="42"/>
        <v>#N/A</v>
      </c>
      <c r="BK58" s="24" t="e">
        <f t="shared" si="42"/>
        <v>#N/A</v>
      </c>
      <c r="BL58" s="24" t="e">
        <f t="shared" si="42"/>
        <v>#N/A</v>
      </c>
      <c r="BM58" s="24" t="e">
        <f t="shared" si="42"/>
        <v>#N/A</v>
      </c>
      <c r="BN58" s="24" t="e">
        <f t="shared" si="42"/>
        <v>#N/A</v>
      </c>
      <c r="BO58" s="24" t="e">
        <f aca="true" t="shared" si="43" ref="BO58:BZ58">IF(BO40&gt;6.1,"High",IF(BO21="m","High",IF(BO20&gt;150,"High",IF(BO57&lt;19,$B$61,IF(BO57&lt;38,$C$61,IF(BO57&lt;76,"Medium",IF(BO57&gt;75,"High")))))))</f>
        <v>#N/A</v>
      </c>
      <c r="BP58" s="24" t="e">
        <f t="shared" si="43"/>
        <v>#N/A</v>
      </c>
      <c r="BQ58" s="24" t="e">
        <f t="shared" si="43"/>
        <v>#N/A</v>
      </c>
      <c r="BR58" s="24" t="e">
        <f t="shared" si="43"/>
        <v>#N/A</v>
      </c>
      <c r="BS58" s="24" t="e">
        <f t="shared" si="43"/>
        <v>#N/A</v>
      </c>
      <c r="BT58" s="24" t="e">
        <f t="shared" si="43"/>
        <v>#N/A</v>
      </c>
      <c r="BU58" s="24" t="e">
        <f t="shared" si="43"/>
        <v>#N/A</v>
      </c>
      <c r="BV58" s="24" t="e">
        <f t="shared" si="43"/>
        <v>#N/A</v>
      </c>
      <c r="BW58" s="24" t="e">
        <f t="shared" si="43"/>
        <v>#N/A</v>
      </c>
      <c r="BX58" s="24" t="e">
        <f t="shared" si="43"/>
        <v>#N/A</v>
      </c>
      <c r="BY58" s="24" t="e">
        <f t="shared" si="43"/>
        <v>#N/A</v>
      </c>
      <c r="BZ58" s="24" t="e">
        <f t="shared" si="43"/>
        <v>#N/A</v>
      </c>
    </row>
    <row r="59" spans="1:26" ht="12.75">
      <c r="A59" s="1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 r="A60" s="35" t="s">
        <v>767</v>
      </c>
      <c r="B60" s="24">
        <f>' Acreage summary'!CA7</f>
        <v>0</v>
      </c>
      <c r="C60" s="24">
        <f>' Acreage summary'!CA9</f>
        <v>0</v>
      </c>
      <c r="D60" s="24">
        <f>' Acreage summary'!CA11</f>
        <v>0</v>
      </c>
      <c r="E60" s="24">
        <f>' Acreage summary'!CA13</f>
        <v>0</v>
      </c>
      <c r="F60" s="24">
        <f>SUM(B60:E60)</f>
        <v>0</v>
      </c>
      <c r="G60" s="25"/>
      <c r="H60" s="25"/>
      <c r="I60" s="25"/>
      <c r="J60" s="25"/>
      <c r="K60" s="25"/>
      <c r="L60" s="25"/>
      <c r="M60" s="5"/>
      <c r="N60" s="5"/>
      <c r="O60" s="5"/>
      <c r="P60" s="5"/>
      <c r="Q60" s="5"/>
      <c r="R60" s="5"/>
      <c r="S60" s="5"/>
      <c r="T60" s="5"/>
      <c r="U60" s="5"/>
      <c r="V60" s="5"/>
      <c r="W60" s="5"/>
      <c r="X60" s="5"/>
      <c r="Y60" s="5"/>
      <c r="Z60" s="5"/>
    </row>
    <row r="61" spans="1:12" ht="12.75">
      <c r="A61" s="35" t="s">
        <v>769</v>
      </c>
      <c r="B61" s="57" t="s">
        <v>737</v>
      </c>
      <c r="C61" s="58" t="s">
        <v>738</v>
      </c>
      <c r="D61" s="27" t="s">
        <v>739</v>
      </c>
      <c r="E61" s="64" t="s">
        <v>740</v>
      </c>
      <c r="F61" s="66" t="s">
        <v>743</v>
      </c>
      <c r="G61" s="25"/>
      <c r="H61" s="23">
        <f>SUM(B60:C60)</f>
        <v>0</v>
      </c>
      <c r="I61" s="23" t="s">
        <v>760</v>
      </c>
      <c r="J61" s="23"/>
      <c r="K61" s="23"/>
      <c r="L61" s="23"/>
    </row>
    <row r="62" spans="2:7" ht="12.75">
      <c r="B62" s="5"/>
      <c r="C62" s="5"/>
      <c r="D62" s="5"/>
      <c r="E62" s="5"/>
      <c r="F62" s="5"/>
      <c r="G62" s="5"/>
    </row>
    <row r="63" spans="2:7" ht="12.75">
      <c r="B63" s="5"/>
      <c r="C63" s="5"/>
      <c r="D63" s="5"/>
      <c r="E63" s="5"/>
      <c r="F63" s="5"/>
      <c r="G63" s="5"/>
    </row>
    <row r="64" spans="2:7" ht="12.75">
      <c r="B64" s="5"/>
      <c r="C64" s="5"/>
      <c r="D64" s="5"/>
      <c r="E64" s="5"/>
      <c r="F64" s="5"/>
      <c r="G64" s="5"/>
    </row>
    <row r="65" spans="2:7" ht="12.75">
      <c r="B65" s="5"/>
      <c r="C65" s="5"/>
      <c r="D65" s="5"/>
      <c r="E65" s="5"/>
      <c r="F65" s="5"/>
      <c r="G65" s="5"/>
    </row>
    <row r="66" spans="2:7" ht="12.75">
      <c r="B66" s="5"/>
      <c r="C66" s="5"/>
      <c r="D66" s="5"/>
      <c r="E66" s="5"/>
      <c r="F66" s="5"/>
      <c r="G66" s="5"/>
    </row>
    <row r="67" spans="2:7" ht="12.75">
      <c r="B67" s="5"/>
      <c r="C67" s="5"/>
      <c r="D67" s="5"/>
      <c r="E67" s="5"/>
      <c r="F67" s="5"/>
      <c r="G67" s="5"/>
    </row>
    <row r="68" spans="2:7" ht="12.75">
      <c r="B68" s="5"/>
      <c r="C68" s="5"/>
      <c r="D68" s="5"/>
      <c r="E68" s="5"/>
      <c r="F68" s="5"/>
      <c r="G68" s="5"/>
    </row>
  </sheetData>
  <sheetProtection password="DA8D" sheet="1" objects="1" scenarios="1" selectLockedCells="1"/>
  <mergeCells count="1">
    <mergeCell ref="B4:E4"/>
  </mergeCells>
  <conditionalFormatting sqref="B22:BZ22">
    <cfRule type="cellIs" priority="1" dxfId="0" operator="equal" stopIfTrue="1">
      <formula>"Map"</formula>
    </cfRule>
  </conditionalFormatting>
  <printOptions gridLines="1" verticalCentered="1"/>
  <pageMargins left="0.25" right="0.25" top="0.5" bottom="0.25" header="0.25" footer="0.25"/>
  <pageSetup firstPageNumber="1" useFirstPageNumber="1" horizontalDpi="600" verticalDpi="600" orientation="landscape" r:id="rId3"/>
  <headerFooter alignWithMargins="0">
    <oddHeader>&amp;C&amp;A</oddHeader>
  </headerFooter>
  <rowBreaks count="2" manualBreakCount="2">
    <brk id="33" max="255" man="1"/>
    <brk id="61" max="255" man="1"/>
  </rowBreaks>
  <colBreaks count="1" manualBreakCount="1">
    <brk id="12" min="1" max="61" man="1"/>
  </colBreaks>
  <legacyDrawing r:id="rId2"/>
</worksheet>
</file>

<file path=xl/worksheets/sheet3.xml><?xml version="1.0" encoding="utf-8"?>
<worksheet xmlns="http://schemas.openxmlformats.org/spreadsheetml/2006/main" xmlns:r="http://schemas.openxmlformats.org/officeDocument/2006/relationships">
  <sheetPr codeName="Sheet7"/>
  <dimension ref="A2:B13"/>
  <sheetViews>
    <sheetView workbookViewId="0" topLeftCell="A1">
      <selection activeCell="C13" sqref="A1:C13"/>
    </sheetView>
  </sheetViews>
  <sheetFormatPr defaultColWidth="9.140625" defaultRowHeight="12.75"/>
  <cols>
    <col min="1" max="1" width="11.8515625" style="0" customWidth="1"/>
    <col min="2" max="2" width="65.7109375" style="0" customWidth="1"/>
  </cols>
  <sheetData>
    <row r="1" ht="13.5" thickBot="1"/>
    <row r="2" spans="1:2" ht="16.5" thickBot="1">
      <c r="A2" s="104" t="s">
        <v>761</v>
      </c>
      <c r="B2" s="105"/>
    </row>
    <row r="3" spans="1:2" ht="63.75" customHeight="1" thickBot="1">
      <c r="A3" s="76" t="s">
        <v>768</v>
      </c>
      <c r="B3" s="77" t="s">
        <v>759</v>
      </c>
    </row>
    <row r="4" spans="1:2" ht="75" customHeight="1" thickBot="1">
      <c r="A4" s="67" t="s">
        <v>753</v>
      </c>
      <c r="B4" s="78" t="s">
        <v>762</v>
      </c>
    </row>
    <row r="5" spans="1:2" ht="62.25" customHeight="1">
      <c r="A5" s="68"/>
      <c r="B5" s="106" t="s">
        <v>763</v>
      </c>
    </row>
    <row r="6" spans="1:2" ht="27.75" customHeight="1" thickBot="1">
      <c r="A6" s="69" t="s">
        <v>755</v>
      </c>
      <c r="B6" s="107"/>
    </row>
    <row r="7" spans="1:2" ht="62.25" customHeight="1">
      <c r="A7" s="70"/>
      <c r="B7" s="108" t="s">
        <v>764</v>
      </c>
    </row>
    <row r="8" spans="1:2" ht="40.5" customHeight="1" thickBot="1">
      <c r="A8" s="71" t="s">
        <v>756</v>
      </c>
      <c r="B8" s="109"/>
    </row>
    <row r="9" spans="1:2" ht="18.75">
      <c r="A9" s="72"/>
      <c r="B9" s="110" t="s">
        <v>765</v>
      </c>
    </row>
    <row r="10" spans="1:2" ht="32.25" customHeight="1" thickBot="1">
      <c r="A10" s="73" t="s">
        <v>754</v>
      </c>
      <c r="B10" s="111"/>
    </row>
    <row r="11" ht="13.5" thickBot="1"/>
    <row r="12" ht="15.75">
      <c r="A12" s="74" t="s">
        <v>757</v>
      </c>
    </row>
    <row r="13" ht="16.5" thickBot="1">
      <c r="A13" s="75">
        <v>38687</v>
      </c>
    </row>
  </sheetData>
  <sheetProtection password="DD67" sheet="1" objects="1" scenarios="1" selectLockedCells="1"/>
  <mergeCells count="4">
    <mergeCell ref="A2:B2"/>
    <mergeCell ref="B5:B6"/>
    <mergeCell ref="B7:B8"/>
    <mergeCell ref="B9:B10"/>
  </mergeCells>
  <printOptions/>
  <pageMargins left="0.75" right="0.75" top="1" bottom="1" header="0.5" footer="0.5"/>
  <pageSetup horizontalDpi="600" verticalDpi="600" orientation="portrait"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sheetPr codeName="Sheet4"/>
  <dimension ref="A1:CA19"/>
  <sheetViews>
    <sheetView workbookViewId="0" topLeftCell="A1">
      <selection activeCell="CA25" sqref="CA25"/>
    </sheetView>
  </sheetViews>
  <sheetFormatPr defaultColWidth="9.140625" defaultRowHeight="12.75"/>
  <cols>
    <col min="1" max="1" width="31.7109375" style="0" customWidth="1"/>
  </cols>
  <sheetData>
    <row r="1" spans="1:79" ht="13.5" thickBot="1">
      <c r="A1" s="1"/>
      <c r="B1" s="5"/>
      <c r="C1" s="5"/>
      <c r="D1" s="5"/>
      <c r="E1" s="5"/>
      <c r="F1" s="5"/>
      <c r="G1" s="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ht="13.5" thickBot="1">
      <c r="A2" s="61" t="s">
        <v>758</v>
      </c>
      <c r="B2" s="62"/>
      <c r="C2" s="60"/>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79" ht="12.75">
      <c r="A3" s="1"/>
      <c r="B3" s="5"/>
      <c r="C3" s="5"/>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row>
    <row r="4" spans="1:79" ht="12.75">
      <c r="A4" s="15" t="s">
        <v>748</v>
      </c>
      <c r="B4" s="55">
        <f>SUM('MARI Template'!B9:BZ9)</f>
        <v>0</v>
      </c>
      <c r="C4" s="51"/>
      <c r="D4" s="51"/>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row>
    <row r="5" spans="1:79" ht="12.75">
      <c r="A5" s="15" t="s">
        <v>749</v>
      </c>
      <c r="B5" s="51"/>
      <c r="C5" s="51"/>
      <c r="D5" s="51"/>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2" t="s">
        <v>752</v>
      </c>
    </row>
    <row r="6" spans="1:79" ht="12.75">
      <c r="A6" s="63" t="s">
        <v>744</v>
      </c>
      <c r="B6" s="56">
        <f>IF('MARI Template'!B58="V.LOW",'MARI Template'!B8,"")</f>
      </c>
      <c r="C6" s="56">
        <f>IF('MARI Template'!C58="V.LOW",'MARI Template'!C8,"")</f>
      </c>
      <c r="D6" s="56" t="str">
        <f>IF('MARI Template'!D58="V.LOW",'MARI Template'!D8,"0")</f>
        <v>0</v>
      </c>
      <c r="E6" s="54">
        <f>IF('MARI Template'!E58="V.LOW",'MARI Template'!E8,"")</f>
      </c>
      <c r="F6" s="54">
        <f>IF('MARI Template'!F58="V.LOW",'MARI Template'!F8,"")</f>
      </c>
      <c r="G6" s="54">
        <f>IF('MARI Template'!G58="V.LOW",'MARI Template'!G8,"")</f>
      </c>
      <c r="H6" s="54">
        <f>IF('MARI Template'!H58="V.LOW",'MARI Template'!H8,"")</f>
      </c>
      <c r="I6" s="54" t="e">
        <f>IF('MARI Template'!I58="V.LOW",'MARI Template'!I8,"")</f>
        <v>#N/A</v>
      </c>
      <c r="J6" s="54" t="e">
        <f>IF('MARI Template'!J58="V.LOW",'MARI Template'!J8,"")</f>
        <v>#N/A</v>
      </c>
      <c r="K6" s="54" t="e">
        <f>IF('MARI Template'!K58="V.LOW",'MARI Template'!K8,"")</f>
        <v>#N/A</v>
      </c>
      <c r="L6" s="54" t="e">
        <f>IF('MARI Template'!L58="V.LOW",'MARI Template'!L8,"")</f>
        <v>#N/A</v>
      </c>
      <c r="M6" s="54" t="e">
        <f>IF('MARI Template'!M58="V.LOW",'MARI Template'!M8,"")</f>
        <v>#N/A</v>
      </c>
      <c r="N6" s="54" t="e">
        <f>IF('MARI Template'!N58="V.LOW",'MARI Template'!N8,"")</f>
        <v>#N/A</v>
      </c>
      <c r="O6" s="54" t="e">
        <f>IF('MARI Template'!O58="V.LOW",'MARI Template'!O8,"")</f>
        <v>#N/A</v>
      </c>
      <c r="P6" s="54" t="e">
        <f>IF('MARI Template'!P58="V.LOW",'MARI Template'!P8,"")</f>
        <v>#N/A</v>
      </c>
      <c r="Q6" s="54" t="e">
        <f>IF('MARI Template'!Q58="V.LOW",'MARI Template'!Q8,"")</f>
        <v>#N/A</v>
      </c>
      <c r="R6" s="54" t="e">
        <f>IF('MARI Template'!R58="V.LOW",'MARI Template'!R8,"")</f>
        <v>#N/A</v>
      </c>
      <c r="S6" s="54" t="e">
        <f>IF('MARI Template'!S58="V.LOW",'MARI Template'!S8,"")</f>
        <v>#N/A</v>
      </c>
      <c r="T6" s="54" t="e">
        <f>IF('MARI Template'!T58="V.LOW",'MARI Template'!T8,"")</f>
        <v>#N/A</v>
      </c>
      <c r="U6" s="54" t="e">
        <f>IF('MARI Template'!U58="V.LOW",'MARI Template'!U8,"")</f>
        <v>#N/A</v>
      </c>
      <c r="V6" s="54" t="e">
        <f>IF('MARI Template'!V58="V.LOW",'MARI Template'!V8,"")</f>
        <v>#N/A</v>
      </c>
      <c r="W6" s="54" t="e">
        <f>IF('MARI Template'!W58="V.LOW",'MARI Template'!W8,"")</f>
        <v>#N/A</v>
      </c>
      <c r="X6" s="54" t="e">
        <f>IF('MARI Template'!X58="V.LOW",'MARI Template'!X8,"")</f>
        <v>#N/A</v>
      </c>
      <c r="Y6" s="54" t="e">
        <f>IF('MARI Template'!Y58="V.LOW",'MARI Template'!Y8,"")</f>
        <v>#N/A</v>
      </c>
      <c r="Z6" s="54" t="e">
        <f>IF('MARI Template'!Z58="V.LOW",'MARI Template'!Z8,"")</f>
        <v>#N/A</v>
      </c>
      <c r="AA6" s="54" t="e">
        <f>IF('MARI Template'!AA58="V.LOW",'MARI Template'!AA8,"")</f>
        <v>#N/A</v>
      </c>
      <c r="AB6" s="54" t="e">
        <f>IF('MARI Template'!AB58="V.LOW",'MARI Template'!AB8,"")</f>
        <v>#N/A</v>
      </c>
      <c r="AC6" s="54" t="e">
        <f>IF('MARI Template'!AC58="V.LOW",'MARI Template'!AC8,"")</f>
        <v>#N/A</v>
      </c>
      <c r="AD6" s="54" t="e">
        <f>IF('MARI Template'!AD58="V.LOW",'MARI Template'!AD8,"")</f>
        <v>#N/A</v>
      </c>
      <c r="AE6" s="54" t="e">
        <f>IF('MARI Template'!AE58="V.LOW",'MARI Template'!AE8,"")</f>
        <v>#N/A</v>
      </c>
      <c r="AF6" s="54" t="e">
        <f>IF('MARI Template'!AF58="V.LOW",'MARI Template'!AF8,"")</f>
        <v>#N/A</v>
      </c>
      <c r="AG6" s="54" t="e">
        <f>IF('MARI Template'!AG58="V.LOW",'MARI Template'!AG8,"")</f>
        <v>#N/A</v>
      </c>
      <c r="AH6" s="54" t="e">
        <f>IF('MARI Template'!AH58="V.LOW",'MARI Template'!AH8,"")</f>
        <v>#N/A</v>
      </c>
      <c r="AI6" s="54" t="e">
        <f>IF('MARI Template'!AI58="V.LOW",'MARI Template'!AI8,"")</f>
        <v>#N/A</v>
      </c>
      <c r="AJ6" s="54" t="e">
        <f>IF('MARI Template'!AJ58="V.LOW",'MARI Template'!AJ8,"")</f>
        <v>#N/A</v>
      </c>
      <c r="AK6" s="54" t="e">
        <f>IF('MARI Template'!AK58="V.LOW",'MARI Template'!AK8,"")</f>
        <v>#N/A</v>
      </c>
      <c r="AL6" s="54" t="e">
        <f>IF('MARI Template'!AL58="V.LOW",'MARI Template'!AL8,"")</f>
        <v>#N/A</v>
      </c>
      <c r="AM6" s="54" t="e">
        <f>IF('MARI Template'!AM58="V.LOW",'MARI Template'!AM8,"")</f>
        <v>#N/A</v>
      </c>
      <c r="AN6" s="54" t="e">
        <f>IF('MARI Template'!AN58="V.LOW",'MARI Template'!AN8,"")</f>
        <v>#N/A</v>
      </c>
      <c r="AO6" s="54" t="e">
        <f>IF('MARI Template'!AO58="V.LOW",'MARI Template'!AO8,"")</f>
        <v>#N/A</v>
      </c>
      <c r="AP6" s="54" t="e">
        <f>IF('MARI Template'!AP58="V.LOW",'MARI Template'!AP8,"")</f>
        <v>#N/A</v>
      </c>
      <c r="AQ6" s="54" t="e">
        <f>IF('MARI Template'!AQ58="V.LOW",'MARI Template'!AQ8,"")</f>
        <v>#N/A</v>
      </c>
      <c r="AR6" s="54" t="e">
        <f>IF('MARI Template'!AR58="V.LOW",'MARI Template'!AR8,"")</f>
        <v>#N/A</v>
      </c>
      <c r="AS6" s="54" t="e">
        <f>IF('MARI Template'!AS58="V.LOW",'MARI Template'!AS8,"")</f>
        <v>#N/A</v>
      </c>
      <c r="AT6" s="54" t="e">
        <f>IF('MARI Template'!AT58="V.LOW",'MARI Template'!AT8,"")</f>
        <v>#N/A</v>
      </c>
      <c r="AU6" s="54" t="e">
        <f>IF('MARI Template'!AU58="V.LOW",'MARI Template'!AU8,"")</f>
        <v>#N/A</v>
      </c>
      <c r="AV6" s="54" t="e">
        <f>IF('MARI Template'!AV58="V.LOW",'MARI Template'!AV8,"")</f>
        <v>#N/A</v>
      </c>
      <c r="AW6" s="54" t="e">
        <f>IF('MARI Template'!AW58="V.LOW",'MARI Template'!AW8,"")</f>
        <v>#N/A</v>
      </c>
      <c r="AX6" s="54" t="e">
        <f>IF('MARI Template'!AX58="V.LOW",'MARI Template'!AX8,"")</f>
        <v>#N/A</v>
      </c>
      <c r="AY6" s="54" t="e">
        <f>IF('MARI Template'!AY58="V.LOW",'MARI Template'!AY8,"")</f>
        <v>#N/A</v>
      </c>
      <c r="AZ6" s="54" t="e">
        <f>IF('MARI Template'!AZ58="V.LOW",'MARI Template'!AZ8,"")</f>
        <v>#N/A</v>
      </c>
      <c r="BA6" s="54" t="e">
        <f>IF('MARI Template'!BA58="V.LOW",'MARI Template'!BA8,"")</f>
        <v>#N/A</v>
      </c>
      <c r="BB6" s="54" t="e">
        <f>IF('MARI Template'!BB58="V.LOW",'MARI Template'!BB8,"")</f>
        <v>#N/A</v>
      </c>
      <c r="BC6" s="54" t="e">
        <f>IF('MARI Template'!BC58="V.LOW",'MARI Template'!BC8,"")</f>
        <v>#N/A</v>
      </c>
      <c r="BD6" s="54" t="e">
        <f>IF('MARI Template'!BD58="V.LOW",'MARI Template'!BD8,"")</f>
        <v>#N/A</v>
      </c>
      <c r="BE6" s="54" t="e">
        <f>IF('MARI Template'!BE58="V.LOW",'MARI Template'!BE8,"")</f>
        <v>#N/A</v>
      </c>
      <c r="BF6" s="54" t="e">
        <f>IF('MARI Template'!BF58="V.LOW",'MARI Template'!BF8,"")</f>
        <v>#N/A</v>
      </c>
      <c r="BG6" s="54" t="e">
        <f>IF('MARI Template'!BG58="V.LOW",'MARI Template'!BG8,"")</f>
        <v>#N/A</v>
      </c>
      <c r="BH6" s="54" t="e">
        <f>IF('MARI Template'!BH58="V.LOW",'MARI Template'!BH8,"")</f>
        <v>#N/A</v>
      </c>
      <c r="BI6" s="54" t="e">
        <f>IF('MARI Template'!BI58="V.LOW",'MARI Template'!BI8,"")</f>
        <v>#N/A</v>
      </c>
      <c r="BJ6" s="54" t="e">
        <f>IF('MARI Template'!BJ58="V.LOW",'MARI Template'!BJ8,"")</f>
        <v>#N/A</v>
      </c>
      <c r="BK6" s="54" t="e">
        <f>IF('MARI Template'!BK58="V.LOW",'MARI Template'!BK8,"")</f>
        <v>#N/A</v>
      </c>
      <c r="BL6" s="54" t="e">
        <f>IF('MARI Template'!BL58="V.LOW",'MARI Template'!BL8,"")</f>
        <v>#N/A</v>
      </c>
      <c r="BM6" s="54" t="e">
        <f>IF('MARI Template'!BM58="V.LOW",'MARI Template'!BM8,"")</f>
        <v>#N/A</v>
      </c>
      <c r="BN6" s="54" t="e">
        <f>IF('MARI Template'!BN58="V.LOW",'MARI Template'!BN8,"")</f>
        <v>#N/A</v>
      </c>
      <c r="BO6" s="54" t="e">
        <f>IF('MARI Template'!BO58="V.LOW",'MARI Template'!BO8,"")</f>
        <v>#N/A</v>
      </c>
      <c r="BP6" s="54" t="e">
        <f>IF('MARI Template'!BP58="V.LOW",'MARI Template'!BP8,"")</f>
        <v>#N/A</v>
      </c>
      <c r="BQ6" s="54" t="e">
        <f>IF('MARI Template'!BQ58="V.LOW",'MARI Template'!BQ8,"")</f>
        <v>#N/A</v>
      </c>
      <c r="BR6" s="54" t="e">
        <f>IF('MARI Template'!BR58="V.LOW",'MARI Template'!BR8,"")</f>
        <v>#N/A</v>
      </c>
      <c r="BS6" s="54" t="e">
        <f>IF('MARI Template'!BS58="V.LOW",'MARI Template'!BS8,"")</f>
        <v>#N/A</v>
      </c>
      <c r="BT6" s="54" t="e">
        <f>IF('MARI Template'!BT58="V.LOW",'MARI Template'!BT8,"")</f>
        <v>#N/A</v>
      </c>
      <c r="BU6" s="54" t="e">
        <f>IF('MARI Template'!BU58="V.LOW",'MARI Template'!BU8,"")</f>
        <v>#N/A</v>
      </c>
      <c r="BV6" s="54" t="e">
        <f>IF('MARI Template'!BV58="V.LOW",'MARI Template'!BV8,"")</f>
        <v>#N/A</v>
      </c>
      <c r="BW6" s="54" t="e">
        <f>IF('MARI Template'!BW58="V.LOW",'MARI Template'!BW8,"")</f>
        <v>#N/A</v>
      </c>
      <c r="BX6" s="54" t="e">
        <f>IF('MARI Template'!BX58="V.LOW",'MARI Template'!BX8,"")</f>
        <v>#N/A</v>
      </c>
      <c r="BY6" s="54" t="e">
        <f>IF('MARI Template'!BY58="V.LOW",'MARI Template'!BY8,"")</f>
        <v>#N/A</v>
      </c>
      <c r="BZ6" s="54" t="e">
        <f>IF('MARI Template'!BZ58="V.LOW",'MARI Template'!BZ8,"")</f>
        <v>#N/A</v>
      </c>
      <c r="CA6" s="24"/>
    </row>
    <row r="7" spans="1:79" ht="12.75">
      <c r="A7" s="28" t="s">
        <v>14</v>
      </c>
      <c r="B7" s="56">
        <f>IF('MARI Template'!B58="V.LOW",'MARI Template'!B9,"")</f>
      </c>
      <c r="C7" s="56">
        <f>IF('MARI Template'!C58="V.LOW",'MARI Template'!C9,"")</f>
      </c>
      <c r="D7" s="56">
        <f>IF('MARI Template'!D58="V.LOW",'MARI Template'!D9,"")</f>
      </c>
      <c r="E7" s="54">
        <f>IF('MARI Template'!E58="V.LOW",'MARI Template'!E9,"")</f>
      </c>
      <c r="F7" s="54">
        <f>IF('MARI Template'!F58="V.LOW",'MARI Template'!F9,"")</f>
      </c>
      <c r="G7" s="54">
        <f>IF('MARI Template'!G58="V.LOW",'MARI Template'!G9,"")</f>
      </c>
      <c r="H7" s="54">
        <f>IF('MARI Template'!H58="V.LOW",'MARI Template'!H9,"")</f>
      </c>
      <c r="I7" s="54" t="e">
        <f>IF('MARI Template'!I58="V.LOW",'MARI Template'!I9,"")</f>
        <v>#N/A</v>
      </c>
      <c r="J7" s="54" t="e">
        <f>IF('MARI Template'!J58="V.LOW",'MARI Template'!J9,"")</f>
        <v>#N/A</v>
      </c>
      <c r="K7" s="54" t="e">
        <f>IF('MARI Template'!K58="V.LOW",'MARI Template'!K9,"")</f>
        <v>#N/A</v>
      </c>
      <c r="L7" s="54" t="e">
        <f>IF('MARI Template'!L58="V.LOW",'MARI Template'!L9,"")</f>
        <v>#N/A</v>
      </c>
      <c r="M7" s="54" t="e">
        <f>IF('MARI Template'!M58="V.LOW",'MARI Template'!M9,"")</f>
        <v>#N/A</v>
      </c>
      <c r="N7" s="54" t="e">
        <f>IF('MARI Template'!N58="V.LOW",'MARI Template'!N9,"")</f>
        <v>#N/A</v>
      </c>
      <c r="O7" s="54" t="e">
        <f>IF('MARI Template'!O58="V.LOW",'MARI Template'!O9,"")</f>
        <v>#N/A</v>
      </c>
      <c r="P7" s="54" t="e">
        <f>IF('MARI Template'!P58="V.LOW",'MARI Template'!P9,"")</f>
        <v>#N/A</v>
      </c>
      <c r="Q7" s="54" t="e">
        <f>IF('MARI Template'!Q58="V.LOW",'MARI Template'!Q9,"")</f>
        <v>#N/A</v>
      </c>
      <c r="R7" s="54" t="e">
        <f>IF('MARI Template'!R58="V.LOW",'MARI Template'!R9,"")</f>
        <v>#N/A</v>
      </c>
      <c r="S7" s="54" t="e">
        <f>IF('MARI Template'!S58="V.LOW",'MARI Template'!S9,"")</f>
        <v>#N/A</v>
      </c>
      <c r="T7" s="54" t="e">
        <f>IF('MARI Template'!T58="V.LOW",'MARI Template'!T9,"")</f>
        <v>#N/A</v>
      </c>
      <c r="U7" s="54" t="e">
        <f>IF('MARI Template'!U58="V.LOW",'MARI Template'!U9,"")</f>
        <v>#N/A</v>
      </c>
      <c r="V7" s="54" t="e">
        <f>IF('MARI Template'!V58="V.LOW",'MARI Template'!V9,"")</f>
        <v>#N/A</v>
      </c>
      <c r="W7" s="54" t="e">
        <f>IF('MARI Template'!W58="V.LOW",'MARI Template'!W9,"")</f>
        <v>#N/A</v>
      </c>
      <c r="X7" s="54" t="e">
        <f>IF('MARI Template'!X58="V.LOW",'MARI Template'!X9,"")</f>
        <v>#N/A</v>
      </c>
      <c r="Y7" s="54" t="e">
        <f>IF('MARI Template'!Y58="V.LOW",'MARI Template'!Y9,"")</f>
        <v>#N/A</v>
      </c>
      <c r="Z7" s="54" t="e">
        <f>IF('MARI Template'!Z58="V.LOW",'MARI Template'!Z9,"")</f>
        <v>#N/A</v>
      </c>
      <c r="AA7" s="54" t="e">
        <f>IF('MARI Template'!AA58="V.LOW",'MARI Template'!AA9,"")</f>
        <v>#N/A</v>
      </c>
      <c r="AB7" s="54" t="e">
        <f>IF('MARI Template'!AB58="V.LOW",'MARI Template'!AB9,"")</f>
        <v>#N/A</v>
      </c>
      <c r="AC7" s="54" t="e">
        <f>IF('MARI Template'!AC58="V.LOW",'MARI Template'!AC9,"")</f>
        <v>#N/A</v>
      </c>
      <c r="AD7" s="54" t="e">
        <f>IF('MARI Template'!AD58="V.LOW",'MARI Template'!AD9,"")</f>
        <v>#N/A</v>
      </c>
      <c r="AE7" s="54" t="e">
        <f>IF('MARI Template'!AE58="V.LOW",'MARI Template'!AE9,"")</f>
        <v>#N/A</v>
      </c>
      <c r="AF7" s="54" t="e">
        <f>IF('MARI Template'!AF58="V.LOW",'MARI Template'!AF9,"")</f>
        <v>#N/A</v>
      </c>
      <c r="AG7" s="54" t="e">
        <f>IF('MARI Template'!AG58="V.LOW",'MARI Template'!AG9,"")</f>
        <v>#N/A</v>
      </c>
      <c r="AH7" s="54" t="e">
        <f>IF('MARI Template'!AH58="V.LOW",'MARI Template'!AH9,"")</f>
        <v>#N/A</v>
      </c>
      <c r="AI7" s="54" t="e">
        <f>IF('MARI Template'!AI58="V.LOW",'MARI Template'!AI9,"")</f>
        <v>#N/A</v>
      </c>
      <c r="AJ7" s="54" t="e">
        <f>IF('MARI Template'!AJ58="V.LOW",'MARI Template'!AJ9,"")</f>
        <v>#N/A</v>
      </c>
      <c r="AK7" s="54" t="e">
        <f>IF('MARI Template'!AK58="V.LOW",'MARI Template'!AK9,"")</f>
        <v>#N/A</v>
      </c>
      <c r="AL7" s="54" t="e">
        <f>IF('MARI Template'!AL58="V.LOW",'MARI Template'!AL9,"")</f>
        <v>#N/A</v>
      </c>
      <c r="AM7" s="54" t="e">
        <f>IF('MARI Template'!AM58="V.LOW",'MARI Template'!AM9,"")</f>
        <v>#N/A</v>
      </c>
      <c r="AN7" s="54" t="e">
        <f>IF('MARI Template'!AN58="V.LOW",'MARI Template'!AN9,"")</f>
        <v>#N/A</v>
      </c>
      <c r="AO7" s="54" t="e">
        <f>IF('MARI Template'!AO58="V.LOW",'MARI Template'!AO9,"")</f>
        <v>#N/A</v>
      </c>
      <c r="AP7" s="54" t="e">
        <f>IF('MARI Template'!AP58="V.LOW",'MARI Template'!AP9,"")</f>
        <v>#N/A</v>
      </c>
      <c r="AQ7" s="54" t="e">
        <f>IF('MARI Template'!AQ58="V.LOW",'MARI Template'!AQ9,"")</f>
        <v>#N/A</v>
      </c>
      <c r="AR7" s="54" t="e">
        <f>IF('MARI Template'!AR58="V.LOW",'MARI Template'!AR9,"")</f>
        <v>#N/A</v>
      </c>
      <c r="AS7" s="54" t="e">
        <f>IF('MARI Template'!AS58="V.LOW",'MARI Template'!AS9,"")</f>
        <v>#N/A</v>
      </c>
      <c r="AT7" s="54" t="e">
        <f>IF('MARI Template'!AT58="V.LOW",'MARI Template'!AT9,"")</f>
        <v>#N/A</v>
      </c>
      <c r="AU7" s="54" t="e">
        <f>IF('MARI Template'!AU58="V.LOW",'MARI Template'!AU9,"")</f>
        <v>#N/A</v>
      </c>
      <c r="AV7" s="54" t="e">
        <f>IF('MARI Template'!AV58="V.LOW",'MARI Template'!AV9,"")</f>
        <v>#N/A</v>
      </c>
      <c r="AW7" s="54" t="e">
        <f>IF('MARI Template'!AW58="V.LOW",'MARI Template'!AW9,"")</f>
        <v>#N/A</v>
      </c>
      <c r="AX7" s="54" t="e">
        <f>IF('MARI Template'!AX58="V.LOW",'MARI Template'!AX9,"")</f>
        <v>#N/A</v>
      </c>
      <c r="AY7" s="54" t="e">
        <f>IF('MARI Template'!AY58="V.LOW",'MARI Template'!AY9,"")</f>
        <v>#N/A</v>
      </c>
      <c r="AZ7" s="54" t="e">
        <f>IF('MARI Template'!AZ58="V.LOW",'MARI Template'!AZ9,"")</f>
        <v>#N/A</v>
      </c>
      <c r="BA7" s="54" t="e">
        <f>IF('MARI Template'!BA58="V.LOW",'MARI Template'!BA9,"")</f>
        <v>#N/A</v>
      </c>
      <c r="BB7" s="54" t="e">
        <f>IF('MARI Template'!BB58="V.LOW",'MARI Template'!BB9,"")</f>
        <v>#N/A</v>
      </c>
      <c r="BC7" s="54" t="e">
        <f>IF('MARI Template'!BC58="V.LOW",'MARI Template'!BC9,"")</f>
        <v>#N/A</v>
      </c>
      <c r="BD7" s="54" t="e">
        <f>IF('MARI Template'!BD58="V.LOW",'MARI Template'!BD9,"")</f>
        <v>#N/A</v>
      </c>
      <c r="BE7" s="54" t="e">
        <f>IF('MARI Template'!BE58="V.LOW",'MARI Template'!BE9,"")</f>
        <v>#N/A</v>
      </c>
      <c r="BF7" s="54" t="e">
        <f>IF('MARI Template'!BF58="V.LOW",'MARI Template'!BF9,"")</f>
        <v>#N/A</v>
      </c>
      <c r="BG7" s="54" t="e">
        <f>IF('MARI Template'!BG58="V.LOW",'MARI Template'!BG9,"")</f>
        <v>#N/A</v>
      </c>
      <c r="BH7" s="54" t="e">
        <f>IF('MARI Template'!BH58="V.LOW",'MARI Template'!BH9,"")</f>
        <v>#N/A</v>
      </c>
      <c r="BI7" s="54" t="e">
        <f>IF('MARI Template'!BI58="V.LOW",'MARI Template'!BI9,"")</f>
        <v>#N/A</v>
      </c>
      <c r="BJ7" s="54" t="e">
        <f>IF('MARI Template'!BJ58="V.LOW",'MARI Template'!BJ9,"")</f>
        <v>#N/A</v>
      </c>
      <c r="BK7" s="54" t="e">
        <f>IF('MARI Template'!BK58="V.LOW",'MARI Template'!BK9,"")</f>
        <v>#N/A</v>
      </c>
      <c r="BL7" s="54" t="e">
        <f>IF('MARI Template'!BL58="V.LOW",'MARI Template'!BL9,"")</f>
        <v>#N/A</v>
      </c>
      <c r="BM7" s="54" t="e">
        <f>IF('MARI Template'!BM58="V.LOW",'MARI Template'!BM9,"")</f>
        <v>#N/A</v>
      </c>
      <c r="BN7" s="54" t="e">
        <f>IF('MARI Template'!BN58="V.LOW",'MARI Template'!BN9,"")</f>
        <v>#N/A</v>
      </c>
      <c r="BO7" s="54" t="e">
        <f>IF('MARI Template'!BO58="V.LOW",'MARI Template'!BO9,"")</f>
        <v>#N/A</v>
      </c>
      <c r="BP7" s="54" t="e">
        <f>IF('MARI Template'!BP58="V.LOW",'MARI Template'!BP9,"")</f>
        <v>#N/A</v>
      </c>
      <c r="BQ7" s="54" t="e">
        <f>IF('MARI Template'!BQ58="V.LOW",'MARI Template'!BQ9,"")</f>
        <v>#N/A</v>
      </c>
      <c r="BR7" s="54" t="e">
        <f>IF('MARI Template'!BR58="V.LOW",'MARI Template'!BR9,"")</f>
        <v>#N/A</v>
      </c>
      <c r="BS7" s="54" t="e">
        <f>IF('MARI Template'!BS58="V.LOW",'MARI Template'!BS9,"")</f>
        <v>#N/A</v>
      </c>
      <c r="BT7" s="54" t="e">
        <f>IF('MARI Template'!BT58="V.LOW",'MARI Template'!BT9,"")</f>
        <v>#N/A</v>
      </c>
      <c r="BU7" s="54" t="e">
        <f>IF('MARI Template'!BU58="V.LOW",'MARI Template'!BU9,"")</f>
        <v>#N/A</v>
      </c>
      <c r="BV7" s="54" t="e">
        <f>IF('MARI Template'!BV58="V.LOW",'MARI Template'!BV9,"")</f>
        <v>#N/A</v>
      </c>
      <c r="BW7" s="54" t="e">
        <f>IF('MARI Template'!BW58="V.LOW",'MARI Template'!BW9,"")</f>
        <v>#N/A</v>
      </c>
      <c r="BX7" s="54" t="e">
        <f>IF('MARI Template'!BX58="V.LOW",'MARI Template'!BX9,"")</f>
        <v>#N/A</v>
      </c>
      <c r="BY7" s="54" t="e">
        <f>IF('MARI Template'!BY58="V.LOW",'MARI Template'!BY9,"")</f>
        <v>#N/A</v>
      </c>
      <c r="BZ7" s="54" t="e">
        <f>IF('MARI Template'!BZ58="V.LOW",'MARI Template'!BZ9,"")</f>
        <v>#N/A</v>
      </c>
      <c r="CA7" s="24">
        <f>SUMIF(B7:BZ7,"&gt;0",B7:BZ7)</f>
        <v>0</v>
      </c>
    </row>
    <row r="8" spans="1:79" ht="12.75">
      <c r="A8" s="59" t="s">
        <v>745</v>
      </c>
      <c r="B8" s="56">
        <f>IF('MARI Template'!B58="LOW",'MARI Template'!B8,"")</f>
        <v>0</v>
      </c>
      <c r="C8" s="56">
        <f>IF('MARI Template'!C58="LOW",'MARI Template'!C8,"")</f>
        <v>0</v>
      </c>
      <c r="D8" s="56">
        <f>IF('MARI Template'!D58="LOW",'MARI Template'!D8,"")</f>
        <v>0</v>
      </c>
      <c r="E8" s="54">
        <f>IF('MARI Template'!E58="LOW",'MARI Template'!E8,"")</f>
        <v>0</v>
      </c>
      <c r="F8" s="54">
        <f>IF('MARI Template'!F58="LOW",'MARI Template'!F8,"")</f>
        <v>0</v>
      </c>
      <c r="G8" s="54">
        <f>IF('MARI Template'!G58="LOW",'MARI Template'!G8,"")</f>
        <v>0</v>
      </c>
      <c r="H8" s="54">
        <f>IF('MARI Template'!H58="LOW",'MARI Template'!H8,"")</f>
        <v>0</v>
      </c>
      <c r="I8" s="54" t="e">
        <f>IF('MARI Template'!I58="LOW",'MARI Template'!I8,"")</f>
        <v>#N/A</v>
      </c>
      <c r="J8" s="54" t="e">
        <f>IF('MARI Template'!J58="LOW",'MARI Template'!J8,"")</f>
        <v>#N/A</v>
      </c>
      <c r="K8" s="54" t="e">
        <f>IF('MARI Template'!K58="LOW",'MARI Template'!K8,"")</f>
        <v>#N/A</v>
      </c>
      <c r="L8" s="54" t="e">
        <f>IF('MARI Template'!L58="LOW",'MARI Template'!L8,"")</f>
        <v>#N/A</v>
      </c>
      <c r="M8" s="54" t="e">
        <f>IF('MARI Template'!M58="LOW",'MARI Template'!M8,"")</f>
        <v>#N/A</v>
      </c>
      <c r="N8" s="54" t="e">
        <f>IF('MARI Template'!N58="LOW",'MARI Template'!N8,"")</f>
        <v>#N/A</v>
      </c>
      <c r="O8" s="54" t="e">
        <f>IF('MARI Template'!O58="LOW",'MARI Template'!O8,"")</f>
        <v>#N/A</v>
      </c>
      <c r="P8" s="54" t="e">
        <f>IF('MARI Template'!P58="LOW",'MARI Template'!P8,"")</f>
        <v>#N/A</v>
      </c>
      <c r="Q8" s="54" t="e">
        <f>IF('MARI Template'!Q58="LOW",'MARI Template'!Q8,"")</f>
        <v>#N/A</v>
      </c>
      <c r="R8" s="54" t="e">
        <f>IF('MARI Template'!R58="LOW",'MARI Template'!R8,"")</f>
        <v>#N/A</v>
      </c>
      <c r="S8" s="54" t="e">
        <f>IF('MARI Template'!S58="LOW",'MARI Template'!S8,"")</f>
        <v>#N/A</v>
      </c>
      <c r="T8" s="54" t="e">
        <f>IF('MARI Template'!T58="LOW",'MARI Template'!T8,"")</f>
        <v>#N/A</v>
      </c>
      <c r="U8" s="54" t="e">
        <f>IF('MARI Template'!U58="LOW",'MARI Template'!U8,"")</f>
        <v>#N/A</v>
      </c>
      <c r="V8" s="54" t="e">
        <f>IF('MARI Template'!V58="LOW",'MARI Template'!V8,"")</f>
        <v>#N/A</v>
      </c>
      <c r="W8" s="54" t="e">
        <f>IF('MARI Template'!W58="LOW",'MARI Template'!W8,"")</f>
        <v>#N/A</v>
      </c>
      <c r="X8" s="54" t="e">
        <f>IF('MARI Template'!X58="LOW",'MARI Template'!X8,"")</f>
        <v>#N/A</v>
      </c>
      <c r="Y8" s="54" t="e">
        <f>IF('MARI Template'!Y58="LOW",'MARI Template'!Y8,"")</f>
        <v>#N/A</v>
      </c>
      <c r="Z8" s="54" t="e">
        <f>IF('MARI Template'!Z58="LOW",'MARI Template'!Z8,"")</f>
        <v>#N/A</v>
      </c>
      <c r="AA8" s="54" t="e">
        <f>IF('MARI Template'!AA58="LOW",'MARI Template'!AA8,"")</f>
        <v>#N/A</v>
      </c>
      <c r="AB8" s="54" t="e">
        <f>IF('MARI Template'!AB58="LOW",'MARI Template'!AB8,"")</f>
        <v>#N/A</v>
      </c>
      <c r="AC8" s="54" t="e">
        <f>IF('MARI Template'!AC58="LOW",'MARI Template'!AC8,"")</f>
        <v>#N/A</v>
      </c>
      <c r="AD8" s="54" t="e">
        <f>IF('MARI Template'!AD58="LOW",'MARI Template'!AD8,"")</f>
        <v>#N/A</v>
      </c>
      <c r="AE8" s="54" t="e">
        <f>IF('MARI Template'!AE58="LOW",'MARI Template'!AE8,"")</f>
        <v>#N/A</v>
      </c>
      <c r="AF8" s="54" t="e">
        <f>IF('MARI Template'!AF58="LOW",'MARI Template'!AF8,"")</f>
        <v>#N/A</v>
      </c>
      <c r="AG8" s="54" t="e">
        <f>IF('MARI Template'!AG58="LOW",'MARI Template'!AG8,"")</f>
        <v>#N/A</v>
      </c>
      <c r="AH8" s="54" t="e">
        <f>IF('MARI Template'!AH58="LOW",'MARI Template'!AH8,"")</f>
        <v>#N/A</v>
      </c>
      <c r="AI8" s="54" t="e">
        <f>IF('MARI Template'!AI58="LOW",'MARI Template'!AI8,"")</f>
        <v>#N/A</v>
      </c>
      <c r="AJ8" s="54" t="e">
        <f>IF('MARI Template'!AJ58="LOW",'MARI Template'!AJ8,"")</f>
        <v>#N/A</v>
      </c>
      <c r="AK8" s="54" t="e">
        <f>IF('MARI Template'!AK58="LOW",'MARI Template'!AK8,"")</f>
        <v>#N/A</v>
      </c>
      <c r="AL8" s="54" t="e">
        <f>IF('MARI Template'!AL58="LOW",'MARI Template'!AL8,"")</f>
        <v>#N/A</v>
      </c>
      <c r="AM8" s="54" t="e">
        <f>IF('MARI Template'!AM58="LOW",'MARI Template'!AM8,"")</f>
        <v>#N/A</v>
      </c>
      <c r="AN8" s="54" t="e">
        <f>IF('MARI Template'!AN58="LOW",'MARI Template'!AN8,"")</f>
        <v>#N/A</v>
      </c>
      <c r="AO8" s="54" t="e">
        <f>IF('MARI Template'!AO58="LOW",'MARI Template'!AO8,"")</f>
        <v>#N/A</v>
      </c>
      <c r="AP8" s="54" t="e">
        <f>IF('MARI Template'!AP58="LOW",'MARI Template'!AP8,"")</f>
        <v>#N/A</v>
      </c>
      <c r="AQ8" s="54" t="e">
        <f>IF('MARI Template'!AQ58="LOW",'MARI Template'!AQ8,"")</f>
        <v>#N/A</v>
      </c>
      <c r="AR8" s="54" t="e">
        <f>IF('MARI Template'!AR58="LOW",'MARI Template'!AR8,"")</f>
        <v>#N/A</v>
      </c>
      <c r="AS8" s="54" t="e">
        <f>IF('MARI Template'!AS58="LOW",'MARI Template'!AS8,"")</f>
        <v>#N/A</v>
      </c>
      <c r="AT8" s="54" t="e">
        <f>IF('MARI Template'!AT58="LOW",'MARI Template'!AT8,"")</f>
        <v>#N/A</v>
      </c>
      <c r="AU8" s="54" t="e">
        <f>IF('MARI Template'!AU58="LOW",'MARI Template'!AU8,"")</f>
        <v>#N/A</v>
      </c>
      <c r="AV8" s="54" t="e">
        <f>IF('MARI Template'!AV58="LOW",'MARI Template'!AV8,"")</f>
        <v>#N/A</v>
      </c>
      <c r="AW8" s="54" t="e">
        <f>IF('MARI Template'!AW58="LOW",'MARI Template'!AW8,"")</f>
        <v>#N/A</v>
      </c>
      <c r="AX8" s="54" t="e">
        <f>IF('MARI Template'!AX58="LOW",'MARI Template'!AX8,"")</f>
        <v>#N/A</v>
      </c>
      <c r="AY8" s="54" t="e">
        <f>IF('MARI Template'!AY58="LOW",'MARI Template'!AY8,"")</f>
        <v>#N/A</v>
      </c>
      <c r="AZ8" s="54" t="e">
        <f>IF('MARI Template'!AZ58="LOW",'MARI Template'!AZ8,"")</f>
        <v>#N/A</v>
      </c>
      <c r="BA8" s="54" t="e">
        <f>IF('MARI Template'!BA58="LOW",'MARI Template'!BA8,"")</f>
        <v>#N/A</v>
      </c>
      <c r="BB8" s="54" t="e">
        <f>IF('MARI Template'!BB58="LOW",'MARI Template'!BB8,"")</f>
        <v>#N/A</v>
      </c>
      <c r="BC8" s="54" t="e">
        <f>IF('MARI Template'!BC58="LOW",'MARI Template'!BC8,"")</f>
        <v>#N/A</v>
      </c>
      <c r="BD8" s="54" t="e">
        <f>IF('MARI Template'!BD58="LOW",'MARI Template'!BD8,"")</f>
        <v>#N/A</v>
      </c>
      <c r="BE8" s="54" t="e">
        <f>IF('MARI Template'!BE58="LOW",'MARI Template'!BE8,"")</f>
        <v>#N/A</v>
      </c>
      <c r="BF8" s="54" t="e">
        <f>IF('MARI Template'!BF58="LOW",'MARI Template'!BF8,"")</f>
        <v>#N/A</v>
      </c>
      <c r="BG8" s="54" t="e">
        <f>IF('MARI Template'!BG58="LOW",'MARI Template'!BG8,"")</f>
        <v>#N/A</v>
      </c>
      <c r="BH8" s="54" t="e">
        <f>IF('MARI Template'!BH58="LOW",'MARI Template'!BH8,"")</f>
        <v>#N/A</v>
      </c>
      <c r="BI8" s="54" t="e">
        <f>IF('MARI Template'!BI58="LOW",'MARI Template'!BI8,"")</f>
        <v>#N/A</v>
      </c>
      <c r="BJ8" s="54" t="e">
        <f>IF('MARI Template'!BJ58="LOW",'MARI Template'!BJ8,"")</f>
        <v>#N/A</v>
      </c>
      <c r="BK8" s="54" t="e">
        <f>IF('MARI Template'!BK58="LOW",'MARI Template'!BK8,"")</f>
        <v>#N/A</v>
      </c>
      <c r="BL8" s="54" t="e">
        <f>IF('MARI Template'!BL58="LOW",'MARI Template'!BL8,"")</f>
        <v>#N/A</v>
      </c>
      <c r="BM8" s="54" t="e">
        <f>IF('MARI Template'!BM58="LOW",'MARI Template'!BM8,"")</f>
        <v>#N/A</v>
      </c>
      <c r="BN8" s="54" t="e">
        <f>IF('MARI Template'!BN58="LOW",'MARI Template'!BN8,"")</f>
        <v>#N/A</v>
      </c>
      <c r="BO8" s="54" t="e">
        <f>IF('MARI Template'!BO58="LOW",'MARI Template'!BO8,"")</f>
        <v>#N/A</v>
      </c>
      <c r="BP8" s="54" t="e">
        <f>IF('MARI Template'!BP58="LOW",'MARI Template'!BP8,"")</f>
        <v>#N/A</v>
      </c>
      <c r="BQ8" s="54" t="e">
        <f>IF('MARI Template'!BQ58="LOW",'MARI Template'!BQ8,"")</f>
        <v>#N/A</v>
      </c>
      <c r="BR8" s="54" t="e">
        <f>IF('MARI Template'!BR58="LOW",'MARI Template'!BR8,"")</f>
        <v>#N/A</v>
      </c>
      <c r="BS8" s="54" t="e">
        <f>IF('MARI Template'!BS58="LOW",'MARI Template'!BS8,"")</f>
        <v>#N/A</v>
      </c>
      <c r="BT8" s="54" t="e">
        <f>IF('MARI Template'!BT58="LOW",'MARI Template'!BT8,"")</f>
        <v>#N/A</v>
      </c>
      <c r="BU8" s="54" t="e">
        <f>IF('MARI Template'!BU58="LOW",'MARI Template'!BU8,"")</f>
        <v>#N/A</v>
      </c>
      <c r="BV8" s="54" t="e">
        <f>IF('MARI Template'!BV58="LOW",'MARI Template'!BV8,"")</f>
        <v>#N/A</v>
      </c>
      <c r="BW8" s="54" t="e">
        <f>IF('MARI Template'!BW58="LOW",'MARI Template'!BW8,"")</f>
        <v>#N/A</v>
      </c>
      <c r="BX8" s="54" t="e">
        <f>IF('MARI Template'!BX58="LOW",'MARI Template'!BX8,"")</f>
        <v>#N/A</v>
      </c>
      <c r="BY8" s="54" t="e">
        <f>IF('MARI Template'!BY58="LOW",'MARI Template'!BY8,"")</f>
        <v>#N/A</v>
      </c>
      <c r="BZ8" s="54" t="e">
        <f>IF('MARI Template'!BZ58="LOW",'MARI Template'!BZ8,"")</f>
        <v>#N/A</v>
      </c>
      <c r="CA8" s="24"/>
    </row>
    <row r="9" spans="1:79" ht="12.75">
      <c r="A9" s="28" t="s">
        <v>14</v>
      </c>
      <c r="B9" s="56">
        <f>IF('MARI Template'!B58="LOW",'MARI Template'!B9,"")</f>
        <v>0</v>
      </c>
      <c r="C9" s="56">
        <f>IF('MARI Template'!C58="LOW",'MARI Template'!C9,"")</f>
        <v>0</v>
      </c>
      <c r="D9" s="56">
        <f>IF('MARI Template'!D58="LOW",'MARI Template'!D9,"")</f>
        <v>0</v>
      </c>
      <c r="E9" s="54">
        <f>IF('MARI Template'!E58="LOW",'MARI Template'!E9,"")</f>
        <v>0</v>
      </c>
      <c r="F9" s="54">
        <f>IF('MARI Template'!F58="LOW",'MARI Template'!F9,"")</f>
        <v>0</v>
      </c>
      <c r="G9" s="54">
        <f>IF('MARI Template'!G58="LOW",'MARI Template'!G9,"")</f>
        <v>0</v>
      </c>
      <c r="H9" s="54">
        <f>IF('MARI Template'!H58="LOW",'MARI Template'!H9,"")</f>
        <v>0</v>
      </c>
      <c r="I9" s="54" t="e">
        <f>IF('MARI Template'!I58="LOW",'MARI Template'!I9,"")</f>
        <v>#N/A</v>
      </c>
      <c r="J9" s="54" t="e">
        <f>IF('MARI Template'!J58="LOW",'MARI Template'!J9,"")</f>
        <v>#N/A</v>
      </c>
      <c r="K9" s="54" t="e">
        <f>IF('MARI Template'!K58="LOW",'MARI Template'!K9,"")</f>
        <v>#N/A</v>
      </c>
      <c r="L9" s="54" t="e">
        <f>IF('MARI Template'!L58="LOW",'MARI Template'!L9,"")</f>
        <v>#N/A</v>
      </c>
      <c r="M9" s="54" t="e">
        <f>IF('MARI Template'!M58="LOW",'MARI Template'!M9,"")</f>
        <v>#N/A</v>
      </c>
      <c r="N9" s="54" t="e">
        <f>IF('MARI Template'!N58="LOW",'MARI Template'!N9,"")</f>
        <v>#N/A</v>
      </c>
      <c r="O9" s="54" t="e">
        <f>IF('MARI Template'!O58="LOW",'MARI Template'!O9,"")</f>
        <v>#N/A</v>
      </c>
      <c r="P9" s="54" t="e">
        <f>IF('MARI Template'!P58="LOW",'MARI Template'!P9,"")</f>
        <v>#N/A</v>
      </c>
      <c r="Q9" s="54" t="e">
        <f>IF('MARI Template'!Q58="LOW",'MARI Template'!Q9,"")</f>
        <v>#N/A</v>
      </c>
      <c r="R9" s="54" t="e">
        <f>IF('MARI Template'!R58="LOW",'MARI Template'!R9,"")</f>
        <v>#N/A</v>
      </c>
      <c r="S9" s="54" t="e">
        <f>IF('MARI Template'!S58="LOW",'MARI Template'!S9,"")</f>
        <v>#N/A</v>
      </c>
      <c r="T9" s="54" t="e">
        <f>IF('MARI Template'!T58="LOW",'MARI Template'!T9,"")</f>
        <v>#N/A</v>
      </c>
      <c r="U9" s="54" t="e">
        <f>IF('MARI Template'!U58="LOW",'MARI Template'!U9,"")</f>
        <v>#N/A</v>
      </c>
      <c r="V9" s="54" t="e">
        <f>IF('MARI Template'!V58="LOW",'MARI Template'!V9,"")</f>
        <v>#N/A</v>
      </c>
      <c r="W9" s="54" t="e">
        <f>IF('MARI Template'!W58="LOW",'MARI Template'!W9,"")</f>
        <v>#N/A</v>
      </c>
      <c r="X9" s="54" t="e">
        <f>IF('MARI Template'!X58="LOW",'MARI Template'!X9,"")</f>
        <v>#N/A</v>
      </c>
      <c r="Y9" s="54" t="e">
        <f>IF('MARI Template'!Y58="LOW",'MARI Template'!Y9,"")</f>
        <v>#N/A</v>
      </c>
      <c r="Z9" s="54" t="e">
        <f>IF('MARI Template'!Z58="LOW",'MARI Template'!Z9,"")</f>
        <v>#N/A</v>
      </c>
      <c r="AA9" s="54" t="e">
        <f>IF('MARI Template'!AA58="LOW",'MARI Template'!AA9,"")</f>
        <v>#N/A</v>
      </c>
      <c r="AB9" s="54" t="e">
        <f>IF('MARI Template'!AB58="LOW",'MARI Template'!AB9,"")</f>
        <v>#N/A</v>
      </c>
      <c r="AC9" s="54" t="e">
        <f>IF('MARI Template'!AC58="LOW",'MARI Template'!AC9,"")</f>
        <v>#N/A</v>
      </c>
      <c r="AD9" s="54" t="e">
        <f>IF('MARI Template'!AD58="LOW",'MARI Template'!AD9,"")</f>
        <v>#N/A</v>
      </c>
      <c r="AE9" s="54" t="e">
        <f>IF('MARI Template'!AE58="LOW",'MARI Template'!AE9,"")</f>
        <v>#N/A</v>
      </c>
      <c r="AF9" s="54" t="e">
        <f>IF('MARI Template'!AF58="LOW",'MARI Template'!AF9,"")</f>
        <v>#N/A</v>
      </c>
      <c r="AG9" s="54" t="e">
        <f>IF('MARI Template'!AG58="LOW",'MARI Template'!AG9,"")</f>
        <v>#N/A</v>
      </c>
      <c r="AH9" s="54" t="e">
        <f>IF('MARI Template'!AH58="LOW",'MARI Template'!AH9,"")</f>
        <v>#N/A</v>
      </c>
      <c r="AI9" s="54" t="e">
        <f>IF('MARI Template'!AI58="LOW",'MARI Template'!AI9,"")</f>
        <v>#N/A</v>
      </c>
      <c r="AJ9" s="54" t="e">
        <f>IF('MARI Template'!AJ58="LOW",'MARI Template'!AJ9,"")</f>
        <v>#N/A</v>
      </c>
      <c r="AK9" s="54" t="e">
        <f>IF('MARI Template'!AK58="LOW",'MARI Template'!AK9,"")</f>
        <v>#N/A</v>
      </c>
      <c r="AL9" s="54" t="e">
        <f>IF('MARI Template'!AL58="LOW",'MARI Template'!AL9,"")</f>
        <v>#N/A</v>
      </c>
      <c r="AM9" s="54" t="e">
        <f>IF('MARI Template'!AM58="LOW",'MARI Template'!AM9,"")</f>
        <v>#N/A</v>
      </c>
      <c r="AN9" s="54" t="e">
        <f>IF('MARI Template'!AN58="LOW",'MARI Template'!AN9,"")</f>
        <v>#N/A</v>
      </c>
      <c r="AO9" s="54" t="e">
        <f>IF('MARI Template'!AO58="LOW",'MARI Template'!AO9,"")</f>
        <v>#N/A</v>
      </c>
      <c r="AP9" s="54" t="e">
        <f>IF('MARI Template'!AP58="LOW",'MARI Template'!AP9,"")</f>
        <v>#N/A</v>
      </c>
      <c r="AQ9" s="54" t="e">
        <f>IF('MARI Template'!AQ58="LOW",'MARI Template'!AQ9,"")</f>
        <v>#N/A</v>
      </c>
      <c r="AR9" s="54" t="e">
        <f>IF('MARI Template'!AR58="LOW",'MARI Template'!AR9,"")</f>
        <v>#N/A</v>
      </c>
      <c r="AS9" s="54" t="e">
        <f>IF('MARI Template'!AS58="LOW",'MARI Template'!AS9,"")</f>
        <v>#N/A</v>
      </c>
      <c r="AT9" s="54" t="e">
        <f>IF('MARI Template'!AT58="LOW",'MARI Template'!AT9,"")</f>
        <v>#N/A</v>
      </c>
      <c r="AU9" s="54" t="e">
        <f>IF('MARI Template'!AU58="LOW",'MARI Template'!AU9,"")</f>
        <v>#N/A</v>
      </c>
      <c r="AV9" s="54" t="e">
        <f>IF('MARI Template'!AV58="LOW",'MARI Template'!AV9,"")</f>
        <v>#N/A</v>
      </c>
      <c r="AW9" s="54" t="e">
        <f>IF('MARI Template'!AW58="LOW",'MARI Template'!AW9,"")</f>
        <v>#N/A</v>
      </c>
      <c r="AX9" s="54" t="e">
        <f>IF('MARI Template'!AX58="LOW",'MARI Template'!AX9,"")</f>
        <v>#N/A</v>
      </c>
      <c r="AY9" s="54" t="e">
        <f>IF('MARI Template'!AY58="LOW",'MARI Template'!AY9,"")</f>
        <v>#N/A</v>
      </c>
      <c r="AZ9" s="54" t="e">
        <f>IF('MARI Template'!AZ58="LOW",'MARI Template'!AZ9,"")</f>
        <v>#N/A</v>
      </c>
      <c r="BA9" s="54" t="e">
        <f>IF('MARI Template'!BA58="LOW",'MARI Template'!BA9,"")</f>
        <v>#N/A</v>
      </c>
      <c r="BB9" s="54" t="e">
        <f>IF('MARI Template'!BB58="LOW",'MARI Template'!BB9,"")</f>
        <v>#N/A</v>
      </c>
      <c r="BC9" s="54" t="e">
        <f>IF('MARI Template'!BC58="LOW",'MARI Template'!BC9,"")</f>
        <v>#N/A</v>
      </c>
      <c r="BD9" s="54" t="e">
        <f>IF('MARI Template'!BD58="LOW",'MARI Template'!BD9,"")</f>
        <v>#N/A</v>
      </c>
      <c r="BE9" s="54" t="e">
        <f>IF('MARI Template'!BE58="LOW",'MARI Template'!BE9,"")</f>
        <v>#N/A</v>
      </c>
      <c r="BF9" s="54" t="e">
        <f>IF('MARI Template'!BF58="LOW",'MARI Template'!BF9,"")</f>
        <v>#N/A</v>
      </c>
      <c r="BG9" s="54" t="e">
        <f>IF('MARI Template'!BG58="LOW",'MARI Template'!BG9,"")</f>
        <v>#N/A</v>
      </c>
      <c r="BH9" s="54" t="e">
        <f>IF('MARI Template'!BH58="LOW",'MARI Template'!BH9,"")</f>
        <v>#N/A</v>
      </c>
      <c r="BI9" s="54" t="e">
        <f>IF('MARI Template'!BI58="LOW",'MARI Template'!BI9,"")</f>
        <v>#N/A</v>
      </c>
      <c r="BJ9" s="54" t="e">
        <f>IF('MARI Template'!BJ58="LOW",'MARI Template'!BJ9,"")</f>
        <v>#N/A</v>
      </c>
      <c r="BK9" s="54" t="e">
        <f>IF('MARI Template'!BK58="LOW",'MARI Template'!BK9,"")</f>
        <v>#N/A</v>
      </c>
      <c r="BL9" s="54" t="e">
        <f>IF('MARI Template'!BL58="LOW",'MARI Template'!BL9,"")</f>
        <v>#N/A</v>
      </c>
      <c r="BM9" s="54" t="e">
        <f>IF('MARI Template'!BM58="LOW",'MARI Template'!BM9,"")</f>
        <v>#N/A</v>
      </c>
      <c r="BN9" s="54" t="e">
        <f>IF('MARI Template'!BN58="LOW",'MARI Template'!BN9,"")</f>
        <v>#N/A</v>
      </c>
      <c r="BO9" s="54" t="e">
        <f>IF('MARI Template'!BO58="LOW",'MARI Template'!BO9,"")</f>
        <v>#N/A</v>
      </c>
      <c r="BP9" s="54" t="e">
        <f>IF('MARI Template'!BP58="LOW",'MARI Template'!BP9,"")</f>
        <v>#N/A</v>
      </c>
      <c r="BQ9" s="54" t="e">
        <f>IF('MARI Template'!BQ58="LOW",'MARI Template'!BQ9,"")</f>
        <v>#N/A</v>
      </c>
      <c r="BR9" s="54" t="e">
        <f>IF('MARI Template'!BR58="LOW",'MARI Template'!BR9,"")</f>
        <v>#N/A</v>
      </c>
      <c r="BS9" s="54" t="e">
        <f>IF('MARI Template'!BS58="LOW",'MARI Template'!BS9,"")</f>
        <v>#N/A</v>
      </c>
      <c r="BT9" s="54" t="e">
        <f>IF('MARI Template'!BT58="LOW",'MARI Template'!BT9,"")</f>
        <v>#N/A</v>
      </c>
      <c r="BU9" s="54" t="e">
        <f>IF('MARI Template'!BU58="LOW",'MARI Template'!BU9,"")</f>
        <v>#N/A</v>
      </c>
      <c r="BV9" s="54" t="e">
        <f>IF('MARI Template'!BV58="LOW",'MARI Template'!BV9,"")</f>
        <v>#N/A</v>
      </c>
      <c r="BW9" s="54" t="e">
        <f>IF('MARI Template'!BW58="LOW",'MARI Template'!BW9,"")</f>
        <v>#N/A</v>
      </c>
      <c r="BX9" s="54" t="e">
        <f>IF('MARI Template'!BX58="LOW",'MARI Template'!BX9,"")</f>
        <v>#N/A</v>
      </c>
      <c r="BY9" s="54" t="e">
        <f>IF('MARI Template'!BY58="LOW",'MARI Template'!BY9,"")</f>
        <v>#N/A</v>
      </c>
      <c r="BZ9" s="54" t="e">
        <f>IF('MARI Template'!BZ58="LOW",'MARI Template'!BZ9,"")</f>
        <v>#N/A</v>
      </c>
      <c r="CA9" s="24">
        <f>SUMIF(B9:BZ9,"&gt;0",B9:BZ9)</f>
        <v>0</v>
      </c>
    </row>
    <row r="10" spans="1:79" ht="12.75">
      <c r="A10" s="53" t="s">
        <v>746</v>
      </c>
      <c r="B10" s="56">
        <f>IF('MARI Template'!B58="MEDIUM",'MARI Template'!B8,"")</f>
      </c>
      <c r="C10" s="56">
        <f>IF('MARI Template'!C58="MEDIUM",'MARI Template'!C8,"")</f>
      </c>
      <c r="D10" s="56">
        <f>IF('MARI Template'!D58="MEDIUM",'MARI Template'!D8,"")</f>
      </c>
      <c r="E10" s="54">
        <f>IF('MARI Template'!E58="MEDIUM",'MARI Template'!E8,"")</f>
      </c>
      <c r="F10" s="54">
        <f>IF('MARI Template'!F58="MEDIUM",'MARI Template'!F8,"")</f>
      </c>
      <c r="G10" s="54">
        <f>IF('MARI Template'!G58="MEDIUM",'MARI Template'!G8,"")</f>
      </c>
      <c r="H10" s="54">
        <f>IF('MARI Template'!H58="MEDIUM",'MARI Template'!H8,"")</f>
      </c>
      <c r="I10" s="54" t="e">
        <f>IF('MARI Template'!I58="MEDIUM",'MARI Template'!I8,"")</f>
        <v>#N/A</v>
      </c>
      <c r="J10" s="54" t="e">
        <f>IF('MARI Template'!J58="MEDIUM",'MARI Template'!J8,"")</f>
        <v>#N/A</v>
      </c>
      <c r="K10" s="54" t="e">
        <f>IF('MARI Template'!K58="MEDIUM",'MARI Template'!K8,"")</f>
        <v>#N/A</v>
      </c>
      <c r="L10" s="54" t="e">
        <f>IF('MARI Template'!L58="MEDIUM",'MARI Template'!L8,"")</f>
        <v>#N/A</v>
      </c>
      <c r="M10" s="54" t="e">
        <f>IF('MARI Template'!M58="MEDIUM",'MARI Template'!M8,"")</f>
        <v>#N/A</v>
      </c>
      <c r="N10" s="54" t="e">
        <f>IF('MARI Template'!N58="MEDIUM",'MARI Template'!N8,"")</f>
        <v>#N/A</v>
      </c>
      <c r="O10" s="54" t="e">
        <f>IF('MARI Template'!O58="MEDIUM",'MARI Template'!O8,"")</f>
        <v>#N/A</v>
      </c>
      <c r="P10" s="54" t="e">
        <f>IF('MARI Template'!P58="MEDIUM",'MARI Template'!P8,"")</f>
        <v>#N/A</v>
      </c>
      <c r="Q10" s="54" t="e">
        <f>IF('MARI Template'!Q58="MEDIUM",'MARI Template'!Q8,"")</f>
        <v>#N/A</v>
      </c>
      <c r="R10" s="54" t="e">
        <f>IF('MARI Template'!R58="MEDIUM",'MARI Template'!R8,"")</f>
        <v>#N/A</v>
      </c>
      <c r="S10" s="54" t="e">
        <f>IF('MARI Template'!S58="MEDIUM",'MARI Template'!S8,"")</f>
        <v>#N/A</v>
      </c>
      <c r="T10" s="54" t="e">
        <f>IF('MARI Template'!T58="MEDIUM",'MARI Template'!T8,"")</f>
        <v>#N/A</v>
      </c>
      <c r="U10" s="54" t="e">
        <f>IF('MARI Template'!U58="MEDIUM",'MARI Template'!U8,"")</f>
        <v>#N/A</v>
      </c>
      <c r="V10" s="54" t="e">
        <f>IF('MARI Template'!V58="MEDIUM",'MARI Template'!V8,"")</f>
        <v>#N/A</v>
      </c>
      <c r="W10" s="54" t="e">
        <f>IF('MARI Template'!W58="MEDIUM",'MARI Template'!W8,"")</f>
        <v>#N/A</v>
      </c>
      <c r="X10" s="54" t="e">
        <f>IF('MARI Template'!X58="MEDIUM",'MARI Template'!X8,"")</f>
        <v>#N/A</v>
      </c>
      <c r="Y10" s="54" t="e">
        <f>IF('MARI Template'!Y58="MEDIUM",'MARI Template'!Y8,"")</f>
        <v>#N/A</v>
      </c>
      <c r="Z10" s="54" t="e">
        <f>IF('MARI Template'!Z58="MEDIUM",'MARI Template'!Z8,"")</f>
        <v>#N/A</v>
      </c>
      <c r="AA10" s="54" t="e">
        <f>IF('MARI Template'!AA58="MEDIUM",'MARI Template'!AA8,"")</f>
        <v>#N/A</v>
      </c>
      <c r="AB10" s="54" t="e">
        <f>IF('MARI Template'!AB58="MEDIUM",'MARI Template'!AB8,"")</f>
        <v>#N/A</v>
      </c>
      <c r="AC10" s="54" t="e">
        <f>IF('MARI Template'!AC58="MEDIUM",'MARI Template'!AC8,"")</f>
        <v>#N/A</v>
      </c>
      <c r="AD10" s="54" t="e">
        <f>IF('MARI Template'!AD58="MEDIUM",'MARI Template'!AD8,"")</f>
        <v>#N/A</v>
      </c>
      <c r="AE10" s="54" t="e">
        <f>IF('MARI Template'!AE58="MEDIUM",'MARI Template'!AE8,"")</f>
        <v>#N/A</v>
      </c>
      <c r="AF10" s="54" t="e">
        <f>IF('MARI Template'!AF58="MEDIUM",'MARI Template'!AF8,"")</f>
        <v>#N/A</v>
      </c>
      <c r="AG10" s="54" t="e">
        <f>IF('MARI Template'!AG58="MEDIUM",'MARI Template'!AG8,"")</f>
        <v>#N/A</v>
      </c>
      <c r="AH10" s="54" t="e">
        <f>IF('MARI Template'!AH58="MEDIUM",'MARI Template'!AH8,"")</f>
        <v>#N/A</v>
      </c>
      <c r="AI10" s="54" t="e">
        <f>IF('MARI Template'!AI58="MEDIUM",'MARI Template'!AI8,"")</f>
        <v>#N/A</v>
      </c>
      <c r="AJ10" s="54" t="e">
        <f>IF('MARI Template'!AJ58="MEDIUM",'MARI Template'!AJ8,"")</f>
        <v>#N/A</v>
      </c>
      <c r="AK10" s="54" t="e">
        <f>IF('MARI Template'!AK58="MEDIUM",'MARI Template'!AK8,"")</f>
        <v>#N/A</v>
      </c>
      <c r="AL10" s="54" t="e">
        <f>IF('MARI Template'!AL58="MEDIUM",'MARI Template'!AL8,"")</f>
        <v>#N/A</v>
      </c>
      <c r="AM10" s="54" t="e">
        <f>IF('MARI Template'!AM58="MEDIUM",'MARI Template'!AM8,"")</f>
        <v>#N/A</v>
      </c>
      <c r="AN10" s="54" t="e">
        <f>IF('MARI Template'!AN58="MEDIUM",'MARI Template'!AN8,"")</f>
        <v>#N/A</v>
      </c>
      <c r="AO10" s="54" t="e">
        <f>IF('MARI Template'!AO58="MEDIUM",'MARI Template'!AO8,"")</f>
        <v>#N/A</v>
      </c>
      <c r="AP10" s="54" t="e">
        <f>IF('MARI Template'!AP58="MEDIUM",'MARI Template'!AP8,"")</f>
        <v>#N/A</v>
      </c>
      <c r="AQ10" s="54" t="e">
        <f>IF('MARI Template'!AQ58="MEDIUM",'MARI Template'!AQ8,"")</f>
        <v>#N/A</v>
      </c>
      <c r="AR10" s="54" t="e">
        <f>IF('MARI Template'!AR58="MEDIUM",'MARI Template'!AR8,"")</f>
        <v>#N/A</v>
      </c>
      <c r="AS10" s="54" t="e">
        <f>IF('MARI Template'!AS58="MEDIUM",'MARI Template'!AS8,"")</f>
        <v>#N/A</v>
      </c>
      <c r="AT10" s="54" t="e">
        <f>IF('MARI Template'!AT58="MEDIUM",'MARI Template'!AT8,"")</f>
        <v>#N/A</v>
      </c>
      <c r="AU10" s="54" t="e">
        <f>IF('MARI Template'!AU58="MEDIUM",'MARI Template'!AU8,"")</f>
        <v>#N/A</v>
      </c>
      <c r="AV10" s="54" t="e">
        <f>IF('MARI Template'!AV58="MEDIUM",'MARI Template'!AV8,"")</f>
        <v>#N/A</v>
      </c>
      <c r="AW10" s="54" t="e">
        <f>IF('MARI Template'!AW58="MEDIUM",'MARI Template'!AW8,"")</f>
        <v>#N/A</v>
      </c>
      <c r="AX10" s="54" t="e">
        <f>IF('MARI Template'!AX58="MEDIUM",'MARI Template'!AX8,"")</f>
        <v>#N/A</v>
      </c>
      <c r="AY10" s="54" t="e">
        <f>IF('MARI Template'!AY58="MEDIUM",'MARI Template'!AY8,"")</f>
        <v>#N/A</v>
      </c>
      <c r="AZ10" s="54" t="e">
        <f>IF('MARI Template'!AZ58="MEDIUM",'MARI Template'!AZ8,"")</f>
        <v>#N/A</v>
      </c>
      <c r="BA10" s="54" t="e">
        <f>IF('MARI Template'!BA58="MEDIUM",'MARI Template'!BA8,"")</f>
        <v>#N/A</v>
      </c>
      <c r="BB10" s="54" t="e">
        <f>IF('MARI Template'!BB58="MEDIUM",'MARI Template'!BB8,"")</f>
        <v>#N/A</v>
      </c>
      <c r="BC10" s="54" t="e">
        <f>IF('MARI Template'!BC58="MEDIUM",'MARI Template'!BC8,"")</f>
        <v>#N/A</v>
      </c>
      <c r="BD10" s="54" t="e">
        <f>IF('MARI Template'!BD58="MEDIUM",'MARI Template'!BD8,"")</f>
        <v>#N/A</v>
      </c>
      <c r="BE10" s="54" t="e">
        <f>IF('MARI Template'!BE58="MEDIUM",'MARI Template'!BE8,"")</f>
        <v>#N/A</v>
      </c>
      <c r="BF10" s="54" t="e">
        <f>IF('MARI Template'!BF58="MEDIUM",'MARI Template'!BF8,"")</f>
        <v>#N/A</v>
      </c>
      <c r="BG10" s="54" t="e">
        <f>IF('MARI Template'!BG58="MEDIUM",'MARI Template'!BG8,"")</f>
        <v>#N/A</v>
      </c>
      <c r="BH10" s="54" t="e">
        <f>IF('MARI Template'!BH58="MEDIUM",'MARI Template'!BH8,"")</f>
        <v>#N/A</v>
      </c>
      <c r="BI10" s="54" t="e">
        <f>IF('MARI Template'!BI58="MEDIUM",'MARI Template'!BI8,"")</f>
        <v>#N/A</v>
      </c>
      <c r="BJ10" s="54" t="e">
        <f>IF('MARI Template'!BJ58="MEDIUM",'MARI Template'!BJ8,"")</f>
        <v>#N/A</v>
      </c>
      <c r="BK10" s="54" t="e">
        <f>IF('MARI Template'!BK58="MEDIUM",'MARI Template'!BK8,"")</f>
        <v>#N/A</v>
      </c>
      <c r="BL10" s="54" t="e">
        <f>IF('MARI Template'!BL58="MEDIUM",'MARI Template'!BL8,"")</f>
        <v>#N/A</v>
      </c>
      <c r="BM10" s="54" t="e">
        <f>IF('MARI Template'!BM58="MEDIUM",'MARI Template'!BM8,"")</f>
        <v>#N/A</v>
      </c>
      <c r="BN10" s="54" t="e">
        <f>IF('MARI Template'!BN58="MEDIUM",'MARI Template'!BN8,"")</f>
        <v>#N/A</v>
      </c>
      <c r="BO10" s="54" t="e">
        <f>IF('MARI Template'!BO58="MEDIUM",'MARI Template'!BO8,"")</f>
        <v>#N/A</v>
      </c>
      <c r="BP10" s="54" t="e">
        <f>IF('MARI Template'!BP58="MEDIUM",'MARI Template'!BP8,"")</f>
        <v>#N/A</v>
      </c>
      <c r="BQ10" s="54" t="e">
        <f>IF('MARI Template'!BQ58="MEDIUM",'MARI Template'!BQ8,"")</f>
        <v>#N/A</v>
      </c>
      <c r="BR10" s="54" t="e">
        <f>IF('MARI Template'!BR58="MEDIUM",'MARI Template'!BR8,"")</f>
        <v>#N/A</v>
      </c>
      <c r="BS10" s="54" t="e">
        <f>IF('MARI Template'!BS58="MEDIUM",'MARI Template'!BS8,"")</f>
        <v>#N/A</v>
      </c>
      <c r="BT10" s="54" t="e">
        <f>IF('MARI Template'!BT58="MEDIUM",'MARI Template'!BT8,"")</f>
        <v>#N/A</v>
      </c>
      <c r="BU10" s="54" t="e">
        <f>IF('MARI Template'!BU58="MEDIUM",'MARI Template'!BU8,"")</f>
        <v>#N/A</v>
      </c>
      <c r="BV10" s="54" t="e">
        <f>IF('MARI Template'!BV58="MEDIUM",'MARI Template'!BV8,"")</f>
        <v>#N/A</v>
      </c>
      <c r="BW10" s="54" t="e">
        <f>IF('MARI Template'!BW58="MEDIUM",'MARI Template'!BW8,"")</f>
        <v>#N/A</v>
      </c>
      <c r="BX10" s="54" t="e">
        <f>IF('MARI Template'!BX58="MEDIUM",'MARI Template'!BX8,"")</f>
        <v>#N/A</v>
      </c>
      <c r="BY10" s="54" t="e">
        <f>IF('MARI Template'!BY58="MEDIUM",'MARI Template'!BY8,"")</f>
        <v>#N/A</v>
      </c>
      <c r="BZ10" s="54" t="e">
        <f>IF('MARI Template'!BZ58="MEDIUM",'MARI Template'!BZ8,"")</f>
        <v>#N/A</v>
      </c>
      <c r="CA10" s="24"/>
    </row>
    <row r="11" spans="1:79" ht="12.75">
      <c r="A11" s="28" t="s">
        <v>14</v>
      </c>
      <c r="B11" s="56">
        <f>IF('MARI Template'!B58="MEDIUM",'MARI Template'!B9,"")</f>
      </c>
      <c r="C11" s="56">
        <f>IF('MARI Template'!C58="MEDIUM",'MARI Template'!C9,"")</f>
      </c>
      <c r="D11" s="56">
        <f>IF('MARI Template'!D58="MEDIUM",'MARI Template'!D9,"")</f>
      </c>
      <c r="E11" s="54">
        <f>IF('MARI Template'!E58="MEDIUM",'MARI Template'!E9,"")</f>
      </c>
      <c r="F11" s="54">
        <f>IF('MARI Template'!F58="MEDIUM",'MARI Template'!F9,"")</f>
      </c>
      <c r="G11" s="54">
        <f>IF('MARI Template'!G58="MEDIUM",'MARI Template'!G9,"")</f>
      </c>
      <c r="H11" s="54">
        <f>IF('MARI Template'!H58="MEDIUM",'MARI Template'!H9,"")</f>
      </c>
      <c r="I11" s="54" t="e">
        <f>IF('MARI Template'!I58="MEDIUM",'MARI Template'!I9,"")</f>
        <v>#N/A</v>
      </c>
      <c r="J11" s="54" t="e">
        <f>IF('MARI Template'!J58="MEDIUM",'MARI Template'!J9,"")</f>
        <v>#N/A</v>
      </c>
      <c r="K11" s="54" t="e">
        <f>IF('MARI Template'!K58="MEDIUM",'MARI Template'!K9,"")</f>
        <v>#N/A</v>
      </c>
      <c r="L11" s="54" t="e">
        <f>IF('MARI Template'!L58="MEDIUM",'MARI Template'!L9,"")</f>
        <v>#N/A</v>
      </c>
      <c r="M11" s="54" t="e">
        <f>IF('MARI Template'!M58="MEDIUM",'MARI Template'!M9,"")</f>
        <v>#N/A</v>
      </c>
      <c r="N11" s="54" t="e">
        <f>IF('MARI Template'!N58="MEDIUM",'MARI Template'!N9,"")</f>
        <v>#N/A</v>
      </c>
      <c r="O11" s="54" t="e">
        <f>IF('MARI Template'!O58="MEDIUM",'MARI Template'!O9,"")</f>
        <v>#N/A</v>
      </c>
      <c r="P11" s="54" t="e">
        <f>IF('MARI Template'!P58="MEDIUM",'MARI Template'!P9,"")</f>
        <v>#N/A</v>
      </c>
      <c r="Q11" s="54" t="e">
        <f>IF('MARI Template'!Q58="MEDIUM",'MARI Template'!Q9,"")</f>
        <v>#N/A</v>
      </c>
      <c r="R11" s="54" t="e">
        <f>IF('MARI Template'!R58="MEDIUM",'MARI Template'!R9,"")</f>
        <v>#N/A</v>
      </c>
      <c r="S11" s="54" t="e">
        <f>IF('MARI Template'!S58="MEDIUM",'MARI Template'!S9,"")</f>
        <v>#N/A</v>
      </c>
      <c r="T11" s="54" t="e">
        <f>IF('MARI Template'!T58="MEDIUM",'MARI Template'!T9,"")</f>
        <v>#N/A</v>
      </c>
      <c r="U11" s="54" t="e">
        <f>IF('MARI Template'!U58="MEDIUM",'MARI Template'!U9,"")</f>
        <v>#N/A</v>
      </c>
      <c r="V11" s="54" t="e">
        <f>IF('MARI Template'!V58="MEDIUM",'MARI Template'!V9,"")</f>
        <v>#N/A</v>
      </c>
      <c r="W11" s="54" t="e">
        <f>IF('MARI Template'!W58="MEDIUM",'MARI Template'!W9,"")</f>
        <v>#N/A</v>
      </c>
      <c r="X11" s="54" t="e">
        <f>IF('MARI Template'!X58="MEDIUM",'MARI Template'!X9,"")</f>
        <v>#N/A</v>
      </c>
      <c r="Y11" s="54" t="e">
        <f>IF('MARI Template'!Y58="MEDIUM",'MARI Template'!Y9,"")</f>
        <v>#N/A</v>
      </c>
      <c r="Z11" s="54" t="e">
        <f>IF('MARI Template'!Z58="MEDIUM",'MARI Template'!Z9,"")</f>
        <v>#N/A</v>
      </c>
      <c r="AA11" s="54" t="e">
        <f>IF('MARI Template'!AA58="MEDIUM",'MARI Template'!AA9,"")</f>
        <v>#N/A</v>
      </c>
      <c r="AB11" s="54" t="e">
        <f>IF('MARI Template'!AB58="MEDIUM",'MARI Template'!AB9,"")</f>
        <v>#N/A</v>
      </c>
      <c r="AC11" s="54" t="e">
        <f>IF('MARI Template'!AC58="MEDIUM",'MARI Template'!AC9,"")</f>
        <v>#N/A</v>
      </c>
      <c r="AD11" s="54" t="e">
        <f>IF('MARI Template'!AD58="MEDIUM",'MARI Template'!AD9,"")</f>
        <v>#N/A</v>
      </c>
      <c r="AE11" s="54" t="e">
        <f>IF('MARI Template'!AE58="MEDIUM",'MARI Template'!AE9,"")</f>
        <v>#N/A</v>
      </c>
      <c r="AF11" s="54" t="e">
        <f>IF('MARI Template'!AF58="MEDIUM",'MARI Template'!AF9,"")</f>
        <v>#N/A</v>
      </c>
      <c r="AG11" s="54" t="e">
        <f>IF('MARI Template'!AG58="MEDIUM",'MARI Template'!AG9,"")</f>
        <v>#N/A</v>
      </c>
      <c r="AH11" s="54" t="e">
        <f>IF('MARI Template'!AH58="MEDIUM",'MARI Template'!AH9,"")</f>
        <v>#N/A</v>
      </c>
      <c r="AI11" s="54" t="e">
        <f>IF('MARI Template'!AI58="MEDIUM",'MARI Template'!AI9,"")</f>
        <v>#N/A</v>
      </c>
      <c r="AJ11" s="54" t="e">
        <f>IF('MARI Template'!AJ58="MEDIUM",'MARI Template'!AJ9,"")</f>
        <v>#N/A</v>
      </c>
      <c r="AK11" s="54" t="e">
        <f>IF('MARI Template'!AK58="MEDIUM",'MARI Template'!AK9,"")</f>
        <v>#N/A</v>
      </c>
      <c r="AL11" s="54" t="e">
        <f>IF('MARI Template'!AL58="MEDIUM",'MARI Template'!AL9,"")</f>
        <v>#N/A</v>
      </c>
      <c r="AM11" s="54" t="e">
        <f>IF('MARI Template'!AM58="MEDIUM",'MARI Template'!AM9,"")</f>
        <v>#N/A</v>
      </c>
      <c r="AN11" s="54" t="e">
        <f>IF('MARI Template'!AN58="MEDIUM",'MARI Template'!AN9,"")</f>
        <v>#N/A</v>
      </c>
      <c r="AO11" s="54" t="e">
        <f>IF('MARI Template'!AO58="MEDIUM",'MARI Template'!AO9,"")</f>
        <v>#N/A</v>
      </c>
      <c r="AP11" s="54" t="e">
        <f>IF('MARI Template'!AP58="MEDIUM",'MARI Template'!AP9,"")</f>
        <v>#N/A</v>
      </c>
      <c r="AQ11" s="54" t="e">
        <f>IF('MARI Template'!AQ58="MEDIUM",'MARI Template'!AQ9,"")</f>
        <v>#N/A</v>
      </c>
      <c r="AR11" s="54" t="e">
        <f>IF('MARI Template'!AR58="MEDIUM",'MARI Template'!AR9,"")</f>
        <v>#N/A</v>
      </c>
      <c r="AS11" s="54" t="e">
        <f>IF('MARI Template'!AS58="MEDIUM",'MARI Template'!AS9,"")</f>
        <v>#N/A</v>
      </c>
      <c r="AT11" s="54" t="e">
        <f>IF('MARI Template'!AT58="MEDIUM",'MARI Template'!AT9,"")</f>
        <v>#N/A</v>
      </c>
      <c r="AU11" s="54" t="e">
        <f>IF('MARI Template'!AU58="MEDIUM",'MARI Template'!AU9,"")</f>
        <v>#N/A</v>
      </c>
      <c r="AV11" s="54" t="e">
        <f>IF('MARI Template'!AV58="MEDIUM",'MARI Template'!AV9,"")</f>
        <v>#N/A</v>
      </c>
      <c r="AW11" s="54" t="e">
        <f>IF('MARI Template'!AW58="MEDIUM",'MARI Template'!AW9,"")</f>
        <v>#N/A</v>
      </c>
      <c r="AX11" s="54" t="e">
        <f>IF('MARI Template'!AX58="MEDIUM",'MARI Template'!AX9,"")</f>
        <v>#N/A</v>
      </c>
      <c r="AY11" s="54" t="e">
        <f>IF('MARI Template'!AY58="MEDIUM",'MARI Template'!AY9,"")</f>
        <v>#N/A</v>
      </c>
      <c r="AZ11" s="54" t="e">
        <f>IF('MARI Template'!AZ58="MEDIUM",'MARI Template'!AZ9,"")</f>
        <v>#N/A</v>
      </c>
      <c r="BA11" s="54" t="e">
        <f>IF('MARI Template'!BA58="MEDIUM",'MARI Template'!BA9,"")</f>
        <v>#N/A</v>
      </c>
      <c r="BB11" s="54" t="e">
        <f>IF('MARI Template'!BB58="MEDIUM",'MARI Template'!BB9,"")</f>
        <v>#N/A</v>
      </c>
      <c r="BC11" s="54" t="e">
        <f>IF('MARI Template'!BC58="MEDIUM",'MARI Template'!BC9,"")</f>
        <v>#N/A</v>
      </c>
      <c r="BD11" s="54" t="e">
        <f>IF('MARI Template'!BD58="MEDIUM",'MARI Template'!BD9,"")</f>
        <v>#N/A</v>
      </c>
      <c r="BE11" s="54" t="e">
        <f>IF('MARI Template'!BE58="MEDIUM",'MARI Template'!BE9,"")</f>
        <v>#N/A</v>
      </c>
      <c r="BF11" s="54" t="e">
        <f>IF('MARI Template'!BF58="MEDIUM",'MARI Template'!BF9,"")</f>
        <v>#N/A</v>
      </c>
      <c r="BG11" s="54" t="e">
        <f>IF('MARI Template'!BG58="MEDIUM",'MARI Template'!BG9,"")</f>
        <v>#N/A</v>
      </c>
      <c r="BH11" s="54" t="e">
        <f>IF('MARI Template'!BH58="MEDIUM",'MARI Template'!BH9,"")</f>
        <v>#N/A</v>
      </c>
      <c r="BI11" s="54" t="e">
        <f>IF('MARI Template'!BI58="MEDIUM",'MARI Template'!BI9,"")</f>
        <v>#N/A</v>
      </c>
      <c r="BJ11" s="54" t="e">
        <f>IF('MARI Template'!BJ58="MEDIUM",'MARI Template'!BJ9,"")</f>
        <v>#N/A</v>
      </c>
      <c r="BK11" s="54" t="e">
        <f>IF('MARI Template'!BK58="MEDIUM",'MARI Template'!BK9,"")</f>
        <v>#N/A</v>
      </c>
      <c r="BL11" s="54" t="e">
        <f>IF('MARI Template'!BL58="MEDIUM",'MARI Template'!BL9,"")</f>
        <v>#N/A</v>
      </c>
      <c r="BM11" s="54" t="e">
        <f>IF('MARI Template'!BM58="MEDIUM",'MARI Template'!BM9,"")</f>
        <v>#N/A</v>
      </c>
      <c r="BN11" s="54" t="e">
        <f>IF('MARI Template'!BN58="MEDIUM",'MARI Template'!BN9,"")</f>
        <v>#N/A</v>
      </c>
      <c r="BO11" s="54" t="e">
        <f>IF('MARI Template'!BO58="MEDIUM",'MARI Template'!BO9,"")</f>
        <v>#N/A</v>
      </c>
      <c r="BP11" s="54" t="e">
        <f>IF('MARI Template'!BP58="MEDIUM",'MARI Template'!BP9,"")</f>
        <v>#N/A</v>
      </c>
      <c r="BQ11" s="54" t="e">
        <f>IF('MARI Template'!BQ58="MEDIUM",'MARI Template'!BQ9,"")</f>
        <v>#N/A</v>
      </c>
      <c r="BR11" s="54" t="e">
        <f>IF('MARI Template'!BR58="MEDIUM",'MARI Template'!BR9,"")</f>
        <v>#N/A</v>
      </c>
      <c r="BS11" s="54" t="e">
        <f>IF('MARI Template'!BS58="MEDIUM",'MARI Template'!BS9,"")</f>
        <v>#N/A</v>
      </c>
      <c r="BT11" s="54" t="e">
        <f>IF('MARI Template'!BT58="MEDIUM",'MARI Template'!BT9,"")</f>
        <v>#N/A</v>
      </c>
      <c r="BU11" s="54" t="e">
        <f>IF('MARI Template'!BU58="MEDIUM",'MARI Template'!BU9,"")</f>
        <v>#N/A</v>
      </c>
      <c r="BV11" s="54" t="e">
        <f>IF('MARI Template'!BV58="MEDIUM",'MARI Template'!BV9,"")</f>
        <v>#N/A</v>
      </c>
      <c r="BW11" s="54" t="e">
        <f>IF('MARI Template'!BW58="MEDIUM",'MARI Template'!BW9,"")</f>
        <v>#N/A</v>
      </c>
      <c r="BX11" s="54" t="e">
        <f>IF('MARI Template'!BX58="MEDIUM",'MARI Template'!BX9,"")</f>
        <v>#N/A</v>
      </c>
      <c r="BY11" s="54" t="e">
        <f>IF('MARI Template'!BY58="MEDIUM",'MARI Template'!BY9,"")</f>
        <v>#N/A</v>
      </c>
      <c r="BZ11" s="54" t="e">
        <f>IF('MARI Template'!BZ58="MEDIUM",'MARI Template'!BZ9,"")</f>
        <v>#N/A</v>
      </c>
      <c r="CA11" s="24">
        <f>SUMIF(B11:BZ11,"&gt;0",B11:BZ11)</f>
        <v>0</v>
      </c>
    </row>
    <row r="12" spans="1:79" ht="12.75">
      <c r="A12" s="65" t="s">
        <v>747</v>
      </c>
      <c r="B12" s="56">
        <f>IF('MARI Template'!B58="HIGH",'MARI Template'!B8,"")</f>
      </c>
      <c r="C12" s="56">
        <f>IF('MARI Template'!C58="HIGH",'MARI Template'!C8,"")</f>
      </c>
      <c r="D12" s="56">
        <f>IF('MARI Template'!D58="HIGH",'MARI Template'!D8,"")</f>
      </c>
      <c r="E12" s="54">
        <f>IF('MARI Template'!E58="HIGH",'MARI Template'!E8,"")</f>
      </c>
      <c r="F12" s="54">
        <f>IF('MARI Template'!F58="HIGH",'MARI Template'!F8,"")</f>
      </c>
      <c r="G12" s="54">
        <f>IF('MARI Template'!G58="HIGH",'MARI Template'!G8,"")</f>
      </c>
      <c r="H12" s="54">
        <f>IF('MARI Template'!H58="HIGH",'MARI Template'!H8,"")</f>
      </c>
      <c r="I12" s="54" t="e">
        <f>IF('MARI Template'!I58="HIGH",'MARI Template'!I8,"")</f>
        <v>#N/A</v>
      </c>
      <c r="J12" s="54" t="e">
        <f>IF('MARI Template'!J58="HIGH",'MARI Template'!J8,"")</f>
        <v>#N/A</v>
      </c>
      <c r="K12" s="54" t="e">
        <f>IF('MARI Template'!K58="HIGH",'MARI Template'!K8,"")</f>
        <v>#N/A</v>
      </c>
      <c r="L12" s="54" t="e">
        <f>IF('MARI Template'!L58="HIGH",'MARI Template'!L8,"")</f>
        <v>#N/A</v>
      </c>
      <c r="M12" s="54" t="e">
        <f>IF('MARI Template'!M58="HIGH",'MARI Template'!M8,"")</f>
        <v>#N/A</v>
      </c>
      <c r="N12" s="54" t="e">
        <f>IF('MARI Template'!N58="HIGH",'MARI Template'!N8,"")</f>
        <v>#N/A</v>
      </c>
      <c r="O12" s="54" t="e">
        <f>IF('MARI Template'!O58="HIGH",'MARI Template'!O8,"")</f>
        <v>#N/A</v>
      </c>
      <c r="P12" s="54" t="e">
        <f>IF('MARI Template'!P58="HIGH",'MARI Template'!P8,"")</f>
        <v>#N/A</v>
      </c>
      <c r="Q12" s="54" t="e">
        <f>IF('MARI Template'!Q58="HIGH",'MARI Template'!Q8,"")</f>
        <v>#N/A</v>
      </c>
      <c r="R12" s="54" t="e">
        <f>IF('MARI Template'!R58="HIGH",'MARI Template'!R8,"")</f>
        <v>#N/A</v>
      </c>
      <c r="S12" s="54" t="e">
        <f>IF('MARI Template'!S58="HIGH",'MARI Template'!S8,"")</f>
        <v>#N/A</v>
      </c>
      <c r="T12" s="54" t="e">
        <f>IF('MARI Template'!T58="HIGH",'MARI Template'!T8,"")</f>
        <v>#N/A</v>
      </c>
      <c r="U12" s="54" t="e">
        <f>IF('MARI Template'!U58="HIGH",'MARI Template'!U8,"")</f>
        <v>#N/A</v>
      </c>
      <c r="V12" s="54" t="e">
        <f>IF('MARI Template'!V58="HIGH",'MARI Template'!V8,"")</f>
        <v>#N/A</v>
      </c>
      <c r="W12" s="54" t="e">
        <f>IF('MARI Template'!W58="HIGH",'MARI Template'!W8,"")</f>
        <v>#N/A</v>
      </c>
      <c r="X12" s="54" t="e">
        <f>IF('MARI Template'!X58="HIGH",'MARI Template'!X8,"")</f>
        <v>#N/A</v>
      </c>
      <c r="Y12" s="54" t="e">
        <f>IF('MARI Template'!Y58="HIGH",'MARI Template'!Y8,"")</f>
        <v>#N/A</v>
      </c>
      <c r="Z12" s="54" t="e">
        <f>IF('MARI Template'!Z58="HIGH",'MARI Template'!Z8,"")</f>
        <v>#N/A</v>
      </c>
      <c r="AA12" s="54" t="e">
        <f>IF('MARI Template'!AA58="HIGH",'MARI Template'!AA8,"")</f>
        <v>#N/A</v>
      </c>
      <c r="AB12" s="54" t="e">
        <f>IF('MARI Template'!AB58="HIGH",'MARI Template'!AB8,"")</f>
        <v>#N/A</v>
      </c>
      <c r="AC12" s="54" t="e">
        <f>IF('MARI Template'!AC58="HIGH",'MARI Template'!AC8,"")</f>
        <v>#N/A</v>
      </c>
      <c r="AD12" s="54" t="e">
        <f>IF('MARI Template'!AD58="HIGH",'MARI Template'!AD8,"")</f>
        <v>#N/A</v>
      </c>
      <c r="AE12" s="54" t="e">
        <f>IF('MARI Template'!AE58="HIGH",'MARI Template'!AE8,"")</f>
        <v>#N/A</v>
      </c>
      <c r="AF12" s="54" t="e">
        <f>IF('MARI Template'!AF58="HIGH",'MARI Template'!AF8,"")</f>
        <v>#N/A</v>
      </c>
      <c r="AG12" s="54" t="e">
        <f>IF('MARI Template'!AG58="HIGH",'MARI Template'!AG8,"")</f>
        <v>#N/A</v>
      </c>
      <c r="AH12" s="54" t="e">
        <f>IF('MARI Template'!AH58="HIGH",'MARI Template'!AH8,"")</f>
        <v>#N/A</v>
      </c>
      <c r="AI12" s="54" t="e">
        <f>IF('MARI Template'!AI58="HIGH",'MARI Template'!AI8,"")</f>
        <v>#N/A</v>
      </c>
      <c r="AJ12" s="54" t="e">
        <f>IF('MARI Template'!AJ58="HIGH",'MARI Template'!AJ8,"")</f>
        <v>#N/A</v>
      </c>
      <c r="AK12" s="54" t="e">
        <f>IF('MARI Template'!AK58="HIGH",'MARI Template'!AK8,"")</f>
        <v>#N/A</v>
      </c>
      <c r="AL12" s="54" t="e">
        <f>IF('MARI Template'!AL58="HIGH",'MARI Template'!AL8,"")</f>
        <v>#N/A</v>
      </c>
      <c r="AM12" s="54" t="e">
        <f>IF('MARI Template'!AM58="HIGH",'MARI Template'!AM8,"")</f>
        <v>#N/A</v>
      </c>
      <c r="AN12" s="54" t="e">
        <f>IF('MARI Template'!AN58="HIGH",'MARI Template'!AN8,"")</f>
        <v>#N/A</v>
      </c>
      <c r="AO12" s="54" t="e">
        <f>IF('MARI Template'!AO58="HIGH",'MARI Template'!AO8,"")</f>
        <v>#N/A</v>
      </c>
      <c r="AP12" s="54" t="e">
        <f>IF('MARI Template'!AP58="HIGH",'MARI Template'!AP8,"")</f>
        <v>#N/A</v>
      </c>
      <c r="AQ12" s="54" t="e">
        <f>IF('MARI Template'!AQ58="HIGH",'MARI Template'!AQ8,"")</f>
        <v>#N/A</v>
      </c>
      <c r="AR12" s="54" t="e">
        <f>IF('MARI Template'!AR58="HIGH",'MARI Template'!AR8,"")</f>
        <v>#N/A</v>
      </c>
      <c r="AS12" s="54" t="e">
        <f>IF('MARI Template'!AS58="HIGH",'MARI Template'!AS8,"")</f>
        <v>#N/A</v>
      </c>
      <c r="AT12" s="54" t="e">
        <f>IF('MARI Template'!AT58="HIGH",'MARI Template'!AT8,"")</f>
        <v>#N/A</v>
      </c>
      <c r="AU12" s="54" t="e">
        <f>IF('MARI Template'!AU58="HIGH",'MARI Template'!AU8,"")</f>
        <v>#N/A</v>
      </c>
      <c r="AV12" s="54" t="e">
        <f>IF('MARI Template'!AV58="HIGH",'MARI Template'!AV8,"")</f>
        <v>#N/A</v>
      </c>
      <c r="AW12" s="54" t="e">
        <f>IF('MARI Template'!AW58="HIGH",'MARI Template'!AW8,"")</f>
        <v>#N/A</v>
      </c>
      <c r="AX12" s="54" t="e">
        <f>IF('MARI Template'!AX58="HIGH",'MARI Template'!AX8,"")</f>
        <v>#N/A</v>
      </c>
      <c r="AY12" s="54" t="e">
        <f>IF('MARI Template'!AY58="HIGH",'MARI Template'!AY8,"")</f>
        <v>#N/A</v>
      </c>
      <c r="AZ12" s="54" t="e">
        <f>IF('MARI Template'!AZ58="HIGH",'MARI Template'!AZ8,"")</f>
        <v>#N/A</v>
      </c>
      <c r="BA12" s="54" t="e">
        <f>IF('MARI Template'!BA58="HIGH",'MARI Template'!BA8,"")</f>
        <v>#N/A</v>
      </c>
      <c r="BB12" s="54" t="e">
        <f>IF('MARI Template'!BB58="HIGH",'MARI Template'!BB8,"")</f>
        <v>#N/A</v>
      </c>
      <c r="BC12" s="54" t="e">
        <f>IF('MARI Template'!BC58="HIGH",'MARI Template'!BC8,"")</f>
        <v>#N/A</v>
      </c>
      <c r="BD12" s="54" t="e">
        <f>IF('MARI Template'!BD58="HIGH",'MARI Template'!BD8,"")</f>
        <v>#N/A</v>
      </c>
      <c r="BE12" s="54" t="e">
        <f>IF('MARI Template'!BE58="HIGH",'MARI Template'!BE8,"")</f>
        <v>#N/A</v>
      </c>
      <c r="BF12" s="54" t="e">
        <f>IF('MARI Template'!BF58="HIGH",'MARI Template'!BF8,"")</f>
        <v>#N/A</v>
      </c>
      <c r="BG12" s="54" t="e">
        <f>IF('MARI Template'!BG58="HIGH",'MARI Template'!BG8,"")</f>
        <v>#N/A</v>
      </c>
      <c r="BH12" s="54" t="e">
        <f>IF('MARI Template'!BH58="HIGH",'MARI Template'!BH8,"")</f>
        <v>#N/A</v>
      </c>
      <c r="BI12" s="54" t="e">
        <f>IF('MARI Template'!BI58="HIGH",'MARI Template'!BI8,"")</f>
        <v>#N/A</v>
      </c>
      <c r="BJ12" s="54" t="e">
        <f>IF('MARI Template'!BJ58="HIGH",'MARI Template'!BJ8,"")</f>
        <v>#N/A</v>
      </c>
      <c r="BK12" s="54" t="e">
        <f>IF('MARI Template'!BK58="HIGH",'MARI Template'!BK8,"")</f>
        <v>#N/A</v>
      </c>
      <c r="BL12" s="54" t="e">
        <f>IF('MARI Template'!BL58="HIGH",'MARI Template'!BL8,"")</f>
        <v>#N/A</v>
      </c>
      <c r="BM12" s="54" t="e">
        <f>IF('MARI Template'!BM58="HIGH",'MARI Template'!BM8,"")</f>
        <v>#N/A</v>
      </c>
      <c r="BN12" s="54" t="e">
        <f>IF('MARI Template'!BN58="HIGH",'MARI Template'!BN8,"")</f>
        <v>#N/A</v>
      </c>
      <c r="BO12" s="54" t="e">
        <f>IF('MARI Template'!BO58="HIGH",'MARI Template'!BO8,"")</f>
        <v>#N/A</v>
      </c>
      <c r="BP12" s="54" t="e">
        <f>IF('MARI Template'!BP58="HIGH",'MARI Template'!BP8,"")</f>
        <v>#N/A</v>
      </c>
      <c r="BQ12" s="54" t="e">
        <f>IF('MARI Template'!BQ58="HIGH",'MARI Template'!BQ8,"")</f>
        <v>#N/A</v>
      </c>
      <c r="BR12" s="54" t="e">
        <f>IF('MARI Template'!BR58="HIGH",'MARI Template'!BR8,"")</f>
        <v>#N/A</v>
      </c>
      <c r="BS12" s="54" t="e">
        <f>IF('MARI Template'!BS58="HIGH",'MARI Template'!BS8,"")</f>
        <v>#N/A</v>
      </c>
      <c r="BT12" s="54" t="e">
        <f>IF('MARI Template'!BT58="HIGH",'MARI Template'!BT8,"")</f>
        <v>#N/A</v>
      </c>
      <c r="BU12" s="54" t="e">
        <f>IF('MARI Template'!BU58="HIGH",'MARI Template'!BU8,"")</f>
        <v>#N/A</v>
      </c>
      <c r="BV12" s="54" t="e">
        <f>IF('MARI Template'!BV58="HIGH",'MARI Template'!BV8,"")</f>
        <v>#N/A</v>
      </c>
      <c r="BW12" s="54" t="e">
        <f>IF('MARI Template'!BW58="HIGH",'MARI Template'!BW8,"")</f>
        <v>#N/A</v>
      </c>
      <c r="BX12" s="54" t="e">
        <f>IF('MARI Template'!BX58="HIGH",'MARI Template'!BX8,"")</f>
        <v>#N/A</v>
      </c>
      <c r="BY12" s="54" t="e">
        <f>IF('MARI Template'!BY58="HIGH",'MARI Template'!BY8,"")</f>
        <v>#N/A</v>
      </c>
      <c r="BZ12" s="54" t="e">
        <f>IF('MARI Template'!BZ58="HIGH",'MARI Template'!BZ8,"")</f>
        <v>#N/A</v>
      </c>
      <c r="CA12" s="24"/>
    </row>
    <row r="13" spans="1:79" ht="12.75">
      <c r="A13" s="28" t="s">
        <v>14</v>
      </c>
      <c r="B13" s="56">
        <f>IF('MARI Template'!B58="HIGH",'MARI Template'!B9,"")</f>
      </c>
      <c r="C13" s="56">
        <f>IF('MARI Template'!C58="HIGH",'MARI Template'!C9,"")</f>
      </c>
      <c r="D13" s="56">
        <f>IF('MARI Template'!D58="HIGH",'MARI Template'!D9,"")</f>
      </c>
      <c r="E13" s="54">
        <f>IF('MARI Template'!E58="HIGH",'MARI Template'!E9,"")</f>
      </c>
      <c r="F13" s="54">
        <f>IF('MARI Template'!F58="HIGH",'MARI Template'!F9,"")</f>
      </c>
      <c r="G13" s="54">
        <f>IF('MARI Template'!G58="HIGH",'MARI Template'!G9,"")</f>
      </c>
      <c r="H13" s="54">
        <f>IF('MARI Template'!H58="HIGH",'MARI Template'!H9,"")</f>
      </c>
      <c r="I13" s="54" t="e">
        <f>IF('MARI Template'!I58="HIGH",'MARI Template'!I9,"")</f>
        <v>#N/A</v>
      </c>
      <c r="J13" s="54" t="e">
        <f>IF('MARI Template'!J58="HIGH",'MARI Template'!J9,"")</f>
        <v>#N/A</v>
      </c>
      <c r="K13" s="54" t="e">
        <f>IF('MARI Template'!K58="HIGH",'MARI Template'!K9,"")</f>
        <v>#N/A</v>
      </c>
      <c r="L13" s="54" t="e">
        <f>IF('MARI Template'!L58="HIGH",'MARI Template'!L9,"")</f>
        <v>#N/A</v>
      </c>
      <c r="M13" s="54" t="e">
        <f>IF('MARI Template'!M58="HIGH",'MARI Template'!M9,"")</f>
        <v>#N/A</v>
      </c>
      <c r="N13" s="54" t="e">
        <f>IF('MARI Template'!N58="HIGH",'MARI Template'!N9,"")</f>
        <v>#N/A</v>
      </c>
      <c r="O13" s="54" t="e">
        <f>IF('MARI Template'!O58="HIGH",'MARI Template'!O9,"")</f>
        <v>#N/A</v>
      </c>
      <c r="P13" s="54" t="e">
        <f>IF('MARI Template'!P58="HIGH",'MARI Template'!P9,"")</f>
        <v>#N/A</v>
      </c>
      <c r="Q13" s="54" t="e">
        <f>IF('MARI Template'!Q58="HIGH",'MARI Template'!Q9,"")</f>
        <v>#N/A</v>
      </c>
      <c r="R13" s="54" t="e">
        <f>IF('MARI Template'!R58="HIGH",'MARI Template'!R9,"")</f>
        <v>#N/A</v>
      </c>
      <c r="S13" s="54" t="e">
        <f>IF('MARI Template'!S58="HIGH",'MARI Template'!S9,"")</f>
        <v>#N/A</v>
      </c>
      <c r="T13" s="54" t="e">
        <f>IF('MARI Template'!T58="HIGH",'MARI Template'!T9,"")</f>
        <v>#N/A</v>
      </c>
      <c r="U13" s="54" t="e">
        <f>IF('MARI Template'!U58="HIGH",'MARI Template'!U9,"")</f>
        <v>#N/A</v>
      </c>
      <c r="V13" s="54" t="e">
        <f>IF('MARI Template'!V58="HIGH",'MARI Template'!V9,"")</f>
        <v>#N/A</v>
      </c>
      <c r="W13" s="54" t="e">
        <f>IF('MARI Template'!W58="HIGH",'MARI Template'!W9,"")</f>
        <v>#N/A</v>
      </c>
      <c r="X13" s="54" t="e">
        <f>IF('MARI Template'!X58="HIGH",'MARI Template'!X9,"")</f>
        <v>#N/A</v>
      </c>
      <c r="Y13" s="54" t="e">
        <f>IF('MARI Template'!Y58="HIGH",'MARI Template'!Y9,"")</f>
        <v>#N/A</v>
      </c>
      <c r="Z13" s="54" t="e">
        <f>IF('MARI Template'!Z58="HIGH",'MARI Template'!Z9,"")</f>
        <v>#N/A</v>
      </c>
      <c r="AA13" s="54" t="e">
        <f>IF('MARI Template'!AA58="HIGH",'MARI Template'!AA9,"")</f>
        <v>#N/A</v>
      </c>
      <c r="AB13" s="54" t="e">
        <f>IF('MARI Template'!AB58="HIGH",'MARI Template'!AB9,"")</f>
        <v>#N/A</v>
      </c>
      <c r="AC13" s="54" t="e">
        <f>IF('MARI Template'!AC58="HIGH",'MARI Template'!AC9,"")</f>
        <v>#N/A</v>
      </c>
      <c r="AD13" s="54" t="e">
        <f>IF('MARI Template'!AD58="HIGH",'MARI Template'!AD9,"")</f>
        <v>#N/A</v>
      </c>
      <c r="AE13" s="54" t="e">
        <f>IF('MARI Template'!AE58="HIGH",'MARI Template'!AE9,"")</f>
        <v>#N/A</v>
      </c>
      <c r="AF13" s="54" t="e">
        <f>IF('MARI Template'!AF58="HIGH",'MARI Template'!AF9,"")</f>
        <v>#N/A</v>
      </c>
      <c r="AG13" s="54" t="e">
        <f>IF('MARI Template'!AG58="HIGH",'MARI Template'!AG9,"")</f>
        <v>#N/A</v>
      </c>
      <c r="AH13" s="54" t="e">
        <f>IF('MARI Template'!AH58="HIGH",'MARI Template'!AH9,"")</f>
        <v>#N/A</v>
      </c>
      <c r="AI13" s="54" t="e">
        <f>IF('MARI Template'!AI58="HIGH",'MARI Template'!AI9,"")</f>
        <v>#N/A</v>
      </c>
      <c r="AJ13" s="54" t="e">
        <f>IF('MARI Template'!AJ58="HIGH",'MARI Template'!AJ9,"")</f>
        <v>#N/A</v>
      </c>
      <c r="AK13" s="54" t="e">
        <f>IF('MARI Template'!AK58="HIGH",'MARI Template'!AK9,"")</f>
        <v>#N/A</v>
      </c>
      <c r="AL13" s="54" t="e">
        <f>IF('MARI Template'!AL58="HIGH",'MARI Template'!AL9,"")</f>
        <v>#N/A</v>
      </c>
      <c r="AM13" s="54" t="e">
        <f>IF('MARI Template'!AM58="HIGH",'MARI Template'!AM9,"")</f>
        <v>#N/A</v>
      </c>
      <c r="AN13" s="54" t="e">
        <f>IF('MARI Template'!AN58="HIGH",'MARI Template'!AN9,"")</f>
        <v>#N/A</v>
      </c>
      <c r="AO13" s="54" t="e">
        <f>IF('MARI Template'!AO58="HIGH",'MARI Template'!AO9,"")</f>
        <v>#N/A</v>
      </c>
      <c r="AP13" s="54" t="e">
        <f>IF('MARI Template'!AP58="HIGH",'MARI Template'!AP9,"")</f>
        <v>#N/A</v>
      </c>
      <c r="AQ13" s="54" t="e">
        <f>IF('MARI Template'!AQ58="HIGH",'MARI Template'!AQ9,"")</f>
        <v>#N/A</v>
      </c>
      <c r="AR13" s="54" t="e">
        <f>IF('MARI Template'!AR58="HIGH",'MARI Template'!AR9,"")</f>
        <v>#N/A</v>
      </c>
      <c r="AS13" s="54" t="e">
        <f>IF('MARI Template'!AS58="HIGH",'MARI Template'!AS9,"")</f>
        <v>#N/A</v>
      </c>
      <c r="AT13" s="54" t="e">
        <f>IF('MARI Template'!AT58="HIGH",'MARI Template'!AT9,"")</f>
        <v>#N/A</v>
      </c>
      <c r="AU13" s="54" t="e">
        <f>IF('MARI Template'!AU58="HIGH",'MARI Template'!AU9,"")</f>
        <v>#N/A</v>
      </c>
      <c r="AV13" s="54" t="e">
        <f>IF('MARI Template'!AV58="HIGH",'MARI Template'!AV9,"")</f>
        <v>#N/A</v>
      </c>
      <c r="AW13" s="54" t="e">
        <f>IF('MARI Template'!AW58="HIGH",'MARI Template'!AW9,"")</f>
        <v>#N/A</v>
      </c>
      <c r="AX13" s="54" t="e">
        <f>IF('MARI Template'!AX58="HIGH",'MARI Template'!AX9,"")</f>
        <v>#N/A</v>
      </c>
      <c r="AY13" s="54" t="e">
        <f>IF('MARI Template'!AY58="HIGH",'MARI Template'!AY9,"")</f>
        <v>#N/A</v>
      </c>
      <c r="AZ13" s="54" t="e">
        <f>IF('MARI Template'!AZ58="HIGH",'MARI Template'!AZ9,"")</f>
        <v>#N/A</v>
      </c>
      <c r="BA13" s="54" t="e">
        <f>IF('MARI Template'!BA58="HIGH",'MARI Template'!BA9,"")</f>
        <v>#N/A</v>
      </c>
      <c r="BB13" s="54" t="e">
        <f>IF('MARI Template'!BB58="HIGH",'MARI Template'!BB9,"")</f>
        <v>#N/A</v>
      </c>
      <c r="BC13" s="54" t="e">
        <f>IF('MARI Template'!BC58="HIGH",'MARI Template'!BC9,"")</f>
        <v>#N/A</v>
      </c>
      <c r="BD13" s="54" t="e">
        <f>IF('MARI Template'!BD58="HIGH",'MARI Template'!BD9,"")</f>
        <v>#N/A</v>
      </c>
      <c r="BE13" s="54" t="e">
        <f>IF('MARI Template'!BE58="HIGH",'MARI Template'!BE9,"")</f>
        <v>#N/A</v>
      </c>
      <c r="BF13" s="54" t="e">
        <f>IF('MARI Template'!BF58="HIGH",'MARI Template'!BF9,"")</f>
        <v>#N/A</v>
      </c>
      <c r="BG13" s="54" t="e">
        <f>IF('MARI Template'!BG58="HIGH",'MARI Template'!BG9,"")</f>
        <v>#N/A</v>
      </c>
      <c r="BH13" s="54" t="e">
        <f>IF('MARI Template'!BH58="HIGH",'MARI Template'!BH9,"")</f>
        <v>#N/A</v>
      </c>
      <c r="BI13" s="54" t="e">
        <f>IF('MARI Template'!BI58="HIGH",'MARI Template'!BI9,"")</f>
        <v>#N/A</v>
      </c>
      <c r="BJ13" s="54" t="e">
        <f>IF('MARI Template'!BJ58="HIGH",'MARI Template'!BJ9,"")</f>
        <v>#N/A</v>
      </c>
      <c r="BK13" s="54" t="e">
        <f>IF('MARI Template'!BK58="HIGH",'MARI Template'!BK9,"")</f>
        <v>#N/A</v>
      </c>
      <c r="BL13" s="54" t="e">
        <f>IF('MARI Template'!BL58="HIGH",'MARI Template'!BL9,"")</f>
        <v>#N/A</v>
      </c>
      <c r="BM13" s="54" t="e">
        <f>IF('MARI Template'!BM58="HIGH",'MARI Template'!BM9,"")</f>
        <v>#N/A</v>
      </c>
      <c r="BN13" s="54" t="e">
        <f>IF('MARI Template'!BN58="HIGH",'MARI Template'!BN9,"")</f>
        <v>#N/A</v>
      </c>
      <c r="BO13" s="54" t="e">
        <f>IF('MARI Template'!BO58="HIGH",'MARI Template'!BO9,"")</f>
        <v>#N/A</v>
      </c>
      <c r="BP13" s="54" t="e">
        <f>IF('MARI Template'!BP58="HIGH",'MARI Template'!BP9,"")</f>
        <v>#N/A</v>
      </c>
      <c r="BQ13" s="54" t="e">
        <f>IF('MARI Template'!BQ58="HIGH",'MARI Template'!BQ9,"")</f>
        <v>#N/A</v>
      </c>
      <c r="BR13" s="54" t="e">
        <f>IF('MARI Template'!BR58="HIGH",'MARI Template'!BR9,"")</f>
        <v>#N/A</v>
      </c>
      <c r="BS13" s="54" t="e">
        <f>IF('MARI Template'!BS58="HIGH",'MARI Template'!BS9,"")</f>
        <v>#N/A</v>
      </c>
      <c r="BT13" s="54" t="e">
        <f>IF('MARI Template'!BT58="HIGH",'MARI Template'!BT9,"")</f>
        <v>#N/A</v>
      </c>
      <c r="BU13" s="54" t="e">
        <f>IF('MARI Template'!BU58="HIGH",'MARI Template'!BU9,"")</f>
        <v>#N/A</v>
      </c>
      <c r="BV13" s="54" t="e">
        <f>IF('MARI Template'!BV58="HIGH",'MARI Template'!BV9,"")</f>
        <v>#N/A</v>
      </c>
      <c r="BW13" s="54" t="e">
        <f>IF('MARI Template'!BW58="HIGH",'MARI Template'!BW9,"")</f>
        <v>#N/A</v>
      </c>
      <c r="BX13" s="54" t="e">
        <f>IF('MARI Template'!BX58="HIGH",'MARI Template'!BX9,"")</f>
        <v>#N/A</v>
      </c>
      <c r="BY13" s="54" t="e">
        <f>IF('MARI Template'!BY58="HIGH",'MARI Template'!BY9,"")</f>
        <v>#N/A</v>
      </c>
      <c r="BZ13" s="54" t="e">
        <f>IF('MARI Template'!BZ58="HIGH",'MARI Template'!BZ9,"")</f>
        <v>#N/A</v>
      </c>
      <c r="CA13" s="24">
        <f>SUMIF(B13:BZ13,"&gt;0",B13:BZ13)</f>
        <v>0</v>
      </c>
    </row>
    <row r="14" spans="1:79" ht="12.75">
      <c r="A14" s="5"/>
      <c r="B14" s="9"/>
      <c r="C14" s="9"/>
      <c r="D14" s="9"/>
      <c r="E14" s="9"/>
      <c r="F14" s="9"/>
      <c r="G14" s="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2.75">
      <c r="A15" s="8" t="s">
        <v>750</v>
      </c>
      <c r="B15" s="24">
        <f>CA7</f>
        <v>0</v>
      </c>
      <c r="C15" s="24">
        <f>CA9</f>
        <v>0</v>
      </c>
      <c r="D15" s="24">
        <f>CA11</f>
        <v>0</v>
      </c>
      <c r="E15" s="24">
        <f>CA13</f>
        <v>0</v>
      </c>
      <c r="F15" s="24">
        <f>SUM(B15:E15)</f>
        <v>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2.75">
      <c r="A16" s="1"/>
      <c r="B16" s="57" t="s">
        <v>737</v>
      </c>
      <c r="C16" s="26" t="s">
        <v>738</v>
      </c>
      <c r="D16" s="27" t="s">
        <v>739</v>
      </c>
      <c r="E16" s="64" t="s">
        <v>740</v>
      </c>
      <c r="F16" s="24" t="s">
        <v>743</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79"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row>
    <row r="18" spans="1:79" ht="12.75">
      <c r="A18" s="23" t="s">
        <v>751</v>
      </c>
      <c r="B18" s="52">
        <f>SUM(B15:C15)</f>
        <v>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row>
    <row r="19" spans="1:79"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row>
  </sheetData>
  <sheetProtection password="DD67" sheet="1" objects="1" scenarios="1" selectLockedCells="1"/>
  <printOptions gridLines="1"/>
  <pageMargins left="0.75" right="0.75" top="1" bottom="1" header="0.5" footer="0.5"/>
  <pageSetup horizontalDpi="600" verticalDpi="600" orientation="portrait" r:id="rId3"/>
  <headerFooter alignWithMargins="0">
    <oddHeader>&amp;C&amp;A</oddHeader>
  </headerFooter>
  <legacyDrawing r:id="rId2"/>
</worksheet>
</file>

<file path=xl/worksheets/sheet5.xml><?xml version="1.0" encoding="utf-8"?>
<worksheet xmlns="http://schemas.openxmlformats.org/spreadsheetml/2006/main" xmlns:r="http://schemas.openxmlformats.org/officeDocument/2006/relationships">
  <sheetPr codeName="Sheet6"/>
  <dimension ref="A1:H555"/>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14.28125" style="0" bestFit="1" customWidth="1"/>
    <col min="2" max="2" width="9.7109375" style="0" bestFit="1" customWidth="1"/>
    <col min="3" max="4" width="7.140625" style="0" customWidth="1"/>
    <col min="5" max="5" width="16.00390625" style="0" bestFit="1" customWidth="1"/>
    <col min="6" max="6" width="10.57421875" style="0" customWidth="1"/>
    <col min="7" max="7" width="10.8515625" style="0" customWidth="1"/>
    <col min="8" max="8" width="9.140625" style="4" customWidth="1"/>
  </cols>
  <sheetData>
    <row r="1" ht="12.75">
      <c r="H1" s="4" t="s">
        <v>722</v>
      </c>
    </row>
    <row r="2" ht="12.75">
      <c r="H2" s="4" t="s">
        <v>723</v>
      </c>
    </row>
    <row r="3" spans="1:8" ht="12.75">
      <c r="A3" t="s">
        <v>36</v>
      </c>
      <c r="B3" t="s">
        <v>726</v>
      </c>
      <c r="C3" t="s">
        <v>37</v>
      </c>
      <c r="E3" t="s">
        <v>38</v>
      </c>
      <c r="F3" s="10" t="s">
        <v>39</v>
      </c>
      <c r="G3" s="10"/>
      <c r="H3" s="13" t="s">
        <v>724</v>
      </c>
    </row>
    <row r="4" spans="2:8" ht="12.75">
      <c r="B4" t="s">
        <v>727</v>
      </c>
      <c r="D4" t="s">
        <v>40</v>
      </c>
      <c r="E4" t="s">
        <v>41</v>
      </c>
      <c r="F4" t="s">
        <v>37</v>
      </c>
      <c r="G4" t="s">
        <v>40</v>
      </c>
      <c r="H4" s="4" t="s">
        <v>725</v>
      </c>
    </row>
    <row r="6" spans="1:8" ht="12.75">
      <c r="A6" t="s">
        <v>42</v>
      </c>
      <c r="B6" s="4" t="s">
        <v>52</v>
      </c>
      <c r="C6" s="4" t="str">
        <f aca="true" t="shared" si="0" ref="C6:C69">LEFT(B6,1)</f>
        <v>B</v>
      </c>
      <c r="D6" s="4"/>
      <c r="E6" s="4" t="s">
        <v>187</v>
      </c>
      <c r="F6" t="s">
        <v>54</v>
      </c>
      <c r="H6" s="4">
        <v>4</v>
      </c>
    </row>
    <row r="7" spans="1:8" ht="12.75">
      <c r="A7" t="s">
        <v>43</v>
      </c>
      <c r="B7" s="4" t="s">
        <v>45</v>
      </c>
      <c r="C7" s="4" t="str">
        <f t="shared" si="0"/>
        <v>A</v>
      </c>
      <c r="D7" s="4"/>
      <c r="E7" s="4" t="s">
        <v>229</v>
      </c>
      <c r="F7" t="s">
        <v>47</v>
      </c>
      <c r="H7" s="4">
        <v>4</v>
      </c>
    </row>
    <row r="8" spans="1:8" ht="12.75">
      <c r="A8" t="s">
        <v>44</v>
      </c>
      <c r="B8" s="4" t="s">
        <v>45</v>
      </c>
      <c r="C8" s="4" t="str">
        <f t="shared" si="0"/>
        <v>A</v>
      </c>
      <c r="D8" s="4"/>
      <c r="E8" s="4" t="s">
        <v>46</v>
      </c>
      <c r="F8" t="s">
        <v>47</v>
      </c>
      <c r="H8" s="4">
        <v>1</v>
      </c>
    </row>
    <row r="9" spans="1:8" ht="12.75">
      <c r="A9" t="s">
        <v>34</v>
      </c>
      <c r="B9" s="4" t="s">
        <v>48</v>
      </c>
      <c r="C9" s="4" t="str">
        <f t="shared" si="0"/>
        <v>D</v>
      </c>
      <c r="D9" s="4" t="s">
        <v>45</v>
      </c>
      <c r="E9" s="4" t="s">
        <v>49</v>
      </c>
      <c r="F9" t="s">
        <v>50</v>
      </c>
      <c r="G9" t="s">
        <v>47</v>
      </c>
      <c r="H9" s="4">
        <v>8</v>
      </c>
    </row>
    <row r="10" spans="1:8" ht="12.75">
      <c r="A10" t="s">
        <v>51</v>
      </c>
      <c r="B10" s="4" t="s">
        <v>52</v>
      </c>
      <c r="C10" s="4" t="str">
        <f t="shared" si="0"/>
        <v>B</v>
      </c>
      <c r="D10" s="4"/>
      <c r="E10" s="4" t="s">
        <v>53</v>
      </c>
      <c r="F10" t="s">
        <v>54</v>
      </c>
      <c r="H10" s="4">
        <v>2</v>
      </c>
    </row>
    <row r="11" spans="1:8" ht="12.75">
      <c r="A11" t="s">
        <v>55</v>
      </c>
      <c r="B11" s="4" t="s">
        <v>52</v>
      </c>
      <c r="C11" s="4" t="str">
        <f t="shared" si="0"/>
        <v>B</v>
      </c>
      <c r="D11" s="4"/>
      <c r="E11" s="4" t="s">
        <v>88</v>
      </c>
      <c r="F11" t="s">
        <v>54</v>
      </c>
      <c r="H11" s="4">
        <v>8</v>
      </c>
    </row>
    <row r="12" spans="1:8" ht="12.75">
      <c r="A12" t="s">
        <v>56</v>
      </c>
      <c r="B12" s="4" t="s">
        <v>74</v>
      </c>
      <c r="C12" s="4" t="str">
        <f t="shared" si="0"/>
        <v>D</v>
      </c>
      <c r="D12" s="4"/>
      <c r="E12" s="4" t="s">
        <v>287</v>
      </c>
      <c r="F12" t="s">
        <v>50</v>
      </c>
      <c r="H12" s="4">
        <v>8</v>
      </c>
    </row>
    <row r="13" spans="1:8" ht="12.75">
      <c r="A13" t="s">
        <v>57</v>
      </c>
      <c r="B13" s="4" t="s">
        <v>52</v>
      </c>
      <c r="C13" s="4" t="str">
        <f t="shared" si="0"/>
        <v>B</v>
      </c>
      <c r="D13" s="4"/>
      <c r="E13" s="4" t="s">
        <v>58</v>
      </c>
      <c r="F13" t="s">
        <v>54</v>
      </c>
      <c r="H13" s="4">
        <v>2</v>
      </c>
    </row>
    <row r="14" spans="1:8" ht="12.75">
      <c r="A14" t="s">
        <v>59</v>
      </c>
      <c r="B14" s="4" t="s">
        <v>52</v>
      </c>
      <c r="C14" s="4" t="str">
        <f t="shared" si="0"/>
        <v>B</v>
      </c>
      <c r="D14" s="4"/>
      <c r="E14" s="4" t="s">
        <v>60</v>
      </c>
      <c r="F14" t="s">
        <v>54</v>
      </c>
      <c r="H14" s="4">
        <v>8</v>
      </c>
    </row>
    <row r="15" spans="1:8" ht="12.75">
      <c r="A15" t="s">
        <v>61</v>
      </c>
      <c r="B15" s="4" t="s">
        <v>45</v>
      </c>
      <c r="C15" s="4" t="str">
        <f t="shared" si="0"/>
        <v>A</v>
      </c>
      <c r="D15" s="4"/>
      <c r="E15" s="4" t="s">
        <v>60</v>
      </c>
      <c r="F15" t="s">
        <v>47</v>
      </c>
      <c r="H15" s="4">
        <v>8</v>
      </c>
    </row>
    <row r="16" spans="1:8" ht="12.75">
      <c r="A16" t="s">
        <v>62</v>
      </c>
      <c r="B16" s="4" t="s">
        <v>63</v>
      </c>
      <c r="C16" s="4" t="str">
        <f t="shared" si="0"/>
        <v>C</v>
      </c>
      <c r="D16" s="4"/>
      <c r="E16" s="4" t="s">
        <v>64</v>
      </c>
      <c r="F16" t="s">
        <v>47</v>
      </c>
      <c r="H16" s="4">
        <v>4</v>
      </c>
    </row>
    <row r="17" spans="1:8" ht="12.75">
      <c r="A17" t="s">
        <v>65</v>
      </c>
      <c r="B17" s="4" t="s">
        <v>52</v>
      </c>
      <c r="C17" s="4" t="str">
        <f t="shared" si="0"/>
        <v>B</v>
      </c>
      <c r="D17" s="4"/>
      <c r="E17" s="4" t="s">
        <v>66</v>
      </c>
      <c r="F17" t="s">
        <v>54</v>
      </c>
      <c r="H17" s="4">
        <v>2</v>
      </c>
    </row>
    <row r="18" spans="1:8" ht="12.75">
      <c r="A18" t="s">
        <v>67</v>
      </c>
      <c r="B18" s="4" t="s">
        <v>52</v>
      </c>
      <c r="C18" s="4" t="str">
        <f t="shared" si="0"/>
        <v>B</v>
      </c>
      <c r="D18" s="4"/>
      <c r="E18" s="4">
        <v>3</v>
      </c>
      <c r="F18" t="s">
        <v>54</v>
      </c>
      <c r="H18" s="4">
        <v>2</v>
      </c>
    </row>
    <row r="19" spans="1:8" ht="12.75">
      <c r="A19" t="s">
        <v>68</v>
      </c>
      <c r="B19" s="4" t="s">
        <v>48</v>
      </c>
      <c r="C19" s="4" t="str">
        <f t="shared" si="0"/>
        <v>D</v>
      </c>
      <c r="D19" s="4" t="s">
        <v>45</v>
      </c>
      <c r="E19" s="4" t="s">
        <v>75</v>
      </c>
      <c r="F19" t="s">
        <v>50</v>
      </c>
      <c r="G19" t="s">
        <v>47</v>
      </c>
      <c r="H19" s="4">
        <v>8</v>
      </c>
    </row>
    <row r="20" spans="1:8" ht="12.75">
      <c r="A20" t="s">
        <v>69</v>
      </c>
      <c r="B20" s="4" t="s">
        <v>52</v>
      </c>
      <c r="C20" s="4" t="str">
        <f t="shared" si="0"/>
        <v>B</v>
      </c>
      <c r="D20" s="4"/>
      <c r="E20" s="4" t="s">
        <v>413</v>
      </c>
      <c r="F20" t="s">
        <v>54</v>
      </c>
      <c r="H20" s="4">
        <v>2</v>
      </c>
    </row>
    <row r="21" spans="1:8" ht="12.75">
      <c r="A21" t="s">
        <v>70</v>
      </c>
      <c r="B21" s="4" t="s">
        <v>71</v>
      </c>
      <c r="C21" s="4" t="str">
        <f t="shared" si="0"/>
        <v>D</v>
      </c>
      <c r="D21" s="4" t="s">
        <v>52</v>
      </c>
      <c r="E21" s="4" t="s">
        <v>72</v>
      </c>
      <c r="F21" t="s">
        <v>50</v>
      </c>
      <c r="G21" t="s">
        <v>54</v>
      </c>
      <c r="H21" s="4">
        <v>2</v>
      </c>
    </row>
    <row r="22" spans="1:8" ht="12.75">
      <c r="A22" t="s">
        <v>73</v>
      </c>
      <c r="B22" s="4" t="s">
        <v>74</v>
      </c>
      <c r="C22" s="4" t="str">
        <f t="shared" si="0"/>
        <v>D</v>
      </c>
      <c r="D22" s="4"/>
      <c r="E22" s="4" t="s">
        <v>75</v>
      </c>
      <c r="F22" t="s">
        <v>50</v>
      </c>
      <c r="H22" s="4">
        <v>8</v>
      </c>
    </row>
    <row r="23" spans="1:8" ht="12.75">
      <c r="A23" t="s">
        <v>76</v>
      </c>
      <c r="B23" s="4" t="s">
        <v>52</v>
      </c>
      <c r="C23" s="4" t="str">
        <f t="shared" si="0"/>
        <v>B</v>
      </c>
      <c r="D23" s="4"/>
      <c r="E23" s="4" t="s">
        <v>58</v>
      </c>
      <c r="F23" t="s">
        <v>54</v>
      </c>
      <c r="H23" s="4">
        <v>2</v>
      </c>
    </row>
    <row r="24" spans="1:8" ht="12.75">
      <c r="A24" t="s">
        <v>77</v>
      </c>
      <c r="B24" s="4" t="s">
        <v>52</v>
      </c>
      <c r="C24" s="4" t="str">
        <f t="shared" si="0"/>
        <v>B</v>
      </c>
      <c r="D24" s="4"/>
      <c r="E24" s="4" t="s">
        <v>53</v>
      </c>
      <c r="F24" t="s">
        <v>54</v>
      </c>
      <c r="H24" s="4">
        <v>2</v>
      </c>
    </row>
    <row r="25" spans="1:8" ht="12.75">
      <c r="A25" t="s">
        <v>78</v>
      </c>
      <c r="B25" s="4" t="s">
        <v>74</v>
      </c>
      <c r="C25" s="4" t="str">
        <f t="shared" si="0"/>
        <v>D</v>
      </c>
      <c r="D25" s="4"/>
      <c r="E25" s="4" t="s">
        <v>168</v>
      </c>
      <c r="F25" t="s">
        <v>50</v>
      </c>
      <c r="H25" s="4">
        <v>8</v>
      </c>
    </row>
    <row r="26" spans="1:8" ht="12.75">
      <c r="A26" t="s">
        <v>79</v>
      </c>
      <c r="B26" s="4" t="s">
        <v>45</v>
      </c>
      <c r="C26" s="4" t="str">
        <f t="shared" si="0"/>
        <v>A</v>
      </c>
      <c r="D26" s="4"/>
      <c r="E26" s="4" t="s">
        <v>66</v>
      </c>
      <c r="F26" t="s">
        <v>47</v>
      </c>
      <c r="H26" s="4">
        <v>2</v>
      </c>
    </row>
    <row r="27" spans="1:8" ht="12.75">
      <c r="A27" t="s">
        <v>80</v>
      </c>
      <c r="B27" s="4" t="s">
        <v>52</v>
      </c>
      <c r="C27" s="4" t="str">
        <f t="shared" si="0"/>
        <v>B</v>
      </c>
      <c r="D27" s="4"/>
      <c r="E27" s="4" t="s">
        <v>81</v>
      </c>
      <c r="F27" t="s">
        <v>54</v>
      </c>
      <c r="H27" s="4">
        <v>1</v>
      </c>
    </row>
    <row r="28" spans="1:8" ht="12.75">
      <c r="A28" t="s">
        <v>82</v>
      </c>
      <c r="B28" s="4" t="s">
        <v>340</v>
      </c>
      <c r="C28" s="4" t="str">
        <f t="shared" si="0"/>
        <v>D</v>
      </c>
      <c r="D28" s="4" t="s">
        <v>63</v>
      </c>
      <c r="E28" s="4" t="s">
        <v>728</v>
      </c>
      <c r="F28" t="s">
        <v>47</v>
      </c>
      <c r="G28" t="s">
        <v>47</v>
      </c>
      <c r="H28" s="4">
        <v>2</v>
      </c>
    </row>
    <row r="29" spans="1:8" ht="12.75">
      <c r="A29" t="s">
        <v>83</v>
      </c>
      <c r="B29" s="4" t="s">
        <v>52</v>
      </c>
      <c r="C29" s="4" t="str">
        <f t="shared" si="0"/>
        <v>B</v>
      </c>
      <c r="D29" s="4"/>
      <c r="E29" s="4" t="s">
        <v>108</v>
      </c>
      <c r="F29" t="s">
        <v>54</v>
      </c>
      <c r="H29" s="4">
        <v>2</v>
      </c>
    </row>
    <row r="30" spans="1:8" ht="12.75">
      <c r="A30" t="s">
        <v>84</v>
      </c>
      <c r="B30" s="4" t="s">
        <v>52</v>
      </c>
      <c r="C30" s="4" t="str">
        <f t="shared" si="0"/>
        <v>B</v>
      </c>
      <c r="D30" s="4"/>
      <c r="E30" s="4" t="s">
        <v>102</v>
      </c>
      <c r="F30" t="s">
        <v>54</v>
      </c>
      <c r="H30" s="4">
        <v>2</v>
      </c>
    </row>
    <row r="31" spans="1:8" ht="12.75">
      <c r="A31" t="s">
        <v>85</v>
      </c>
      <c r="B31" s="4" t="s">
        <v>71</v>
      </c>
      <c r="C31" s="4" t="str">
        <f t="shared" si="0"/>
        <v>D</v>
      </c>
      <c r="D31" s="4" t="s">
        <v>52</v>
      </c>
      <c r="E31" s="4" t="s">
        <v>86</v>
      </c>
      <c r="F31" t="s">
        <v>50</v>
      </c>
      <c r="G31" t="s">
        <v>54</v>
      </c>
      <c r="H31" s="4">
        <v>8</v>
      </c>
    </row>
    <row r="32" spans="1:8" ht="12.75">
      <c r="A32" t="s">
        <v>87</v>
      </c>
      <c r="B32" s="4" t="s">
        <v>74</v>
      </c>
      <c r="C32" s="4" t="str">
        <f t="shared" si="0"/>
        <v>D</v>
      </c>
      <c r="D32" s="4"/>
      <c r="E32" s="4" t="s">
        <v>88</v>
      </c>
      <c r="F32" t="s">
        <v>50</v>
      </c>
      <c r="H32" s="4">
        <v>8</v>
      </c>
    </row>
    <row r="33" spans="1:8" ht="12.75">
      <c r="A33" t="s">
        <v>89</v>
      </c>
      <c r="B33" s="4" t="s">
        <v>52</v>
      </c>
      <c r="C33" s="4" t="str">
        <f t="shared" si="0"/>
        <v>B</v>
      </c>
      <c r="D33" s="4"/>
      <c r="E33" s="4" t="s">
        <v>90</v>
      </c>
      <c r="F33" t="s">
        <v>54</v>
      </c>
      <c r="H33" s="4">
        <v>2</v>
      </c>
    </row>
    <row r="34" spans="1:8" ht="12.75">
      <c r="A34" t="s">
        <v>91</v>
      </c>
      <c r="B34" s="4" t="s">
        <v>71</v>
      </c>
      <c r="C34" s="4" t="str">
        <f t="shared" si="0"/>
        <v>D</v>
      </c>
      <c r="D34" s="4" t="s">
        <v>52</v>
      </c>
      <c r="E34" s="4" t="s">
        <v>92</v>
      </c>
      <c r="F34" t="s">
        <v>50</v>
      </c>
      <c r="G34" t="s">
        <v>54</v>
      </c>
      <c r="H34" s="4">
        <v>2</v>
      </c>
    </row>
    <row r="35" spans="1:8" ht="12.75">
      <c r="A35" t="s">
        <v>93</v>
      </c>
      <c r="B35" s="4" t="s">
        <v>52</v>
      </c>
      <c r="C35" s="4" t="str">
        <f t="shared" si="0"/>
        <v>B</v>
      </c>
      <c r="D35" s="4"/>
      <c r="E35" s="4" t="s">
        <v>94</v>
      </c>
      <c r="F35" t="s">
        <v>54</v>
      </c>
      <c r="H35" s="4">
        <v>4</v>
      </c>
    </row>
    <row r="36" spans="1:8" ht="12.75">
      <c r="A36" t="s">
        <v>95</v>
      </c>
      <c r="B36" s="4" t="s">
        <v>52</v>
      </c>
      <c r="C36" s="4" t="str">
        <f t="shared" si="0"/>
        <v>B</v>
      </c>
      <c r="D36" s="4"/>
      <c r="E36" s="4" t="s">
        <v>96</v>
      </c>
      <c r="F36" t="s">
        <v>54</v>
      </c>
      <c r="H36" s="4">
        <v>4</v>
      </c>
    </row>
    <row r="37" spans="1:8" ht="12.75">
      <c r="A37" t="s">
        <v>97</v>
      </c>
      <c r="B37" s="4" t="s">
        <v>52</v>
      </c>
      <c r="C37" s="4" t="str">
        <f t="shared" si="0"/>
        <v>B</v>
      </c>
      <c r="D37" s="4"/>
      <c r="E37" s="4" t="s">
        <v>173</v>
      </c>
      <c r="F37" t="s">
        <v>54</v>
      </c>
      <c r="H37" s="4">
        <v>2</v>
      </c>
    </row>
    <row r="38" spans="1:8" ht="12.75">
      <c r="A38" t="s">
        <v>98</v>
      </c>
      <c r="B38" s="4" t="s">
        <v>71</v>
      </c>
      <c r="C38" s="4" t="str">
        <f t="shared" si="0"/>
        <v>D</v>
      </c>
      <c r="D38" s="4" t="s">
        <v>52</v>
      </c>
      <c r="E38" s="4" t="s">
        <v>99</v>
      </c>
      <c r="F38" t="s">
        <v>50</v>
      </c>
      <c r="G38" t="s">
        <v>54</v>
      </c>
      <c r="H38" s="4">
        <v>2</v>
      </c>
    </row>
    <row r="39" spans="1:8" ht="12.75">
      <c r="A39" t="s">
        <v>100</v>
      </c>
      <c r="B39" s="4" t="s">
        <v>71</v>
      </c>
      <c r="C39" s="4" t="str">
        <f t="shared" si="0"/>
        <v>D</v>
      </c>
      <c r="D39" s="4" t="s">
        <v>52</v>
      </c>
      <c r="E39" s="4" t="s">
        <v>81</v>
      </c>
      <c r="F39" t="s">
        <v>50</v>
      </c>
      <c r="G39" t="s">
        <v>54</v>
      </c>
      <c r="H39" s="4">
        <v>1</v>
      </c>
    </row>
    <row r="40" spans="1:8" ht="12.75">
      <c r="A40" t="s">
        <v>101</v>
      </c>
      <c r="B40" s="4" t="s">
        <v>52</v>
      </c>
      <c r="C40" s="4" t="str">
        <f t="shared" si="0"/>
        <v>B</v>
      </c>
      <c r="D40" s="4"/>
      <c r="E40" s="4" t="s">
        <v>102</v>
      </c>
      <c r="F40" t="s">
        <v>54</v>
      </c>
      <c r="H40" s="4">
        <v>2</v>
      </c>
    </row>
    <row r="41" spans="1:8" ht="12.75">
      <c r="A41" t="s">
        <v>103</v>
      </c>
      <c r="B41" s="4" t="s">
        <v>74</v>
      </c>
      <c r="C41" s="4" t="str">
        <f t="shared" si="0"/>
        <v>D</v>
      </c>
      <c r="D41" s="4"/>
      <c r="E41" s="4" t="s">
        <v>104</v>
      </c>
      <c r="F41" t="s">
        <v>50</v>
      </c>
      <c r="H41" s="4">
        <v>8</v>
      </c>
    </row>
    <row r="42" spans="1:8" ht="12.75">
      <c r="A42" t="s">
        <v>105</v>
      </c>
      <c r="B42" s="4" t="s">
        <v>63</v>
      </c>
      <c r="C42" s="4" t="str">
        <f t="shared" si="0"/>
        <v>C</v>
      </c>
      <c r="D42" s="4"/>
      <c r="E42" s="4" t="s">
        <v>106</v>
      </c>
      <c r="F42" t="s">
        <v>47</v>
      </c>
      <c r="H42" s="4">
        <v>2</v>
      </c>
    </row>
    <row r="43" spans="1:8" ht="12.75">
      <c r="A43" t="s">
        <v>107</v>
      </c>
      <c r="B43" s="4" t="s">
        <v>52</v>
      </c>
      <c r="C43" s="4" t="str">
        <f t="shared" si="0"/>
        <v>B</v>
      </c>
      <c r="D43" s="4"/>
      <c r="E43" s="4" t="s">
        <v>108</v>
      </c>
      <c r="F43" t="s">
        <v>54</v>
      </c>
      <c r="H43" s="4">
        <v>4</v>
      </c>
    </row>
    <row r="44" spans="1:8" ht="12.75">
      <c r="A44" t="s">
        <v>109</v>
      </c>
      <c r="B44" s="4" t="s">
        <v>71</v>
      </c>
      <c r="C44" s="4" t="str">
        <f t="shared" si="0"/>
        <v>D</v>
      </c>
      <c r="D44" s="4" t="s">
        <v>52</v>
      </c>
      <c r="E44" s="4" t="s">
        <v>110</v>
      </c>
      <c r="F44" t="s">
        <v>50</v>
      </c>
      <c r="G44" t="s">
        <v>54</v>
      </c>
      <c r="H44" s="4">
        <v>2</v>
      </c>
    </row>
    <row r="45" spans="1:8" ht="12.75">
      <c r="A45" t="s">
        <v>111</v>
      </c>
      <c r="B45" s="4" t="s">
        <v>45</v>
      </c>
      <c r="C45" s="4" t="str">
        <f t="shared" si="0"/>
        <v>A</v>
      </c>
      <c r="D45" s="4"/>
      <c r="E45" s="4" t="s">
        <v>46</v>
      </c>
      <c r="F45" t="s">
        <v>47</v>
      </c>
      <c r="H45" s="4">
        <v>1</v>
      </c>
    </row>
    <row r="46" spans="1:8" ht="12.75">
      <c r="A46" t="s">
        <v>112</v>
      </c>
      <c r="B46" s="4" t="s">
        <v>45</v>
      </c>
      <c r="C46" s="4" t="str">
        <f t="shared" si="0"/>
        <v>A</v>
      </c>
      <c r="D46" s="4"/>
      <c r="E46" s="4" t="s">
        <v>46</v>
      </c>
      <c r="F46" t="s">
        <v>47</v>
      </c>
      <c r="H46" s="4">
        <v>1</v>
      </c>
    </row>
    <row r="47" spans="1:8" ht="12.75">
      <c r="A47" t="s">
        <v>113</v>
      </c>
      <c r="B47" s="4" t="s">
        <v>74</v>
      </c>
      <c r="C47" s="4" t="str">
        <f t="shared" si="0"/>
        <v>D</v>
      </c>
      <c r="D47" s="4"/>
      <c r="E47" s="4" t="s">
        <v>114</v>
      </c>
      <c r="F47" t="s">
        <v>50</v>
      </c>
      <c r="H47" s="4">
        <v>8</v>
      </c>
    </row>
    <row r="48" spans="1:8" ht="12.75">
      <c r="A48" t="s">
        <v>115</v>
      </c>
      <c r="B48" s="4" t="s">
        <v>71</v>
      </c>
      <c r="C48" s="4" t="str">
        <f t="shared" si="0"/>
        <v>D</v>
      </c>
      <c r="D48" s="4" t="s">
        <v>52</v>
      </c>
      <c r="E48" s="4" t="s">
        <v>116</v>
      </c>
      <c r="F48" t="s">
        <v>50</v>
      </c>
      <c r="G48" t="s">
        <v>54</v>
      </c>
      <c r="H48" s="4">
        <v>2</v>
      </c>
    </row>
    <row r="49" spans="1:8" ht="12.75">
      <c r="A49" t="s">
        <v>117</v>
      </c>
      <c r="B49" s="4" t="s">
        <v>71</v>
      </c>
      <c r="C49" s="4" t="str">
        <f t="shared" si="0"/>
        <v>D</v>
      </c>
      <c r="D49" s="4" t="s">
        <v>52</v>
      </c>
      <c r="E49" s="4" t="s">
        <v>118</v>
      </c>
      <c r="F49" t="s">
        <v>50</v>
      </c>
      <c r="G49" t="s">
        <v>54</v>
      </c>
      <c r="H49" s="4">
        <v>4</v>
      </c>
    </row>
    <row r="50" spans="1:8" ht="12.75">
      <c r="A50" t="s">
        <v>119</v>
      </c>
      <c r="B50" s="4" t="s">
        <v>52</v>
      </c>
      <c r="C50" s="4" t="str">
        <f t="shared" si="0"/>
        <v>B</v>
      </c>
      <c r="D50" s="4"/>
      <c r="E50" s="4" t="s">
        <v>120</v>
      </c>
      <c r="F50" t="s">
        <v>54</v>
      </c>
      <c r="H50" s="4">
        <v>2</v>
      </c>
    </row>
    <row r="51" spans="1:8" ht="12.75">
      <c r="A51" t="s">
        <v>121</v>
      </c>
      <c r="B51" s="4" t="s">
        <v>63</v>
      </c>
      <c r="C51" s="4" t="str">
        <f t="shared" si="0"/>
        <v>C</v>
      </c>
      <c r="D51" s="4"/>
      <c r="E51" s="4" t="s">
        <v>64</v>
      </c>
      <c r="F51" t="s">
        <v>47</v>
      </c>
      <c r="H51" s="4">
        <v>4</v>
      </c>
    </row>
    <row r="52" spans="1:8" ht="12.75">
      <c r="A52" t="s">
        <v>122</v>
      </c>
      <c r="B52" s="4" t="s">
        <v>45</v>
      </c>
      <c r="C52" s="4" t="str">
        <f t="shared" si="0"/>
        <v>A</v>
      </c>
      <c r="D52" s="4"/>
      <c r="E52" s="4" t="s">
        <v>123</v>
      </c>
      <c r="F52" t="s">
        <v>47</v>
      </c>
      <c r="H52" s="4">
        <v>2</v>
      </c>
    </row>
    <row r="53" spans="1:8" ht="12.75">
      <c r="A53" t="s">
        <v>124</v>
      </c>
      <c r="B53" s="4" t="s">
        <v>52</v>
      </c>
      <c r="C53" s="4" t="str">
        <f t="shared" si="0"/>
        <v>B</v>
      </c>
      <c r="D53" s="4"/>
      <c r="E53" s="4" t="s">
        <v>125</v>
      </c>
      <c r="F53" t="s">
        <v>54</v>
      </c>
      <c r="H53" s="4">
        <v>2</v>
      </c>
    </row>
    <row r="54" spans="1:8" ht="12.75">
      <c r="A54" t="s">
        <v>126</v>
      </c>
      <c r="B54" s="4" t="s">
        <v>52</v>
      </c>
      <c r="C54" s="4" t="str">
        <f t="shared" si="0"/>
        <v>B</v>
      </c>
      <c r="D54" s="4"/>
      <c r="E54" s="4" t="s">
        <v>127</v>
      </c>
      <c r="F54" t="s">
        <v>54</v>
      </c>
      <c r="H54" s="4">
        <v>2</v>
      </c>
    </row>
    <row r="55" spans="1:8" ht="12.75">
      <c r="A55" t="s">
        <v>128</v>
      </c>
      <c r="B55" s="4" t="s">
        <v>63</v>
      </c>
      <c r="C55" s="4" t="str">
        <f t="shared" si="0"/>
        <v>C</v>
      </c>
      <c r="D55" s="4"/>
      <c r="E55" s="4" t="s">
        <v>129</v>
      </c>
      <c r="F55" t="s">
        <v>47</v>
      </c>
      <c r="H55" s="4">
        <v>8</v>
      </c>
    </row>
    <row r="56" spans="1:8" ht="12.75">
      <c r="A56" t="s">
        <v>130</v>
      </c>
      <c r="B56" s="4" t="s">
        <v>74</v>
      </c>
      <c r="C56" s="4" t="str">
        <f t="shared" si="0"/>
        <v>D</v>
      </c>
      <c r="D56" s="4"/>
      <c r="E56" s="4" t="s">
        <v>131</v>
      </c>
      <c r="F56" t="s">
        <v>50</v>
      </c>
      <c r="H56" s="4">
        <v>8</v>
      </c>
    </row>
    <row r="57" spans="1:8" ht="12.75">
      <c r="A57" t="s">
        <v>132</v>
      </c>
      <c r="B57" s="4" t="s">
        <v>48</v>
      </c>
      <c r="C57" s="4" t="str">
        <f t="shared" si="0"/>
        <v>D</v>
      </c>
      <c r="D57" s="4" t="s">
        <v>45</v>
      </c>
      <c r="E57" s="4" t="s">
        <v>133</v>
      </c>
      <c r="F57" t="s">
        <v>50</v>
      </c>
      <c r="G57" t="s">
        <v>47</v>
      </c>
      <c r="H57" s="4">
        <v>8</v>
      </c>
    </row>
    <row r="58" spans="1:8" ht="12.75">
      <c r="A58" t="s">
        <v>134</v>
      </c>
      <c r="B58" s="4" t="s">
        <v>52</v>
      </c>
      <c r="C58" s="4" t="str">
        <f t="shared" si="0"/>
        <v>B</v>
      </c>
      <c r="D58" s="4"/>
      <c r="E58" s="4" t="s">
        <v>135</v>
      </c>
      <c r="F58" t="s">
        <v>54</v>
      </c>
      <c r="H58" s="4">
        <v>2</v>
      </c>
    </row>
    <row r="59" spans="1:8" ht="12.75">
      <c r="A59" t="s">
        <v>136</v>
      </c>
      <c r="B59" s="4" t="s">
        <v>63</v>
      </c>
      <c r="C59" s="4" t="str">
        <f t="shared" si="0"/>
        <v>C</v>
      </c>
      <c r="D59" s="4"/>
      <c r="E59" s="4" t="s">
        <v>64</v>
      </c>
      <c r="F59" t="s">
        <v>47</v>
      </c>
      <c r="H59" s="4">
        <v>4</v>
      </c>
    </row>
    <row r="60" spans="1:8" ht="12.75">
      <c r="A60" t="s">
        <v>137</v>
      </c>
      <c r="B60" s="4" t="s">
        <v>48</v>
      </c>
      <c r="C60" s="4" t="str">
        <f t="shared" si="0"/>
        <v>D</v>
      </c>
      <c r="D60" s="4" t="s">
        <v>45</v>
      </c>
      <c r="E60" s="4" t="s">
        <v>138</v>
      </c>
      <c r="F60" t="s">
        <v>50</v>
      </c>
      <c r="G60" t="s">
        <v>47</v>
      </c>
      <c r="H60" s="4">
        <v>8</v>
      </c>
    </row>
    <row r="61" spans="1:8" ht="12.75">
      <c r="A61" t="s">
        <v>139</v>
      </c>
      <c r="B61" s="4" t="s">
        <v>52</v>
      </c>
      <c r="C61" s="4" t="str">
        <f t="shared" si="0"/>
        <v>B</v>
      </c>
      <c r="D61" s="4"/>
      <c r="E61" s="4" t="s">
        <v>123</v>
      </c>
      <c r="F61" t="s">
        <v>54</v>
      </c>
      <c r="H61" s="4">
        <v>2</v>
      </c>
    </row>
    <row r="62" spans="1:8" ht="12.75">
      <c r="A62" t="s">
        <v>140</v>
      </c>
      <c r="B62" s="4" t="s">
        <v>52</v>
      </c>
      <c r="C62" s="4" t="str">
        <f t="shared" si="0"/>
        <v>B</v>
      </c>
      <c r="D62" s="4"/>
      <c r="E62" s="4" t="s">
        <v>66</v>
      </c>
      <c r="F62" t="s">
        <v>54</v>
      </c>
      <c r="H62" s="4">
        <v>2</v>
      </c>
    </row>
    <row r="63" spans="1:8" ht="12.75">
      <c r="A63" t="s">
        <v>141</v>
      </c>
      <c r="B63" s="4" t="s">
        <v>52</v>
      </c>
      <c r="C63" s="4" t="str">
        <f t="shared" si="0"/>
        <v>B</v>
      </c>
      <c r="D63" s="4"/>
      <c r="E63" s="4" t="s">
        <v>123</v>
      </c>
      <c r="F63" t="s">
        <v>54</v>
      </c>
      <c r="H63" s="4">
        <v>2</v>
      </c>
    </row>
    <row r="64" spans="1:8" ht="12.75">
      <c r="A64" t="s">
        <v>142</v>
      </c>
      <c r="B64" s="4" t="s">
        <v>71</v>
      </c>
      <c r="C64" s="4" t="str">
        <f t="shared" si="0"/>
        <v>D</v>
      </c>
      <c r="D64" s="4" t="s">
        <v>52</v>
      </c>
      <c r="E64" s="4" t="s">
        <v>116</v>
      </c>
      <c r="F64" t="s">
        <v>50</v>
      </c>
      <c r="G64" t="s">
        <v>54</v>
      </c>
      <c r="H64" s="4">
        <v>2</v>
      </c>
    </row>
    <row r="65" spans="1:8" ht="12.75">
      <c r="A65" t="s">
        <v>143</v>
      </c>
      <c r="B65" s="4" t="s">
        <v>45</v>
      </c>
      <c r="C65" s="4" t="str">
        <f t="shared" si="0"/>
        <v>A</v>
      </c>
      <c r="D65" s="4"/>
      <c r="E65" s="4" t="s">
        <v>81</v>
      </c>
      <c r="F65" t="s">
        <v>47</v>
      </c>
      <c r="H65" s="4">
        <v>1</v>
      </c>
    </row>
    <row r="66" spans="1:8" ht="12.75">
      <c r="A66" t="s">
        <v>144</v>
      </c>
      <c r="B66" s="4" t="s">
        <v>45</v>
      </c>
      <c r="C66" s="4" t="str">
        <f t="shared" si="0"/>
        <v>A</v>
      </c>
      <c r="D66" s="4"/>
      <c r="E66" s="4" t="s">
        <v>46</v>
      </c>
      <c r="F66" t="s">
        <v>47</v>
      </c>
      <c r="H66" s="4">
        <v>1</v>
      </c>
    </row>
    <row r="67" spans="1:8" ht="12.75">
      <c r="A67" t="s">
        <v>145</v>
      </c>
      <c r="B67" s="4" t="s">
        <v>71</v>
      </c>
      <c r="C67" s="4" t="str">
        <f t="shared" si="0"/>
        <v>D</v>
      </c>
      <c r="D67" s="4" t="s">
        <v>52</v>
      </c>
      <c r="E67" s="4" t="s">
        <v>110</v>
      </c>
      <c r="F67" t="s">
        <v>50</v>
      </c>
      <c r="G67" t="s">
        <v>54</v>
      </c>
      <c r="H67" s="4">
        <v>2</v>
      </c>
    </row>
    <row r="68" spans="1:8" ht="12.75">
      <c r="A68" t="s">
        <v>146</v>
      </c>
      <c r="B68" s="4" t="s">
        <v>52</v>
      </c>
      <c r="C68" s="4" t="str">
        <f t="shared" si="0"/>
        <v>B</v>
      </c>
      <c r="D68" s="4"/>
      <c r="E68" s="4" t="s">
        <v>147</v>
      </c>
      <c r="F68" t="s">
        <v>54</v>
      </c>
      <c r="H68" s="4">
        <v>2</v>
      </c>
    </row>
    <row r="69" spans="1:8" ht="12.75">
      <c r="A69" t="s">
        <v>148</v>
      </c>
      <c r="B69" s="4" t="s">
        <v>52</v>
      </c>
      <c r="C69" s="4" t="str">
        <f t="shared" si="0"/>
        <v>B</v>
      </c>
      <c r="D69" s="4"/>
      <c r="E69" s="4" t="s">
        <v>123</v>
      </c>
      <c r="F69" t="s">
        <v>54</v>
      </c>
      <c r="H69" s="4">
        <v>2</v>
      </c>
    </row>
    <row r="70" spans="1:8" ht="12.75">
      <c r="A70" t="s">
        <v>149</v>
      </c>
      <c r="B70" s="4" t="s">
        <v>71</v>
      </c>
      <c r="C70" s="4" t="str">
        <f aca="true" t="shared" si="1" ref="C70:C133">LEFT(B70,1)</f>
        <v>D</v>
      </c>
      <c r="D70" s="4" t="s">
        <v>52</v>
      </c>
      <c r="E70" s="4" t="s">
        <v>72</v>
      </c>
      <c r="F70" t="s">
        <v>50</v>
      </c>
      <c r="G70" t="s">
        <v>54</v>
      </c>
      <c r="H70" s="4">
        <v>2</v>
      </c>
    </row>
    <row r="71" spans="1:8" ht="12.75">
      <c r="A71" t="s">
        <v>150</v>
      </c>
      <c r="B71" s="4" t="s">
        <v>71</v>
      </c>
      <c r="C71" s="4" t="str">
        <f t="shared" si="1"/>
        <v>D</v>
      </c>
      <c r="D71" s="4" t="s">
        <v>52</v>
      </c>
      <c r="E71" s="4" t="s">
        <v>151</v>
      </c>
      <c r="F71" t="s">
        <v>50</v>
      </c>
      <c r="G71" t="s">
        <v>54</v>
      </c>
      <c r="H71" s="4">
        <v>2</v>
      </c>
    </row>
    <row r="72" spans="1:8" ht="12.75">
      <c r="A72" t="s">
        <v>152</v>
      </c>
      <c r="B72" s="4" t="s">
        <v>45</v>
      </c>
      <c r="C72" s="4" t="str">
        <f t="shared" si="1"/>
        <v>A</v>
      </c>
      <c r="D72" s="4"/>
      <c r="E72" s="4" t="s">
        <v>153</v>
      </c>
      <c r="F72" t="s">
        <v>47</v>
      </c>
      <c r="H72" s="4">
        <v>8</v>
      </c>
    </row>
    <row r="73" spans="1:8" ht="12.75">
      <c r="A73" t="s">
        <v>154</v>
      </c>
      <c r="B73" s="4" t="s">
        <v>48</v>
      </c>
      <c r="C73" s="4" t="str">
        <f t="shared" si="1"/>
        <v>D</v>
      </c>
      <c r="D73" s="4" t="s">
        <v>45</v>
      </c>
      <c r="E73" s="4" t="s">
        <v>110</v>
      </c>
      <c r="F73" t="s">
        <v>50</v>
      </c>
      <c r="G73" t="s">
        <v>47</v>
      </c>
      <c r="H73" s="4">
        <v>2</v>
      </c>
    </row>
    <row r="74" spans="1:8" ht="12.75">
      <c r="A74" t="s">
        <v>155</v>
      </c>
      <c r="B74" s="4" t="s">
        <v>74</v>
      </c>
      <c r="C74" s="4" t="str">
        <f t="shared" si="1"/>
        <v>D</v>
      </c>
      <c r="D74" s="4"/>
      <c r="E74" s="4" t="s">
        <v>156</v>
      </c>
      <c r="F74" t="s">
        <v>50</v>
      </c>
      <c r="H74" s="4">
        <v>8</v>
      </c>
    </row>
    <row r="75" spans="1:8" ht="12.75">
      <c r="A75" t="s">
        <v>157</v>
      </c>
      <c r="B75" s="4" t="s">
        <v>52</v>
      </c>
      <c r="C75" s="4" t="str">
        <f t="shared" si="1"/>
        <v>B</v>
      </c>
      <c r="D75" s="4"/>
      <c r="E75" s="4" t="s">
        <v>96</v>
      </c>
      <c r="F75" t="s">
        <v>54</v>
      </c>
      <c r="H75" s="4">
        <v>4</v>
      </c>
    </row>
    <row r="76" spans="1:8" ht="12.75">
      <c r="A76" t="s">
        <v>158</v>
      </c>
      <c r="B76" s="4" t="s">
        <v>63</v>
      </c>
      <c r="C76" s="4" t="str">
        <f t="shared" si="1"/>
        <v>C</v>
      </c>
      <c r="D76" s="4"/>
      <c r="E76" s="4" t="s">
        <v>110</v>
      </c>
      <c r="F76" t="s">
        <v>47</v>
      </c>
      <c r="H76" s="4">
        <v>2</v>
      </c>
    </row>
    <row r="77" spans="1:8" ht="12.75">
      <c r="A77" t="s">
        <v>159</v>
      </c>
      <c r="B77" s="4" t="s">
        <v>63</v>
      </c>
      <c r="C77" s="4" t="str">
        <f t="shared" si="1"/>
        <v>C</v>
      </c>
      <c r="D77" s="4"/>
      <c r="E77" s="4" t="s">
        <v>147</v>
      </c>
      <c r="F77" t="s">
        <v>47</v>
      </c>
      <c r="H77" s="4">
        <v>2</v>
      </c>
    </row>
    <row r="78" spans="1:8" ht="12.75">
      <c r="A78" t="s">
        <v>160</v>
      </c>
      <c r="B78" s="4" t="s">
        <v>48</v>
      </c>
      <c r="C78" s="4" t="str">
        <f t="shared" si="1"/>
        <v>D</v>
      </c>
      <c r="D78" s="4" t="s">
        <v>45</v>
      </c>
      <c r="E78" s="4" t="s">
        <v>133</v>
      </c>
      <c r="F78" t="s">
        <v>50</v>
      </c>
      <c r="G78" t="s">
        <v>47</v>
      </c>
      <c r="H78" s="4">
        <v>8</v>
      </c>
    </row>
    <row r="79" spans="1:8" ht="12.75">
      <c r="A79" t="s">
        <v>161</v>
      </c>
      <c r="B79" s="4" t="s">
        <v>48</v>
      </c>
      <c r="C79" s="4" t="str">
        <f t="shared" si="1"/>
        <v>D</v>
      </c>
      <c r="D79" s="4" t="s">
        <v>45</v>
      </c>
      <c r="E79" s="4" t="s">
        <v>133</v>
      </c>
      <c r="F79" t="s">
        <v>50</v>
      </c>
      <c r="G79" t="s">
        <v>47</v>
      </c>
      <c r="H79" s="4">
        <v>8</v>
      </c>
    </row>
    <row r="80" spans="1:8" ht="12.75">
      <c r="A80" t="s">
        <v>162</v>
      </c>
      <c r="B80" s="4" t="s">
        <v>52</v>
      </c>
      <c r="C80" s="4" t="str">
        <f t="shared" si="1"/>
        <v>B</v>
      </c>
      <c r="D80" s="4"/>
      <c r="E80" s="4" t="s">
        <v>75</v>
      </c>
      <c r="F80" t="s">
        <v>54</v>
      </c>
      <c r="H80" s="4">
        <v>8</v>
      </c>
    </row>
    <row r="81" spans="1:8" ht="12.75">
      <c r="A81" t="s">
        <v>163</v>
      </c>
      <c r="B81" s="4" t="s">
        <v>52</v>
      </c>
      <c r="C81" s="4" t="str">
        <f t="shared" si="1"/>
        <v>B</v>
      </c>
      <c r="D81" s="4"/>
      <c r="E81" s="4" t="s">
        <v>164</v>
      </c>
      <c r="F81" t="s">
        <v>54</v>
      </c>
      <c r="H81" s="4">
        <v>2</v>
      </c>
    </row>
    <row r="82" spans="1:8" ht="12.75">
      <c r="A82" t="s">
        <v>165</v>
      </c>
      <c r="B82" s="4" t="s">
        <v>48</v>
      </c>
      <c r="C82" s="4" t="str">
        <f t="shared" si="1"/>
        <v>D</v>
      </c>
      <c r="D82" s="4" t="s">
        <v>45</v>
      </c>
      <c r="E82" s="4" t="s">
        <v>166</v>
      </c>
      <c r="F82" t="s">
        <v>50</v>
      </c>
      <c r="G82" t="s">
        <v>47</v>
      </c>
      <c r="H82" s="4">
        <v>8</v>
      </c>
    </row>
    <row r="83" spans="1:8" ht="12.75">
      <c r="A83" t="s">
        <v>167</v>
      </c>
      <c r="B83" s="4" t="s">
        <v>52</v>
      </c>
      <c r="C83" s="4" t="str">
        <f t="shared" si="1"/>
        <v>B</v>
      </c>
      <c r="D83" s="4"/>
      <c r="E83" s="4" t="s">
        <v>168</v>
      </c>
      <c r="F83" t="s">
        <v>54</v>
      </c>
      <c r="H83" s="4">
        <v>8</v>
      </c>
    </row>
    <row r="84" spans="1:8" ht="12.75">
      <c r="A84" t="s">
        <v>169</v>
      </c>
      <c r="B84" s="4" t="s">
        <v>52</v>
      </c>
      <c r="C84" s="4" t="str">
        <f t="shared" si="1"/>
        <v>B</v>
      </c>
      <c r="D84" s="4"/>
      <c r="E84" s="4" t="s">
        <v>120</v>
      </c>
      <c r="F84" t="s">
        <v>54</v>
      </c>
      <c r="H84" s="4">
        <v>2</v>
      </c>
    </row>
    <row r="85" spans="1:8" ht="12.75">
      <c r="A85" t="s">
        <v>170</v>
      </c>
      <c r="B85" s="4" t="s">
        <v>52</v>
      </c>
      <c r="C85" s="4" t="str">
        <f t="shared" si="1"/>
        <v>B</v>
      </c>
      <c r="D85" s="4"/>
      <c r="E85" s="4" t="s">
        <v>125</v>
      </c>
      <c r="F85" t="s">
        <v>54</v>
      </c>
      <c r="H85" s="4">
        <v>2</v>
      </c>
    </row>
    <row r="86" spans="1:8" ht="12.75">
      <c r="A86" t="s">
        <v>171</v>
      </c>
      <c r="B86" s="4" t="s">
        <v>74</v>
      </c>
      <c r="C86" s="4" t="str">
        <f t="shared" si="1"/>
        <v>D</v>
      </c>
      <c r="D86" s="4"/>
      <c r="E86" s="4" t="s">
        <v>75</v>
      </c>
      <c r="F86" t="s">
        <v>50</v>
      </c>
      <c r="H86" s="4">
        <v>8</v>
      </c>
    </row>
    <row r="87" spans="1:8" ht="12.75">
      <c r="A87" t="s">
        <v>172</v>
      </c>
      <c r="B87" s="4" t="s">
        <v>52</v>
      </c>
      <c r="C87" s="4" t="str">
        <f t="shared" si="1"/>
        <v>B</v>
      </c>
      <c r="D87" s="4"/>
      <c r="E87" s="4" t="s">
        <v>173</v>
      </c>
      <c r="F87" t="s">
        <v>54</v>
      </c>
      <c r="H87" s="4">
        <v>2</v>
      </c>
    </row>
    <row r="88" spans="1:8" ht="12.75">
      <c r="A88" t="s">
        <v>174</v>
      </c>
      <c r="B88" s="4" t="s">
        <v>74</v>
      </c>
      <c r="C88" s="4" t="str">
        <f t="shared" si="1"/>
        <v>D</v>
      </c>
      <c r="D88" s="4"/>
      <c r="E88" s="4" t="s">
        <v>175</v>
      </c>
      <c r="F88" t="s">
        <v>50</v>
      </c>
      <c r="H88" s="4">
        <v>8</v>
      </c>
    </row>
    <row r="89" spans="1:8" ht="12.75">
      <c r="A89" t="s">
        <v>176</v>
      </c>
      <c r="B89" s="4" t="s">
        <v>52</v>
      </c>
      <c r="C89" s="4" t="str">
        <f t="shared" si="1"/>
        <v>B</v>
      </c>
      <c r="D89" s="4"/>
      <c r="E89" s="4" t="s">
        <v>106</v>
      </c>
      <c r="F89" t="s">
        <v>54</v>
      </c>
      <c r="H89" s="4">
        <v>2</v>
      </c>
    </row>
    <row r="90" spans="1:8" ht="12.75">
      <c r="A90" t="s">
        <v>177</v>
      </c>
      <c r="B90" s="4" t="s">
        <v>52</v>
      </c>
      <c r="C90" s="4" t="str">
        <f t="shared" si="1"/>
        <v>B</v>
      </c>
      <c r="D90" s="4"/>
      <c r="E90" s="4" t="s">
        <v>125</v>
      </c>
      <c r="F90" t="s">
        <v>54</v>
      </c>
      <c r="H90" s="4">
        <v>2</v>
      </c>
    </row>
    <row r="91" spans="1:8" ht="12.75">
      <c r="A91" t="s">
        <v>178</v>
      </c>
      <c r="B91" s="4" t="s">
        <v>52</v>
      </c>
      <c r="C91" s="4" t="str">
        <f t="shared" si="1"/>
        <v>B</v>
      </c>
      <c r="D91" s="4"/>
      <c r="E91" s="4" t="s">
        <v>179</v>
      </c>
      <c r="F91" t="s">
        <v>54</v>
      </c>
      <c r="H91" s="4">
        <v>2</v>
      </c>
    </row>
    <row r="92" spans="1:8" ht="12.75">
      <c r="A92" t="s">
        <v>180</v>
      </c>
      <c r="B92" s="4" t="s">
        <v>45</v>
      </c>
      <c r="C92" s="4" t="str">
        <f t="shared" si="1"/>
        <v>A</v>
      </c>
      <c r="D92" s="4"/>
      <c r="E92" s="4" t="s">
        <v>46</v>
      </c>
      <c r="F92" t="s">
        <v>47</v>
      </c>
      <c r="H92" s="4">
        <v>1</v>
      </c>
    </row>
    <row r="93" spans="1:8" ht="12.75">
      <c r="A93" t="s">
        <v>181</v>
      </c>
      <c r="B93" s="4" t="s">
        <v>52</v>
      </c>
      <c r="C93" s="4" t="str">
        <f t="shared" si="1"/>
        <v>B</v>
      </c>
      <c r="D93" s="4"/>
      <c r="E93" s="4" t="s">
        <v>168</v>
      </c>
      <c r="F93" t="s">
        <v>54</v>
      </c>
      <c r="H93" s="4">
        <v>8</v>
      </c>
    </row>
    <row r="94" spans="1:8" ht="12.75">
      <c r="A94" t="s">
        <v>182</v>
      </c>
      <c r="B94" s="4" t="s">
        <v>74</v>
      </c>
      <c r="C94" s="4" t="str">
        <f t="shared" si="1"/>
        <v>D</v>
      </c>
      <c r="D94" s="4"/>
      <c r="E94" s="4" t="s">
        <v>64</v>
      </c>
      <c r="F94" t="s">
        <v>50</v>
      </c>
      <c r="H94" s="4">
        <v>4</v>
      </c>
    </row>
    <row r="95" spans="1:8" ht="12.75">
      <c r="A95" t="s">
        <v>183</v>
      </c>
      <c r="B95" s="4" t="s">
        <v>45</v>
      </c>
      <c r="C95" s="4" t="str">
        <f t="shared" si="1"/>
        <v>A</v>
      </c>
      <c r="D95" s="4"/>
      <c r="E95" s="4" t="s">
        <v>46</v>
      </c>
      <c r="F95" t="s">
        <v>47</v>
      </c>
      <c r="H95" s="4">
        <v>1</v>
      </c>
    </row>
    <row r="96" spans="1:8" ht="12.75">
      <c r="A96" t="s">
        <v>184</v>
      </c>
      <c r="B96" s="4" t="s">
        <v>74</v>
      </c>
      <c r="C96" s="4" t="str">
        <f t="shared" si="1"/>
        <v>D</v>
      </c>
      <c r="D96" s="4"/>
      <c r="E96" s="4" t="s">
        <v>185</v>
      </c>
      <c r="F96" t="s">
        <v>50</v>
      </c>
      <c r="H96" s="4">
        <v>8</v>
      </c>
    </row>
    <row r="97" spans="1:8" ht="12.75">
      <c r="A97" t="s">
        <v>186</v>
      </c>
      <c r="B97" s="4" t="s">
        <v>71</v>
      </c>
      <c r="C97" s="4" t="str">
        <f t="shared" si="1"/>
        <v>D</v>
      </c>
      <c r="D97" s="4" t="s">
        <v>52</v>
      </c>
      <c r="E97" s="4" t="s">
        <v>187</v>
      </c>
      <c r="F97" t="s">
        <v>50</v>
      </c>
      <c r="G97" t="s">
        <v>54</v>
      </c>
      <c r="H97" s="4">
        <v>4</v>
      </c>
    </row>
    <row r="98" spans="1:8" ht="12.75">
      <c r="A98" t="s">
        <v>188</v>
      </c>
      <c r="B98" s="4" t="s">
        <v>63</v>
      </c>
      <c r="C98" s="4" t="str">
        <f t="shared" si="1"/>
        <v>C</v>
      </c>
      <c r="D98" s="4"/>
      <c r="E98" s="4" t="s">
        <v>189</v>
      </c>
      <c r="F98" t="s">
        <v>47</v>
      </c>
      <c r="H98" s="4">
        <v>8</v>
      </c>
    </row>
    <row r="99" spans="1:8" ht="12.75">
      <c r="A99" t="s">
        <v>190</v>
      </c>
      <c r="B99" s="4" t="s">
        <v>71</v>
      </c>
      <c r="C99" s="4" t="str">
        <f t="shared" si="1"/>
        <v>D</v>
      </c>
      <c r="D99" s="4" t="s">
        <v>52</v>
      </c>
      <c r="E99" s="4" t="s">
        <v>168</v>
      </c>
      <c r="F99" t="s">
        <v>50</v>
      </c>
      <c r="G99" t="s">
        <v>54</v>
      </c>
      <c r="H99" s="4">
        <v>8</v>
      </c>
    </row>
    <row r="100" spans="1:8" ht="12.75">
      <c r="A100" t="s">
        <v>191</v>
      </c>
      <c r="B100" s="4" t="s">
        <v>45</v>
      </c>
      <c r="C100" s="4" t="str">
        <f t="shared" si="1"/>
        <v>A</v>
      </c>
      <c r="D100" s="4"/>
      <c r="E100" s="4" t="s">
        <v>123</v>
      </c>
      <c r="F100" t="s">
        <v>47</v>
      </c>
      <c r="H100" s="4">
        <v>2</v>
      </c>
    </row>
    <row r="101" spans="1:8" ht="12.75">
      <c r="A101" t="s">
        <v>192</v>
      </c>
      <c r="B101" s="4" t="s">
        <v>63</v>
      </c>
      <c r="C101" s="4" t="str">
        <f t="shared" si="1"/>
        <v>C</v>
      </c>
      <c r="D101" s="4"/>
      <c r="E101" s="4" t="s">
        <v>168</v>
      </c>
      <c r="F101" t="s">
        <v>47</v>
      </c>
      <c r="H101" s="4">
        <v>8</v>
      </c>
    </row>
    <row r="102" spans="1:8" ht="12.75">
      <c r="A102" t="s">
        <v>193</v>
      </c>
      <c r="B102" s="4" t="s">
        <v>71</v>
      </c>
      <c r="C102" s="4" t="str">
        <f t="shared" si="1"/>
        <v>D</v>
      </c>
      <c r="D102" s="4" t="s">
        <v>52</v>
      </c>
      <c r="E102" s="4" t="s">
        <v>151</v>
      </c>
      <c r="F102" t="s">
        <v>50</v>
      </c>
      <c r="G102" t="s">
        <v>54</v>
      </c>
      <c r="H102" s="4">
        <v>2</v>
      </c>
    </row>
    <row r="103" spans="1:8" ht="12.75">
      <c r="A103" t="s">
        <v>194</v>
      </c>
      <c r="B103" s="4" t="s">
        <v>63</v>
      </c>
      <c r="C103" s="4" t="str">
        <f t="shared" si="1"/>
        <v>C</v>
      </c>
      <c r="D103" s="4"/>
      <c r="E103" s="4" t="s">
        <v>195</v>
      </c>
      <c r="F103" t="s">
        <v>47</v>
      </c>
      <c r="H103" s="4">
        <v>2</v>
      </c>
    </row>
    <row r="104" spans="1:8" ht="12.75">
      <c r="A104" t="s">
        <v>196</v>
      </c>
      <c r="B104" s="4" t="s">
        <v>45</v>
      </c>
      <c r="C104" s="4" t="str">
        <f t="shared" si="1"/>
        <v>A</v>
      </c>
      <c r="D104" s="4"/>
      <c r="E104" s="4" t="s">
        <v>46</v>
      </c>
      <c r="F104" t="s">
        <v>47</v>
      </c>
      <c r="H104" s="4">
        <v>1</v>
      </c>
    </row>
    <row r="105" spans="1:8" ht="12.75">
      <c r="A105" t="s">
        <v>197</v>
      </c>
      <c r="B105" s="4" t="s">
        <v>45</v>
      </c>
      <c r="C105" s="4" t="str">
        <f t="shared" si="1"/>
        <v>A</v>
      </c>
      <c r="D105" s="4"/>
      <c r="E105" s="4" t="s">
        <v>123</v>
      </c>
      <c r="F105" t="s">
        <v>47</v>
      </c>
      <c r="H105" s="4">
        <v>2</v>
      </c>
    </row>
    <row r="106" spans="1:8" ht="12.75">
      <c r="A106" t="s">
        <v>198</v>
      </c>
      <c r="B106" s="4" t="s">
        <v>63</v>
      </c>
      <c r="C106" s="4" t="str">
        <f t="shared" si="1"/>
        <v>C</v>
      </c>
      <c r="D106" s="4"/>
      <c r="E106" s="4" t="s">
        <v>106</v>
      </c>
      <c r="F106" t="s">
        <v>47</v>
      </c>
      <c r="H106" s="4">
        <v>2</v>
      </c>
    </row>
    <row r="107" spans="1:8" ht="12.75">
      <c r="A107" t="s">
        <v>199</v>
      </c>
      <c r="B107" s="4" t="s">
        <v>45</v>
      </c>
      <c r="C107" s="4" t="str">
        <f t="shared" si="1"/>
        <v>A</v>
      </c>
      <c r="D107" s="4"/>
      <c r="E107" s="4" t="s">
        <v>200</v>
      </c>
      <c r="F107" t="s">
        <v>47</v>
      </c>
      <c r="H107" s="4">
        <v>2</v>
      </c>
    </row>
    <row r="108" spans="1:8" ht="12.75">
      <c r="A108" t="s">
        <v>201</v>
      </c>
      <c r="B108" s="4" t="s">
        <v>71</v>
      </c>
      <c r="C108" s="4" t="str">
        <f t="shared" si="1"/>
        <v>D</v>
      </c>
      <c r="D108" s="4" t="s">
        <v>52</v>
      </c>
      <c r="E108" s="4" t="s">
        <v>116</v>
      </c>
      <c r="F108" t="s">
        <v>50</v>
      </c>
      <c r="H108" s="4">
        <v>2</v>
      </c>
    </row>
    <row r="109" spans="1:8" ht="12.75">
      <c r="A109" t="s">
        <v>202</v>
      </c>
      <c r="B109" s="4" t="s">
        <v>63</v>
      </c>
      <c r="C109" s="4" t="str">
        <f t="shared" si="1"/>
        <v>C</v>
      </c>
      <c r="D109" s="4"/>
      <c r="E109" s="4" t="s">
        <v>58</v>
      </c>
      <c r="F109" t="s">
        <v>47</v>
      </c>
      <c r="H109" s="4">
        <v>2</v>
      </c>
    </row>
    <row r="110" spans="1:8" ht="12.75">
      <c r="A110" t="s">
        <v>203</v>
      </c>
      <c r="B110" s="4" t="s">
        <v>52</v>
      </c>
      <c r="C110" s="4" t="str">
        <f t="shared" si="1"/>
        <v>B</v>
      </c>
      <c r="D110" s="4"/>
      <c r="E110" s="4" t="s">
        <v>120</v>
      </c>
      <c r="F110" t="s">
        <v>50</v>
      </c>
      <c r="G110" t="s">
        <v>54</v>
      </c>
      <c r="H110" s="4">
        <v>2</v>
      </c>
    </row>
    <row r="111" spans="1:8" ht="12.75">
      <c r="A111" t="s">
        <v>204</v>
      </c>
      <c r="B111" s="4" t="s">
        <v>45</v>
      </c>
      <c r="C111" s="4" t="str">
        <f t="shared" si="1"/>
        <v>A</v>
      </c>
      <c r="D111" s="4"/>
      <c r="E111" s="4" t="s">
        <v>46</v>
      </c>
      <c r="F111" t="s">
        <v>47</v>
      </c>
      <c r="H111" s="4">
        <v>1</v>
      </c>
    </row>
    <row r="112" spans="1:8" ht="12.75">
      <c r="A112" t="s">
        <v>205</v>
      </c>
      <c r="B112" s="4" t="s">
        <v>63</v>
      </c>
      <c r="C112" s="4" t="str">
        <f t="shared" si="1"/>
        <v>C</v>
      </c>
      <c r="D112" s="4"/>
      <c r="E112" s="4" t="s">
        <v>206</v>
      </c>
      <c r="F112" t="s">
        <v>47</v>
      </c>
      <c r="H112" s="4">
        <v>8</v>
      </c>
    </row>
    <row r="113" spans="1:8" ht="12.75">
      <c r="A113" t="s">
        <v>207</v>
      </c>
      <c r="B113" s="4" t="s">
        <v>63</v>
      </c>
      <c r="C113" s="4" t="str">
        <f t="shared" si="1"/>
        <v>C</v>
      </c>
      <c r="D113" s="4"/>
      <c r="E113" s="4" t="s">
        <v>195</v>
      </c>
      <c r="F113" t="s">
        <v>47</v>
      </c>
      <c r="H113" s="4">
        <v>2</v>
      </c>
    </row>
    <row r="114" spans="1:8" ht="12.75">
      <c r="A114" t="s">
        <v>208</v>
      </c>
      <c r="B114" s="4" t="s">
        <v>45</v>
      </c>
      <c r="C114" s="4" t="str">
        <f t="shared" si="1"/>
        <v>A</v>
      </c>
      <c r="D114" s="4"/>
      <c r="E114" s="4" t="s">
        <v>46</v>
      </c>
      <c r="F114" t="s">
        <v>47</v>
      </c>
      <c r="H114" s="4">
        <v>1</v>
      </c>
    </row>
    <row r="115" spans="1:8" ht="12.75">
      <c r="A115" t="s">
        <v>209</v>
      </c>
      <c r="B115" s="4" t="s">
        <v>45</v>
      </c>
      <c r="C115" s="4" t="str">
        <f t="shared" si="1"/>
        <v>A</v>
      </c>
      <c r="D115" s="4"/>
      <c r="E115" s="4" t="s">
        <v>46</v>
      </c>
      <c r="F115" t="s">
        <v>47</v>
      </c>
      <c r="H115" s="4">
        <v>1</v>
      </c>
    </row>
    <row r="116" spans="1:8" ht="12.75">
      <c r="A116" t="s">
        <v>210</v>
      </c>
      <c r="B116" s="4" t="s">
        <v>52</v>
      </c>
      <c r="C116" s="4" t="str">
        <f t="shared" si="1"/>
        <v>B</v>
      </c>
      <c r="D116" s="4"/>
      <c r="E116" s="4" t="s">
        <v>187</v>
      </c>
      <c r="F116" t="s">
        <v>54</v>
      </c>
      <c r="H116" s="4">
        <v>4</v>
      </c>
    </row>
    <row r="117" spans="1:8" ht="12.75">
      <c r="A117" t="s">
        <v>211</v>
      </c>
      <c r="B117" s="4" t="s">
        <v>71</v>
      </c>
      <c r="C117" s="4" t="str">
        <f t="shared" si="1"/>
        <v>D</v>
      </c>
      <c r="D117" s="4" t="s">
        <v>52</v>
      </c>
      <c r="E117" s="4" t="s">
        <v>212</v>
      </c>
      <c r="F117" t="s">
        <v>50</v>
      </c>
      <c r="G117" t="s">
        <v>54</v>
      </c>
      <c r="H117" s="4">
        <v>4</v>
      </c>
    </row>
    <row r="118" spans="1:8" ht="12.75">
      <c r="A118" t="s">
        <v>213</v>
      </c>
      <c r="B118" s="4" t="s">
        <v>48</v>
      </c>
      <c r="C118" s="4" t="str">
        <f t="shared" si="1"/>
        <v>D</v>
      </c>
      <c r="D118" s="4" t="s">
        <v>45</v>
      </c>
      <c r="E118" s="4" t="s">
        <v>214</v>
      </c>
      <c r="F118" t="s">
        <v>50</v>
      </c>
      <c r="G118" t="s">
        <v>47</v>
      </c>
      <c r="H118" s="4">
        <v>2</v>
      </c>
    </row>
    <row r="119" spans="1:8" ht="12.75">
      <c r="A119" t="s">
        <v>215</v>
      </c>
      <c r="B119" s="4" t="s">
        <v>48</v>
      </c>
      <c r="C119" s="4" t="str">
        <f t="shared" si="1"/>
        <v>D</v>
      </c>
      <c r="D119" s="4" t="s">
        <v>45</v>
      </c>
      <c r="E119" s="4" t="s">
        <v>216</v>
      </c>
      <c r="F119" t="s">
        <v>50</v>
      </c>
      <c r="G119" t="s">
        <v>47</v>
      </c>
      <c r="H119" s="4">
        <v>8</v>
      </c>
    </row>
    <row r="120" spans="1:8" ht="12.75">
      <c r="A120" t="s">
        <v>217</v>
      </c>
      <c r="B120" s="4" t="s">
        <v>45</v>
      </c>
      <c r="C120" s="4" t="str">
        <f t="shared" si="1"/>
        <v>A</v>
      </c>
      <c r="D120" s="4"/>
      <c r="E120" s="4" t="s">
        <v>218</v>
      </c>
      <c r="F120" t="s">
        <v>50</v>
      </c>
      <c r="H120" s="4">
        <v>1</v>
      </c>
    </row>
    <row r="121" spans="1:8" ht="12.75">
      <c r="A121" t="s">
        <v>219</v>
      </c>
      <c r="B121" s="4" t="s">
        <v>63</v>
      </c>
      <c r="C121" s="4" t="str">
        <f t="shared" si="1"/>
        <v>C</v>
      </c>
      <c r="D121" s="4"/>
      <c r="E121" s="4" t="s">
        <v>220</v>
      </c>
      <c r="F121" t="s">
        <v>47</v>
      </c>
      <c r="H121" s="4">
        <v>4</v>
      </c>
    </row>
    <row r="122" spans="1:8" ht="12.75">
      <c r="A122" t="s">
        <v>221</v>
      </c>
      <c r="B122" s="4" t="s">
        <v>45</v>
      </c>
      <c r="C122" s="4" t="str">
        <f t="shared" si="1"/>
        <v>A</v>
      </c>
      <c r="D122" s="4"/>
      <c r="E122" s="4" t="s">
        <v>222</v>
      </c>
      <c r="F122" t="s">
        <v>50</v>
      </c>
      <c r="H122" s="4">
        <v>8</v>
      </c>
    </row>
    <row r="123" spans="1:8" ht="12.75">
      <c r="A123" t="s">
        <v>223</v>
      </c>
      <c r="B123" s="4" t="s">
        <v>48</v>
      </c>
      <c r="C123" s="4" t="str">
        <f t="shared" si="1"/>
        <v>D</v>
      </c>
      <c r="D123" s="4" t="s">
        <v>45</v>
      </c>
      <c r="E123" s="4" t="s">
        <v>214</v>
      </c>
      <c r="F123" t="s">
        <v>50</v>
      </c>
      <c r="G123" t="s">
        <v>47</v>
      </c>
      <c r="H123" s="4">
        <v>2</v>
      </c>
    </row>
    <row r="124" spans="1:8" ht="12.75">
      <c r="A124" t="s">
        <v>224</v>
      </c>
      <c r="B124" s="4" t="s">
        <v>63</v>
      </c>
      <c r="C124" s="4" t="str">
        <f t="shared" si="1"/>
        <v>C</v>
      </c>
      <c r="D124" s="4"/>
      <c r="E124" s="4" t="s">
        <v>64</v>
      </c>
      <c r="F124" t="s">
        <v>47</v>
      </c>
      <c r="H124" s="4">
        <v>4</v>
      </c>
    </row>
    <row r="125" spans="1:8" ht="12.75">
      <c r="A125" t="s">
        <v>225</v>
      </c>
      <c r="B125" s="4" t="s">
        <v>52</v>
      </c>
      <c r="C125" s="4" t="str">
        <f t="shared" si="1"/>
        <v>B</v>
      </c>
      <c r="D125" s="4"/>
      <c r="E125" s="4" t="s">
        <v>104</v>
      </c>
      <c r="F125" t="s">
        <v>54</v>
      </c>
      <c r="H125" s="4">
        <v>8</v>
      </c>
    </row>
    <row r="126" spans="1:8" ht="12.75">
      <c r="A126" t="s">
        <v>226</v>
      </c>
      <c r="B126" s="4" t="s">
        <v>52</v>
      </c>
      <c r="C126" s="4" t="str">
        <f t="shared" si="1"/>
        <v>B</v>
      </c>
      <c r="D126" s="4"/>
      <c r="E126" s="4" t="s">
        <v>227</v>
      </c>
      <c r="F126" t="s">
        <v>54</v>
      </c>
      <c r="H126" s="4">
        <v>2</v>
      </c>
    </row>
    <row r="127" spans="1:8" ht="12.75">
      <c r="A127" t="s">
        <v>228</v>
      </c>
      <c r="B127" s="4" t="s">
        <v>45</v>
      </c>
      <c r="C127" s="4" t="str">
        <f t="shared" si="1"/>
        <v>A</v>
      </c>
      <c r="D127" s="4"/>
      <c r="E127" s="4" t="s">
        <v>229</v>
      </c>
      <c r="F127" t="s">
        <v>47</v>
      </c>
      <c r="H127" s="4">
        <v>8</v>
      </c>
    </row>
    <row r="128" spans="1:8" ht="12.75">
      <c r="A128" t="s">
        <v>230</v>
      </c>
      <c r="B128" s="4" t="s">
        <v>63</v>
      </c>
      <c r="C128" s="4" t="str">
        <f t="shared" si="1"/>
        <v>C</v>
      </c>
      <c r="D128" s="4"/>
      <c r="E128" s="4" t="s">
        <v>102</v>
      </c>
      <c r="F128" t="s">
        <v>47</v>
      </c>
      <c r="H128" s="4">
        <v>2</v>
      </c>
    </row>
    <row r="129" spans="1:8" ht="12.75">
      <c r="A129" t="s">
        <v>231</v>
      </c>
      <c r="B129" s="4" t="s">
        <v>52</v>
      </c>
      <c r="C129" s="4" t="str">
        <f t="shared" si="1"/>
        <v>B</v>
      </c>
      <c r="D129" s="4"/>
      <c r="E129" s="4" t="s">
        <v>200</v>
      </c>
      <c r="F129" t="s">
        <v>54</v>
      </c>
      <c r="H129" s="4">
        <v>2</v>
      </c>
    </row>
    <row r="130" spans="1:8" ht="12.75">
      <c r="A130" t="s">
        <v>232</v>
      </c>
      <c r="B130" s="4" t="s">
        <v>71</v>
      </c>
      <c r="C130" s="4" t="str">
        <f t="shared" si="1"/>
        <v>D</v>
      </c>
      <c r="D130" s="4" t="s">
        <v>52</v>
      </c>
      <c r="E130" s="4" t="s">
        <v>233</v>
      </c>
      <c r="F130" t="s">
        <v>50</v>
      </c>
      <c r="G130" t="s">
        <v>54</v>
      </c>
      <c r="H130" s="4">
        <v>8</v>
      </c>
    </row>
    <row r="131" spans="1:8" ht="12.75">
      <c r="A131" t="s">
        <v>234</v>
      </c>
      <c r="B131" s="4" t="s">
        <v>71</v>
      </c>
      <c r="C131" s="4" t="str">
        <f t="shared" si="1"/>
        <v>D</v>
      </c>
      <c r="D131" s="4" t="s">
        <v>52</v>
      </c>
      <c r="E131" s="4" t="s">
        <v>233</v>
      </c>
      <c r="F131" t="s">
        <v>50</v>
      </c>
      <c r="G131" t="s">
        <v>54</v>
      </c>
      <c r="H131" s="4">
        <v>8</v>
      </c>
    </row>
    <row r="132" spans="1:8" ht="12.75">
      <c r="A132" t="s">
        <v>235</v>
      </c>
      <c r="B132" s="4" t="s">
        <v>52</v>
      </c>
      <c r="C132" s="4" t="str">
        <f t="shared" si="1"/>
        <v>B</v>
      </c>
      <c r="D132" s="4"/>
      <c r="E132" s="4" t="s">
        <v>120</v>
      </c>
      <c r="F132" t="s">
        <v>54</v>
      </c>
      <c r="H132" s="4">
        <v>2</v>
      </c>
    </row>
    <row r="133" spans="1:8" ht="12.75">
      <c r="A133" t="s">
        <v>236</v>
      </c>
      <c r="B133" s="4" t="s">
        <v>52</v>
      </c>
      <c r="C133" s="4" t="str">
        <f t="shared" si="1"/>
        <v>B</v>
      </c>
      <c r="D133" s="4"/>
      <c r="E133" s="4" t="s">
        <v>120</v>
      </c>
      <c r="F133" t="s">
        <v>54</v>
      </c>
      <c r="H133" s="4">
        <v>2</v>
      </c>
    </row>
    <row r="134" spans="1:8" ht="12.75">
      <c r="A134" t="s">
        <v>237</v>
      </c>
      <c r="B134" s="4" t="s">
        <v>52</v>
      </c>
      <c r="C134" s="4" t="str">
        <f aca="true" t="shared" si="2" ref="C134:C196">LEFT(B134,1)</f>
        <v>B</v>
      </c>
      <c r="D134" s="4"/>
      <c r="E134" s="4" t="s">
        <v>238</v>
      </c>
      <c r="F134" t="s">
        <v>54</v>
      </c>
      <c r="H134" s="4">
        <v>2</v>
      </c>
    </row>
    <row r="135" spans="1:8" ht="12.75">
      <c r="A135" t="s">
        <v>239</v>
      </c>
      <c r="B135" s="4" t="s">
        <v>52</v>
      </c>
      <c r="C135" s="4" t="str">
        <f t="shared" si="2"/>
        <v>B</v>
      </c>
      <c r="D135" s="4"/>
      <c r="E135" s="4" t="s">
        <v>102</v>
      </c>
      <c r="F135" t="s">
        <v>54</v>
      </c>
      <c r="H135" s="4">
        <v>2</v>
      </c>
    </row>
    <row r="136" spans="1:8" ht="12.75">
      <c r="A136" t="s">
        <v>240</v>
      </c>
      <c r="B136" s="4" t="s">
        <v>45</v>
      </c>
      <c r="C136" s="4" t="str">
        <f t="shared" si="2"/>
        <v>A</v>
      </c>
      <c r="D136" s="4"/>
      <c r="E136" s="4" t="s">
        <v>222</v>
      </c>
      <c r="F136" t="s">
        <v>47</v>
      </c>
      <c r="H136" s="4">
        <v>8</v>
      </c>
    </row>
    <row r="137" spans="1:8" ht="12.75">
      <c r="A137" t="s">
        <v>241</v>
      </c>
      <c r="B137" s="4" t="s">
        <v>45</v>
      </c>
      <c r="C137" s="4" t="str">
        <f t="shared" si="2"/>
        <v>A</v>
      </c>
      <c r="D137" s="4"/>
      <c r="E137" s="4" t="s">
        <v>46</v>
      </c>
      <c r="F137" t="s">
        <v>47</v>
      </c>
      <c r="H137" s="4">
        <v>1</v>
      </c>
    </row>
    <row r="138" spans="1:8" ht="12.75">
      <c r="A138" t="s">
        <v>242</v>
      </c>
      <c r="B138" s="4" t="s">
        <v>45</v>
      </c>
      <c r="C138" s="4" t="str">
        <f t="shared" si="2"/>
        <v>A</v>
      </c>
      <c r="D138" s="4"/>
      <c r="E138" s="4" t="s">
        <v>218</v>
      </c>
      <c r="F138" t="s">
        <v>47</v>
      </c>
      <c r="H138" s="4">
        <v>1</v>
      </c>
    </row>
    <row r="139" spans="1:8" ht="12.75">
      <c r="A139" t="s">
        <v>243</v>
      </c>
      <c r="B139" s="4" t="s">
        <v>74</v>
      </c>
      <c r="C139" s="4" t="str">
        <f t="shared" si="2"/>
        <v>D</v>
      </c>
      <c r="D139" s="4"/>
      <c r="E139" s="4" t="s">
        <v>214</v>
      </c>
      <c r="F139" t="s">
        <v>50</v>
      </c>
      <c r="H139" s="4">
        <v>2</v>
      </c>
    </row>
    <row r="140" spans="1:8" ht="12.75">
      <c r="A140" t="s">
        <v>244</v>
      </c>
      <c r="B140" s="4" t="s">
        <v>71</v>
      </c>
      <c r="C140" s="4" t="str">
        <f t="shared" si="2"/>
        <v>D</v>
      </c>
      <c r="D140" s="4" t="s">
        <v>52</v>
      </c>
      <c r="E140" s="4" t="s">
        <v>86</v>
      </c>
      <c r="F140" t="s">
        <v>50</v>
      </c>
      <c r="G140" t="s">
        <v>54</v>
      </c>
      <c r="H140" s="4">
        <v>8</v>
      </c>
    </row>
    <row r="141" spans="1:8" ht="12.75">
      <c r="A141" t="s">
        <v>245</v>
      </c>
      <c r="B141" s="4" t="s">
        <v>52</v>
      </c>
      <c r="C141" s="4" t="str">
        <f t="shared" si="2"/>
        <v>B</v>
      </c>
      <c r="D141" s="4"/>
      <c r="E141" s="4" t="s">
        <v>246</v>
      </c>
      <c r="F141" t="s">
        <v>54</v>
      </c>
      <c r="H141" s="4">
        <v>4</v>
      </c>
    </row>
    <row r="142" spans="1:8" ht="12.75">
      <c r="A142" t="s">
        <v>247</v>
      </c>
      <c r="B142" s="4" t="s">
        <v>63</v>
      </c>
      <c r="C142" s="4" t="str">
        <f t="shared" si="2"/>
        <v>C</v>
      </c>
      <c r="D142" s="4"/>
      <c r="E142" s="4" t="s">
        <v>129</v>
      </c>
      <c r="F142" t="s">
        <v>47</v>
      </c>
      <c r="H142" s="4">
        <v>8</v>
      </c>
    </row>
    <row r="143" spans="1:8" ht="12.75">
      <c r="A143" t="s">
        <v>248</v>
      </c>
      <c r="B143" s="4" t="s">
        <v>52</v>
      </c>
      <c r="C143" s="4" t="str">
        <f t="shared" si="2"/>
        <v>B</v>
      </c>
      <c r="D143" s="4"/>
      <c r="E143" s="4" t="s">
        <v>187</v>
      </c>
      <c r="F143" t="s">
        <v>54</v>
      </c>
      <c r="H143" s="4">
        <v>4</v>
      </c>
    </row>
    <row r="144" spans="1:8" ht="12.75">
      <c r="A144" t="s">
        <v>249</v>
      </c>
      <c r="B144" s="4" t="s">
        <v>52</v>
      </c>
      <c r="C144" s="4" t="str">
        <f t="shared" si="2"/>
        <v>B</v>
      </c>
      <c r="D144" s="4"/>
      <c r="E144" s="4" t="s">
        <v>102</v>
      </c>
      <c r="F144" t="s">
        <v>54</v>
      </c>
      <c r="H144" s="4">
        <v>2</v>
      </c>
    </row>
    <row r="145" spans="1:8" ht="12.75">
      <c r="A145" t="s">
        <v>250</v>
      </c>
      <c r="B145" s="4" t="s">
        <v>52</v>
      </c>
      <c r="C145" s="4" t="str">
        <f t="shared" si="2"/>
        <v>B</v>
      </c>
      <c r="D145" s="4"/>
      <c r="E145" s="4" t="s">
        <v>123</v>
      </c>
      <c r="F145" t="s">
        <v>54</v>
      </c>
      <c r="H145" s="4">
        <v>2</v>
      </c>
    </row>
    <row r="146" spans="1:8" ht="12.75">
      <c r="A146" t="s">
        <v>251</v>
      </c>
      <c r="B146" s="4" t="s">
        <v>71</v>
      </c>
      <c r="C146" s="4" t="str">
        <f t="shared" si="2"/>
        <v>D</v>
      </c>
      <c r="D146" s="4" t="s">
        <v>52</v>
      </c>
      <c r="E146" s="4" t="s">
        <v>168</v>
      </c>
      <c r="F146" t="s">
        <v>50</v>
      </c>
      <c r="G146" t="s">
        <v>54</v>
      </c>
      <c r="H146" s="4">
        <v>8</v>
      </c>
    </row>
    <row r="147" spans="1:8" ht="12.75">
      <c r="A147" t="s">
        <v>252</v>
      </c>
      <c r="B147" s="4" t="s">
        <v>52</v>
      </c>
      <c r="C147" s="4" t="str">
        <f t="shared" si="2"/>
        <v>B</v>
      </c>
      <c r="D147" s="4"/>
      <c r="E147" s="4" t="s">
        <v>102</v>
      </c>
      <c r="F147" t="s">
        <v>54</v>
      </c>
      <c r="H147" s="4">
        <v>2</v>
      </c>
    </row>
    <row r="148" spans="1:8" ht="12.75">
      <c r="A148" t="s">
        <v>253</v>
      </c>
      <c r="B148" s="4" t="s">
        <v>71</v>
      </c>
      <c r="C148" s="4" t="str">
        <f t="shared" si="2"/>
        <v>D</v>
      </c>
      <c r="D148" s="4" t="s">
        <v>52</v>
      </c>
      <c r="E148" s="4" t="s">
        <v>118</v>
      </c>
      <c r="F148" t="s">
        <v>50</v>
      </c>
      <c r="G148" t="s">
        <v>54</v>
      </c>
      <c r="H148" s="4">
        <v>2</v>
      </c>
    </row>
    <row r="149" spans="1:8" ht="12.75">
      <c r="A149" t="s">
        <v>254</v>
      </c>
      <c r="B149" s="4" t="s">
        <v>74</v>
      </c>
      <c r="C149" s="4" t="str">
        <f t="shared" si="2"/>
        <v>D</v>
      </c>
      <c r="D149" s="4"/>
      <c r="E149" s="4" t="s">
        <v>156</v>
      </c>
      <c r="F149" t="s">
        <v>50</v>
      </c>
      <c r="H149" s="4">
        <v>8</v>
      </c>
    </row>
    <row r="150" spans="1:8" ht="12.75">
      <c r="A150" t="s">
        <v>255</v>
      </c>
      <c r="B150" s="4" t="s">
        <v>74</v>
      </c>
      <c r="C150" s="4" t="str">
        <f t="shared" si="2"/>
        <v>D</v>
      </c>
      <c r="D150" s="4"/>
      <c r="E150" s="4" t="s">
        <v>99</v>
      </c>
      <c r="F150" t="s">
        <v>50</v>
      </c>
      <c r="H150" s="4">
        <v>2</v>
      </c>
    </row>
    <row r="151" spans="1:8" ht="12.75">
      <c r="A151" t="s">
        <v>256</v>
      </c>
      <c r="B151" s="4" t="s">
        <v>71</v>
      </c>
      <c r="C151" s="4" t="str">
        <f t="shared" si="2"/>
        <v>D</v>
      </c>
      <c r="D151" s="4" t="s">
        <v>52</v>
      </c>
      <c r="E151" s="4" t="s">
        <v>214</v>
      </c>
      <c r="F151" t="s">
        <v>50</v>
      </c>
      <c r="G151" t="s">
        <v>54</v>
      </c>
      <c r="H151" s="4">
        <v>2</v>
      </c>
    </row>
    <row r="152" spans="1:8" ht="12.75">
      <c r="A152" t="s">
        <v>257</v>
      </c>
      <c r="B152" s="4" t="s">
        <v>45</v>
      </c>
      <c r="C152" s="4" t="str">
        <f t="shared" si="2"/>
        <v>A</v>
      </c>
      <c r="D152" s="4"/>
      <c r="E152" s="4" t="s">
        <v>46</v>
      </c>
      <c r="F152" t="s">
        <v>47</v>
      </c>
      <c r="H152" s="4">
        <v>1</v>
      </c>
    </row>
    <row r="153" spans="1:8" ht="12.75">
      <c r="A153" t="s">
        <v>258</v>
      </c>
      <c r="B153" s="4" t="s">
        <v>71</v>
      </c>
      <c r="C153" s="4" t="str">
        <f t="shared" si="2"/>
        <v>D</v>
      </c>
      <c r="D153" s="4" t="s">
        <v>52</v>
      </c>
      <c r="E153" s="4" t="s">
        <v>99</v>
      </c>
      <c r="F153" t="s">
        <v>50</v>
      </c>
      <c r="G153" t="s">
        <v>54</v>
      </c>
      <c r="H153" s="4">
        <v>2</v>
      </c>
    </row>
    <row r="154" spans="1:8" ht="12.75">
      <c r="A154" t="s">
        <v>259</v>
      </c>
      <c r="B154" s="4" t="s">
        <v>45</v>
      </c>
      <c r="C154" s="4" t="str">
        <f t="shared" si="2"/>
        <v>A</v>
      </c>
      <c r="D154" s="4"/>
      <c r="E154" s="4" t="s">
        <v>104</v>
      </c>
      <c r="F154" t="s">
        <v>47</v>
      </c>
      <c r="H154" s="4">
        <v>8</v>
      </c>
    </row>
    <row r="155" spans="1:8" ht="12.75">
      <c r="A155" t="s">
        <v>260</v>
      </c>
      <c r="B155" s="4" t="s">
        <v>45</v>
      </c>
      <c r="C155" s="4" t="str">
        <f t="shared" si="2"/>
        <v>A</v>
      </c>
      <c r="D155" s="4"/>
      <c r="E155" s="4" t="s">
        <v>261</v>
      </c>
      <c r="F155" t="s">
        <v>47</v>
      </c>
      <c r="H155" s="4">
        <v>2</v>
      </c>
    </row>
    <row r="156" spans="1:8" ht="12.75">
      <c r="A156" t="s">
        <v>262</v>
      </c>
      <c r="B156" s="4" t="s">
        <v>48</v>
      </c>
      <c r="C156" s="4" t="str">
        <f t="shared" si="2"/>
        <v>D</v>
      </c>
      <c r="D156" s="4" t="s">
        <v>45</v>
      </c>
      <c r="E156" s="4" t="s">
        <v>263</v>
      </c>
      <c r="F156" t="s">
        <v>50</v>
      </c>
      <c r="G156" t="s">
        <v>47</v>
      </c>
      <c r="H156" s="4">
        <v>2</v>
      </c>
    </row>
    <row r="157" spans="1:8" ht="12.75">
      <c r="A157" t="s">
        <v>264</v>
      </c>
      <c r="B157" s="4" t="s">
        <v>74</v>
      </c>
      <c r="C157" s="4" t="str">
        <f t="shared" si="2"/>
        <v>D</v>
      </c>
      <c r="D157" s="4"/>
      <c r="E157" s="4" t="s">
        <v>88</v>
      </c>
      <c r="F157" t="s">
        <v>50</v>
      </c>
      <c r="H157" s="4">
        <v>8</v>
      </c>
    </row>
    <row r="158" spans="1:8" ht="12.75">
      <c r="A158" t="s">
        <v>265</v>
      </c>
      <c r="B158" s="4" t="s">
        <v>52</v>
      </c>
      <c r="C158" s="4" t="str">
        <f t="shared" si="2"/>
        <v>B</v>
      </c>
      <c r="D158" s="4"/>
      <c r="E158" s="4" t="s">
        <v>66</v>
      </c>
      <c r="F158" t="s">
        <v>54</v>
      </c>
      <c r="H158" s="4">
        <v>2</v>
      </c>
    </row>
    <row r="159" spans="1:8" ht="12.75">
      <c r="A159" t="s">
        <v>266</v>
      </c>
      <c r="B159" s="4" t="s">
        <v>63</v>
      </c>
      <c r="C159" s="4" t="str">
        <f t="shared" si="2"/>
        <v>C</v>
      </c>
      <c r="D159" s="4"/>
      <c r="E159" s="4" t="s">
        <v>267</v>
      </c>
      <c r="F159" t="s">
        <v>47</v>
      </c>
      <c r="H159" s="4">
        <v>4</v>
      </c>
    </row>
    <row r="160" spans="1:8" ht="12.75">
      <c r="A160" t="s">
        <v>268</v>
      </c>
      <c r="B160" s="4" t="s">
        <v>52</v>
      </c>
      <c r="C160" s="4" t="str">
        <f t="shared" si="2"/>
        <v>B</v>
      </c>
      <c r="D160" s="4"/>
      <c r="E160" s="4" t="s">
        <v>60</v>
      </c>
      <c r="F160" t="s">
        <v>54</v>
      </c>
      <c r="H160" s="4">
        <v>8</v>
      </c>
    </row>
    <row r="161" spans="1:8" ht="12.75">
      <c r="A161" t="s">
        <v>269</v>
      </c>
      <c r="B161" s="4" t="s">
        <v>52</v>
      </c>
      <c r="C161" s="4" t="str">
        <f t="shared" si="2"/>
        <v>B</v>
      </c>
      <c r="D161" s="4"/>
      <c r="E161" s="4" t="s">
        <v>120</v>
      </c>
      <c r="F161" t="s">
        <v>54</v>
      </c>
      <c r="H161" s="4">
        <v>2</v>
      </c>
    </row>
    <row r="162" spans="1:8" ht="12.75">
      <c r="A162" t="s">
        <v>270</v>
      </c>
      <c r="B162" s="4" t="s">
        <v>45</v>
      </c>
      <c r="C162" s="4" t="str">
        <f t="shared" si="2"/>
        <v>A</v>
      </c>
      <c r="D162" s="4"/>
      <c r="E162" s="4" t="s">
        <v>271</v>
      </c>
      <c r="F162" t="s">
        <v>47</v>
      </c>
      <c r="H162" s="4">
        <v>1</v>
      </c>
    </row>
    <row r="163" spans="1:8" ht="12.75">
      <c r="A163" t="s">
        <v>272</v>
      </c>
      <c r="B163" s="4" t="s">
        <v>52</v>
      </c>
      <c r="C163" s="4" t="str">
        <f t="shared" si="2"/>
        <v>B</v>
      </c>
      <c r="D163" s="4"/>
      <c r="E163" s="4" t="s">
        <v>125</v>
      </c>
      <c r="F163" t="s">
        <v>54</v>
      </c>
      <c r="H163" s="4">
        <v>2</v>
      </c>
    </row>
    <row r="164" spans="1:8" ht="12.75">
      <c r="A164" t="s">
        <v>273</v>
      </c>
      <c r="B164" s="4" t="s">
        <v>52</v>
      </c>
      <c r="C164" s="4" t="str">
        <f t="shared" si="2"/>
        <v>B</v>
      </c>
      <c r="D164" s="4"/>
      <c r="E164" s="4" t="s">
        <v>261</v>
      </c>
      <c r="F164" t="s">
        <v>54</v>
      </c>
      <c r="H164" s="4">
        <v>2</v>
      </c>
    </row>
    <row r="165" spans="1:8" ht="12.75">
      <c r="A165" t="s">
        <v>274</v>
      </c>
      <c r="B165" s="4" t="s">
        <v>71</v>
      </c>
      <c r="C165" s="4" t="str">
        <f t="shared" si="2"/>
        <v>D</v>
      </c>
      <c r="D165" s="4" t="s">
        <v>52</v>
      </c>
      <c r="E165" s="4" t="s">
        <v>275</v>
      </c>
      <c r="F165" t="s">
        <v>50</v>
      </c>
      <c r="G165" t="s">
        <v>54</v>
      </c>
      <c r="H165" s="4">
        <v>2</v>
      </c>
    </row>
    <row r="166" spans="1:8" ht="12.75">
      <c r="A166" t="s">
        <v>276</v>
      </c>
      <c r="B166" s="4" t="s">
        <v>74</v>
      </c>
      <c r="C166" s="4" t="str">
        <f t="shared" si="2"/>
        <v>D</v>
      </c>
      <c r="D166" s="4"/>
      <c r="E166" s="4" t="s">
        <v>277</v>
      </c>
      <c r="F166" t="s">
        <v>50</v>
      </c>
      <c r="H166" s="4">
        <v>8</v>
      </c>
    </row>
    <row r="167" spans="1:8" ht="12.75">
      <c r="A167" t="s">
        <v>278</v>
      </c>
      <c r="B167" s="4" t="s">
        <v>63</v>
      </c>
      <c r="C167" s="4" t="str">
        <f t="shared" si="2"/>
        <v>C</v>
      </c>
      <c r="D167" s="4"/>
      <c r="E167" s="4" t="s">
        <v>279</v>
      </c>
      <c r="F167" t="s">
        <v>47</v>
      </c>
      <c r="H167" s="4">
        <v>1</v>
      </c>
    </row>
    <row r="168" spans="1:8" ht="12.75">
      <c r="A168" t="s">
        <v>280</v>
      </c>
      <c r="B168" s="4" t="s">
        <v>52</v>
      </c>
      <c r="C168" s="4" t="str">
        <f t="shared" si="2"/>
        <v>B</v>
      </c>
      <c r="D168" s="4"/>
      <c r="E168" s="4" t="s">
        <v>120</v>
      </c>
      <c r="F168" t="s">
        <v>54</v>
      </c>
      <c r="H168" s="4">
        <v>2</v>
      </c>
    </row>
    <row r="169" spans="1:8" ht="12.75">
      <c r="A169" t="s">
        <v>281</v>
      </c>
      <c r="B169" s="4" t="s">
        <v>63</v>
      </c>
      <c r="C169" s="4" t="str">
        <f t="shared" si="2"/>
        <v>C</v>
      </c>
      <c r="D169" s="4"/>
      <c r="E169" s="4" t="s">
        <v>147</v>
      </c>
      <c r="F169" t="s">
        <v>47</v>
      </c>
      <c r="H169" s="4">
        <v>2</v>
      </c>
    </row>
    <row r="170" spans="1:8" ht="12.75">
      <c r="A170" t="s">
        <v>282</v>
      </c>
      <c r="B170" s="4" t="s">
        <v>74</v>
      </c>
      <c r="C170" s="4" t="str">
        <f t="shared" si="2"/>
        <v>D</v>
      </c>
      <c r="D170" s="4"/>
      <c r="E170" s="4" t="s">
        <v>75</v>
      </c>
      <c r="F170" t="s">
        <v>50</v>
      </c>
      <c r="H170" s="4">
        <v>8</v>
      </c>
    </row>
    <row r="171" spans="1:8" ht="12.75">
      <c r="A171" t="s">
        <v>283</v>
      </c>
      <c r="B171" s="4" t="s">
        <v>52</v>
      </c>
      <c r="C171" s="4" t="str">
        <f t="shared" si="2"/>
        <v>B</v>
      </c>
      <c r="D171" s="4"/>
      <c r="E171" s="4" t="s">
        <v>200</v>
      </c>
      <c r="F171" t="s">
        <v>54</v>
      </c>
      <c r="H171" s="4">
        <v>2</v>
      </c>
    </row>
    <row r="172" spans="1:8" ht="12.75">
      <c r="A172" t="s">
        <v>284</v>
      </c>
      <c r="B172" s="4" t="s">
        <v>74</v>
      </c>
      <c r="C172" s="4" t="str">
        <f t="shared" si="2"/>
        <v>D</v>
      </c>
      <c r="D172" s="4"/>
      <c r="E172" s="4" t="s">
        <v>189</v>
      </c>
      <c r="F172" t="s">
        <v>50</v>
      </c>
      <c r="H172" s="4">
        <v>8</v>
      </c>
    </row>
    <row r="173" spans="1:8" ht="12.75">
      <c r="A173" t="s">
        <v>285</v>
      </c>
      <c r="B173" s="4" t="s">
        <v>52</v>
      </c>
      <c r="C173" s="4" t="str">
        <f t="shared" si="2"/>
        <v>B</v>
      </c>
      <c r="D173" s="4"/>
      <c r="E173" s="4" t="s">
        <v>125</v>
      </c>
      <c r="F173" t="s">
        <v>54</v>
      </c>
      <c r="H173" s="4">
        <v>2</v>
      </c>
    </row>
    <row r="174" spans="1:8" ht="12.75">
      <c r="A174" t="s">
        <v>286</v>
      </c>
      <c r="B174" s="4" t="s">
        <v>74</v>
      </c>
      <c r="C174" s="4" t="str">
        <f t="shared" si="2"/>
        <v>D</v>
      </c>
      <c r="D174" s="4"/>
      <c r="E174" s="4" t="s">
        <v>287</v>
      </c>
      <c r="F174" t="s">
        <v>50</v>
      </c>
      <c r="H174" s="4">
        <v>8</v>
      </c>
    </row>
    <row r="175" spans="1:8" ht="12.75">
      <c r="A175" t="s">
        <v>288</v>
      </c>
      <c r="B175" s="4" t="s">
        <v>45</v>
      </c>
      <c r="C175" s="4" t="str">
        <f t="shared" si="2"/>
        <v>A</v>
      </c>
      <c r="D175" s="4"/>
      <c r="E175" s="4" t="s">
        <v>222</v>
      </c>
      <c r="F175" t="s">
        <v>47</v>
      </c>
      <c r="H175" s="4">
        <v>8</v>
      </c>
    </row>
    <row r="176" spans="1:8" ht="12.75">
      <c r="A176" t="s">
        <v>289</v>
      </c>
      <c r="B176" s="4" t="s">
        <v>63</v>
      </c>
      <c r="C176" s="4" t="str">
        <f t="shared" si="2"/>
        <v>C</v>
      </c>
      <c r="D176" s="4"/>
      <c r="E176" s="4" t="s">
        <v>195</v>
      </c>
      <c r="F176" t="s">
        <v>47</v>
      </c>
      <c r="H176" s="4">
        <v>2</v>
      </c>
    </row>
    <row r="177" spans="1:8" ht="12.75">
      <c r="A177" t="s">
        <v>290</v>
      </c>
      <c r="B177" s="4" t="s">
        <v>52</v>
      </c>
      <c r="C177" s="4" t="str">
        <f t="shared" si="2"/>
        <v>B</v>
      </c>
      <c r="D177" s="4"/>
      <c r="E177" s="4" t="s">
        <v>291</v>
      </c>
      <c r="F177" t="s">
        <v>54</v>
      </c>
      <c r="H177" s="4">
        <v>2</v>
      </c>
    </row>
    <row r="178" spans="1:8" ht="12.75">
      <c r="A178" t="s">
        <v>292</v>
      </c>
      <c r="B178" s="4" t="s">
        <v>45</v>
      </c>
      <c r="C178" s="4" t="str">
        <f t="shared" si="2"/>
        <v>A</v>
      </c>
      <c r="D178" s="4"/>
      <c r="E178" s="4" t="s">
        <v>123</v>
      </c>
      <c r="F178" t="s">
        <v>47</v>
      </c>
      <c r="H178" s="4">
        <v>2</v>
      </c>
    </row>
    <row r="179" spans="1:8" ht="12.75">
      <c r="A179" t="s">
        <v>293</v>
      </c>
      <c r="B179" s="4" t="s">
        <v>71</v>
      </c>
      <c r="C179" s="4" t="str">
        <f t="shared" si="2"/>
        <v>D</v>
      </c>
      <c r="D179" s="4" t="s">
        <v>52</v>
      </c>
      <c r="E179" s="4" t="s">
        <v>294</v>
      </c>
      <c r="F179" t="s">
        <v>50</v>
      </c>
      <c r="G179" t="s">
        <v>54</v>
      </c>
      <c r="H179" s="4">
        <v>2</v>
      </c>
    </row>
    <row r="180" spans="1:8" ht="12.75">
      <c r="A180" t="s">
        <v>295</v>
      </c>
      <c r="B180" s="4" t="s">
        <v>71</v>
      </c>
      <c r="C180" s="4" t="str">
        <f t="shared" si="2"/>
        <v>D</v>
      </c>
      <c r="D180" s="4" t="s">
        <v>52</v>
      </c>
      <c r="E180" s="4" t="s">
        <v>99</v>
      </c>
      <c r="F180" t="s">
        <v>50</v>
      </c>
      <c r="G180" t="s">
        <v>54</v>
      </c>
      <c r="H180" s="4">
        <v>2</v>
      </c>
    </row>
    <row r="181" spans="1:8" ht="12.75">
      <c r="A181" t="s">
        <v>296</v>
      </c>
      <c r="B181" s="4" t="s">
        <v>45</v>
      </c>
      <c r="C181" s="4" t="str">
        <f t="shared" si="2"/>
        <v>A</v>
      </c>
      <c r="D181" s="4"/>
      <c r="E181" s="4" t="s">
        <v>297</v>
      </c>
      <c r="F181" t="s">
        <v>47</v>
      </c>
      <c r="H181" s="4">
        <v>2</v>
      </c>
    </row>
    <row r="182" spans="1:8" ht="12.75">
      <c r="A182" t="s">
        <v>298</v>
      </c>
      <c r="B182" s="4" t="s">
        <v>52</v>
      </c>
      <c r="C182" s="4" t="str">
        <f t="shared" si="2"/>
        <v>B</v>
      </c>
      <c r="D182" s="4"/>
      <c r="E182" s="4" t="s">
        <v>246</v>
      </c>
      <c r="F182" t="s">
        <v>54</v>
      </c>
      <c r="H182" s="4">
        <v>8</v>
      </c>
    </row>
    <row r="183" spans="1:8" ht="12.75">
      <c r="A183" t="s">
        <v>299</v>
      </c>
      <c r="B183" s="4" t="s">
        <v>45</v>
      </c>
      <c r="C183" s="4" t="str">
        <f t="shared" si="2"/>
        <v>A</v>
      </c>
      <c r="D183" s="4"/>
      <c r="E183" s="4" t="s">
        <v>46</v>
      </c>
      <c r="F183" t="s">
        <v>47</v>
      </c>
      <c r="H183" s="4">
        <v>1</v>
      </c>
    </row>
    <row r="184" spans="1:8" ht="12.75">
      <c r="A184" t="s">
        <v>300</v>
      </c>
      <c r="B184" s="4" t="s">
        <v>45</v>
      </c>
      <c r="C184" s="4" t="str">
        <f t="shared" si="2"/>
        <v>A</v>
      </c>
      <c r="D184" s="4"/>
      <c r="E184" s="4" t="s">
        <v>123</v>
      </c>
      <c r="F184" t="s">
        <v>47</v>
      </c>
      <c r="H184" s="4">
        <v>2</v>
      </c>
    </row>
    <row r="185" spans="1:8" ht="12.75">
      <c r="A185" t="s">
        <v>301</v>
      </c>
      <c r="B185" s="4" t="s">
        <v>71</v>
      </c>
      <c r="C185" s="4" t="str">
        <f t="shared" si="2"/>
        <v>D</v>
      </c>
      <c r="D185" s="4" t="s">
        <v>52</v>
      </c>
      <c r="E185" s="4" t="s">
        <v>214</v>
      </c>
      <c r="F185" t="s">
        <v>54</v>
      </c>
      <c r="H185" s="4">
        <v>2</v>
      </c>
    </row>
    <row r="186" spans="1:8" ht="12.75">
      <c r="A186" t="s">
        <v>302</v>
      </c>
      <c r="B186" s="4" t="s">
        <v>45</v>
      </c>
      <c r="C186" s="4" t="str">
        <f t="shared" si="2"/>
        <v>A</v>
      </c>
      <c r="D186" s="4"/>
      <c r="E186" s="4" t="s">
        <v>66</v>
      </c>
      <c r="F186" t="s">
        <v>47</v>
      </c>
      <c r="H186" s="4">
        <v>2</v>
      </c>
    </row>
    <row r="187" spans="1:8" ht="12.75">
      <c r="A187" t="s">
        <v>303</v>
      </c>
      <c r="B187" s="4" t="s">
        <v>71</v>
      </c>
      <c r="C187" s="4" t="str">
        <f t="shared" si="2"/>
        <v>D</v>
      </c>
      <c r="D187" s="4" t="s">
        <v>52</v>
      </c>
      <c r="E187" s="4" t="s">
        <v>151</v>
      </c>
      <c r="F187" t="s">
        <v>50</v>
      </c>
      <c r="G187" t="s">
        <v>54</v>
      </c>
      <c r="H187" s="4">
        <v>2</v>
      </c>
    </row>
    <row r="188" spans="1:8" ht="12.75">
      <c r="A188" t="s">
        <v>304</v>
      </c>
      <c r="B188" s="4" t="s">
        <v>48</v>
      </c>
      <c r="C188" s="4" t="str">
        <f t="shared" si="2"/>
        <v>D</v>
      </c>
      <c r="D188" s="4" t="s">
        <v>45</v>
      </c>
      <c r="E188" s="4" t="s">
        <v>88</v>
      </c>
      <c r="F188" t="s">
        <v>50</v>
      </c>
      <c r="G188" t="s">
        <v>54</v>
      </c>
      <c r="H188" s="4">
        <v>8</v>
      </c>
    </row>
    <row r="189" spans="1:8" ht="12.75">
      <c r="A189" t="s">
        <v>305</v>
      </c>
      <c r="B189" s="4" t="s">
        <v>63</v>
      </c>
      <c r="C189" s="4" t="str">
        <f t="shared" si="2"/>
        <v>C</v>
      </c>
      <c r="D189" s="4"/>
      <c r="E189" s="4" t="s">
        <v>261</v>
      </c>
      <c r="F189" t="s">
        <v>47</v>
      </c>
      <c r="H189" s="4">
        <v>2</v>
      </c>
    </row>
    <row r="190" spans="1:8" ht="12.75">
      <c r="A190" t="s">
        <v>306</v>
      </c>
      <c r="B190" s="4" t="s">
        <v>63</v>
      </c>
      <c r="C190" s="4" t="str">
        <f t="shared" si="2"/>
        <v>C</v>
      </c>
      <c r="D190" s="4"/>
      <c r="E190" s="4" t="s">
        <v>64</v>
      </c>
      <c r="F190" t="s">
        <v>47</v>
      </c>
      <c r="H190" s="4">
        <v>4</v>
      </c>
    </row>
    <row r="191" spans="1:8" ht="12.75">
      <c r="A191" t="s">
        <v>307</v>
      </c>
      <c r="B191" s="4" t="s">
        <v>52</v>
      </c>
      <c r="C191" s="4" t="str">
        <f t="shared" si="2"/>
        <v>B</v>
      </c>
      <c r="D191" s="4"/>
      <c r="E191" s="4" t="s">
        <v>308</v>
      </c>
      <c r="F191" t="s">
        <v>54</v>
      </c>
      <c r="H191" s="4">
        <v>2</v>
      </c>
    </row>
    <row r="192" spans="1:8" ht="12.75">
      <c r="A192" t="s">
        <v>309</v>
      </c>
      <c r="B192" s="4" t="s">
        <v>71</v>
      </c>
      <c r="C192" s="4" t="str">
        <f t="shared" si="2"/>
        <v>D</v>
      </c>
      <c r="D192" s="4" t="s">
        <v>52</v>
      </c>
      <c r="E192" s="4" t="s">
        <v>275</v>
      </c>
      <c r="F192" t="s">
        <v>50</v>
      </c>
      <c r="G192" t="s">
        <v>54</v>
      </c>
      <c r="H192" s="4">
        <v>2</v>
      </c>
    </row>
    <row r="193" spans="1:8" ht="12.75">
      <c r="A193" t="s">
        <v>310</v>
      </c>
      <c r="B193" s="4" t="s">
        <v>52</v>
      </c>
      <c r="C193" s="4" t="str">
        <f t="shared" si="2"/>
        <v>B</v>
      </c>
      <c r="D193" s="4"/>
      <c r="E193" s="4" t="s">
        <v>291</v>
      </c>
      <c r="F193" t="s">
        <v>54</v>
      </c>
      <c r="H193" s="4">
        <v>2</v>
      </c>
    </row>
    <row r="194" spans="1:8" ht="12.75">
      <c r="A194" t="s">
        <v>311</v>
      </c>
      <c r="B194" s="4" t="s">
        <v>52</v>
      </c>
      <c r="C194" s="4" t="str">
        <f t="shared" si="2"/>
        <v>B</v>
      </c>
      <c r="D194" s="4"/>
      <c r="E194" s="4" t="s">
        <v>179</v>
      </c>
      <c r="F194" t="s">
        <v>54</v>
      </c>
      <c r="H194" s="4">
        <v>2</v>
      </c>
    </row>
    <row r="195" spans="1:8" ht="12.75">
      <c r="A195" t="s">
        <v>312</v>
      </c>
      <c r="B195" s="4" t="s">
        <v>52</v>
      </c>
      <c r="C195" s="4" t="str">
        <f t="shared" si="2"/>
        <v>B</v>
      </c>
      <c r="D195" s="4"/>
      <c r="E195" s="4" t="s">
        <v>102</v>
      </c>
      <c r="F195" t="s">
        <v>54</v>
      </c>
      <c r="H195" s="4">
        <v>2</v>
      </c>
    </row>
    <row r="196" spans="1:8" ht="12.75">
      <c r="A196" t="s">
        <v>313</v>
      </c>
      <c r="B196" s="4" t="s">
        <v>48</v>
      </c>
      <c r="C196" s="4" t="str">
        <f t="shared" si="2"/>
        <v>D</v>
      </c>
      <c r="D196" s="4" t="s">
        <v>45</v>
      </c>
      <c r="E196" s="4" t="s">
        <v>314</v>
      </c>
      <c r="F196" t="s">
        <v>50</v>
      </c>
      <c r="G196" t="s">
        <v>47</v>
      </c>
      <c r="H196" s="4">
        <v>1</v>
      </c>
    </row>
    <row r="197" spans="1:8" ht="12.75">
      <c r="A197" t="s">
        <v>315</v>
      </c>
      <c r="B197" s="4" t="s">
        <v>45</v>
      </c>
      <c r="C197" s="4" t="str">
        <f>LEFT(B197,1)</f>
        <v>A</v>
      </c>
      <c r="D197" s="4"/>
      <c r="E197" s="4" t="s">
        <v>46</v>
      </c>
      <c r="F197" t="s">
        <v>47</v>
      </c>
      <c r="H197" s="4">
        <v>1</v>
      </c>
    </row>
    <row r="198" spans="1:8" ht="12.75">
      <c r="A198" t="s">
        <v>316</v>
      </c>
      <c r="B198" s="4" t="s">
        <v>52</v>
      </c>
      <c r="C198" s="4" t="str">
        <f aca="true" t="shared" si="3" ref="C198:C261">LEFT(B198,1)</f>
        <v>B</v>
      </c>
      <c r="D198" s="4"/>
      <c r="E198" s="4" t="s">
        <v>317</v>
      </c>
      <c r="F198" t="s">
        <v>54</v>
      </c>
      <c r="H198" s="4">
        <v>2</v>
      </c>
    </row>
    <row r="199" spans="1:8" ht="12.75">
      <c r="A199" t="s">
        <v>318</v>
      </c>
      <c r="B199" s="4" t="s">
        <v>45</v>
      </c>
      <c r="C199" s="4" t="str">
        <f t="shared" si="3"/>
        <v>A</v>
      </c>
      <c r="D199" s="4"/>
      <c r="E199" s="4" t="s">
        <v>46</v>
      </c>
      <c r="F199" t="s">
        <v>50</v>
      </c>
      <c r="H199" s="4">
        <v>1</v>
      </c>
    </row>
    <row r="200" spans="1:8" ht="12.75">
      <c r="A200" t="s">
        <v>319</v>
      </c>
      <c r="B200" s="4" t="s">
        <v>45</v>
      </c>
      <c r="C200" s="4" t="str">
        <f t="shared" si="3"/>
        <v>A</v>
      </c>
      <c r="D200" s="4"/>
      <c r="E200" s="4" t="s">
        <v>271</v>
      </c>
      <c r="F200" t="s">
        <v>50</v>
      </c>
      <c r="H200" s="4">
        <v>1</v>
      </c>
    </row>
    <row r="201" spans="1:8" ht="12.75">
      <c r="A201" t="s">
        <v>320</v>
      </c>
      <c r="B201" s="4" t="s">
        <v>48</v>
      </c>
      <c r="C201" s="4" t="str">
        <f t="shared" si="3"/>
        <v>D</v>
      </c>
      <c r="D201" s="4" t="s">
        <v>45</v>
      </c>
      <c r="E201" s="4" t="s">
        <v>216</v>
      </c>
      <c r="F201" t="s">
        <v>50</v>
      </c>
      <c r="G201" t="s">
        <v>54</v>
      </c>
      <c r="H201" s="4">
        <v>8</v>
      </c>
    </row>
    <row r="202" spans="1:8" ht="12.75">
      <c r="A202" t="s">
        <v>321</v>
      </c>
      <c r="B202" s="4" t="s">
        <v>52</v>
      </c>
      <c r="C202" s="4" t="str">
        <f t="shared" si="3"/>
        <v>B</v>
      </c>
      <c r="D202" s="4"/>
      <c r="E202" s="4" t="s">
        <v>102</v>
      </c>
      <c r="F202" t="s">
        <v>54</v>
      </c>
      <c r="H202" s="4">
        <v>2</v>
      </c>
    </row>
    <row r="203" spans="1:8" ht="12.75">
      <c r="A203" t="s">
        <v>322</v>
      </c>
      <c r="B203" s="4" t="s">
        <v>63</v>
      </c>
      <c r="C203" s="4" t="str">
        <f t="shared" si="3"/>
        <v>C</v>
      </c>
      <c r="D203" s="4"/>
      <c r="E203" s="4" t="s">
        <v>323</v>
      </c>
      <c r="F203" t="s">
        <v>47</v>
      </c>
      <c r="H203" s="4">
        <v>2</v>
      </c>
    </row>
    <row r="204" spans="1:8" ht="12.75">
      <c r="A204" t="s">
        <v>324</v>
      </c>
      <c r="B204" s="4" t="s">
        <v>48</v>
      </c>
      <c r="C204" s="4" t="str">
        <f t="shared" si="3"/>
        <v>D</v>
      </c>
      <c r="D204" s="4" t="s">
        <v>45</v>
      </c>
      <c r="E204" s="4" t="s">
        <v>86</v>
      </c>
      <c r="F204" t="s">
        <v>50</v>
      </c>
      <c r="G204" t="s">
        <v>54</v>
      </c>
      <c r="H204" s="4">
        <v>8</v>
      </c>
    </row>
    <row r="205" spans="1:8" ht="12.75">
      <c r="A205" t="s">
        <v>325</v>
      </c>
      <c r="B205" s="4" t="s">
        <v>45</v>
      </c>
      <c r="C205" s="4" t="str">
        <f t="shared" si="3"/>
        <v>A</v>
      </c>
      <c r="D205" s="4"/>
      <c r="E205" s="4" t="s">
        <v>123</v>
      </c>
      <c r="F205" t="s">
        <v>47</v>
      </c>
      <c r="H205" s="4">
        <v>2</v>
      </c>
    </row>
    <row r="206" spans="1:8" ht="12.75">
      <c r="A206" t="s">
        <v>326</v>
      </c>
      <c r="B206" s="4" t="s">
        <v>52</v>
      </c>
      <c r="C206" s="4" t="str">
        <f t="shared" si="3"/>
        <v>B</v>
      </c>
      <c r="D206" s="4"/>
      <c r="E206" s="4" t="s">
        <v>227</v>
      </c>
      <c r="F206" t="s">
        <v>54</v>
      </c>
      <c r="H206" s="4">
        <v>2</v>
      </c>
    </row>
    <row r="207" spans="1:8" ht="12.75">
      <c r="A207" t="s">
        <v>327</v>
      </c>
      <c r="B207" s="4" t="s">
        <v>48</v>
      </c>
      <c r="C207" s="4" t="str">
        <f t="shared" si="3"/>
        <v>D</v>
      </c>
      <c r="D207" s="4" t="s">
        <v>45</v>
      </c>
      <c r="E207" s="4" t="s">
        <v>328</v>
      </c>
      <c r="F207" t="s">
        <v>50</v>
      </c>
      <c r="G207" t="s">
        <v>54</v>
      </c>
      <c r="H207" s="4">
        <v>8</v>
      </c>
    </row>
    <row r="208" spans="1:8" ht="12.75">
      <c r="A208" t="s">
        <v>329</v>
      </c>
      <c r="B208" s="4" t="s">
        <v>63</v>
      </c>
      <c r="C208" s="4" t="str">
        <f t="shared" si="3"/>
        <v>C</v>
      </c>
      <c r="D208" s="4"/>
      <c r="E208" s="4" t="s">
        <v>106</v>
      </c>
      <c r="F208" t="s">
        <v>47</v>
      </c>
      <c r="H208" s="4">
        <v>2</v>
      </c>
    </row>
    <row r="209" spans="1:8" ht="12.75">
      <c r="A209" t="s">
        <v>330</v>
      </c>
      <c r="B209" s="4" t="s">
        <v>45</v>
      </c>
      <c r="C209" s="4" t="str">
        <f t="shared" si="3"/>
        <v>A</v>
      </c>
      <c r="D209" s="4"/>
      <c r="E209" s="4" t="s">
        <v>46</v>
      </c>
      <c r="F209" t="s">
        <v>47</v>
      </c>
      <c r="H209" s="4">
        <v>1</v>
      </c>
    </row>
    <row r="210" spans="1:8" ht="12.75">
      <c r="A210" t="s">
        <v>331</v>
      </c>
      <c r="B210" s="4" t="s">
        <v>45</v>
      </c>
      <c r="C210" s="4" t="str">
        <f t="shared" si="3"/>
        <v>A</v>
      </c>
      <c r="D210" s="4"/>
      <c r="E210" s="4" t="s">
        <v>46</v>
      </c>
      <c r="F210" t="s">
        <v>47</v>
      </c>
      <c r="H210" s="4">
        <v>1</v>
      </c>
    </row>
    <row r="211" spans="1:8" ht="12.75">
      <c r="A211" t="s">
        <v>332</v>
      </c>
      <c r="B211" s="4" t="s">
        <v>63</v>
      </c>
      <c r="C211" s="4" t="str">
        <f t="shared" si="3"/>
        <v>C</v>
      </c>
      <c r="D211" s="4"/>
      <c r="E211" s="4" t="s">
        <v>195</v>
      </c>
      <c r="F211" t="s">
        <v>47</v>
      </c>
      <c r="H211" s="4">
        <v>2</v>
      </c>
    </row>
    <row r="212" spans="1:8" ht="12.75">
      <c r="A212" t="s">
        <v>333</v>
      </c>
      <c r="B212" s="4" t="s">
        <v>45</v>
      </c>
      <c r="C212" s="4" t="str">
        <f t="shared" si="3"/>
        <v>A</v>
      </c>
      <c r="D212" s="4"/>
      <c r="E212" s="4" t="s">
        <v>334</v>
      </c>
      <c r="F212" t="s">
        <v>47</v>
      </c>
      <c r="H212" s="4">
        <v>1</v>
      </c>
    </row>
    <row r="213" spans="1:8" ht="12.75">
      <c r="A213" t="s">
        <v>335</v>
      </c>
      <c r="B213" s="4" t="s">
        <v>52</v>
      </c>
      <c r="C213" s="4" t="str">
        <f t="shared" si="3"/>
        <v>B</v>
      </c>
      <c r="D213" s="4"/>
      <c r="E213" s="4" t="s">
        <v>120</v>
      </c>
      <c r="F213" t="s">
        <v>54</v>
      </c>
      <c r="H213" s="4">
        <v>2</v>
      </c>
    </row>
    <row r="214" spans="1:8" ht="12.75">
      <c r="A214" t="s">
        <v>336</v>
      </c>
      <c r="B214" s="4" t="s">
        <v>63</v>
      </c>
      <c r="C214" s="4" t="str">
        <f t="shared" si="3"/>
        <v>C</v>
      </c>
      <c r="D214" s="4"/>
      <c r="E214" s="4" t="s">
        <v>72</v>
      </c>
      <c r="F214" t="s">
        <v>47</v>
      </c>
      <c r="H214" s="4">
        <v>2</v>
      </c>
    </row>
    <row r="215" spans="1:8" ht="12.75">
      <c r="A215" t="s">
        <v>337</v>
      </c>
      <c r="B215" s="4" t="s">
        <v>71</v>
      </c>
      <c r="C215" s="4" t="str">
        <f t="shared" si="3"/>
        <v>D</v>
      </c>
      <c r="D215" s="4" t="s">
        <v>52</v>
      </c>
      <c r="E215" s="4" t="s">
        <v>99</v>
      </c>
      <c r="F215" t="s">
        <v>50</v>
      </c>
      <c r="G215" t="s">
        <v>54</v>
      </c>
      <c r="H215" s="4">
        <v>2</v>
      </c>
    </row>
    <row r="216" spans="1:8" ht="12.75">
      <c r="A216" t="s">
        <v>338</v>
      </c>
      <c r="B216" s="4" t="s">
        <v>71</v>
      </c>
      <c r="C216" s="4" t="str">
        <f t="shared" si="3"/>
        <v>D</v>
      </c>
      <c r="D216" s="4" t="s">
        <v>52</v>
      </c>
      <c r="E216" s="4" t="s">
        <v>104</v>
      </c>
      <c r="F216" t="s">
        <v>50</v>
      </c>
      <c r="G216" t="s">
        <v>54</v>
      </c>
      <c r="H216" s="4">
        <v>8</v>
      </c>
    </row>
    <row r="217" spans="1:8" ht="12.75">
      <c r="A217" t="s">
        <v>339</v>
      </c>
      <c r="B217" s="4" t="s">
        <v>340</v>
      </c>
      <c r="C217" s="4" t="str">
        <f t="shared" si="3"/>
        <v>D</v>
      </c>
      <c r="D217" s="4" t="s">
        <v>63</v>
      </c>
      <c r="E217" s="4" t="s">
        <v>220</v>
      </c>
      <c r="F217" t="s">
        <v>50</v>
      </c>
      <c r="G217" t="s">
        <v>54</v>
      </c>
      <c r="H217" s="4">
        <v>4</v>
      </c>
    </row>
    <row r="218" spans="1:8" ht="12.75">
      <c r="A218" t="s">
        <v>341</v>
      </c>
      <c r="B218" s="4" t="s">
        <v>52</v>
      </c>
      <c r="C218" s="4" t="str">
        <f t="shared" si="3"/>
        <v>B</v>
      </c>
      <c r="D218" s="4"/>
      <c r="E218" s="4" t="s">
        <v>102</v>
      </c>
      <c r="F218" t="s">
        <v>54</v>
      </c>
      <c r="H218" s="4">
        <v>2</v>
      </c>
    </row>
    <row r="219" spans="1:8" ht="12.75">
      <c r="A219" t="s">
        <v>342</v>
      </c>
      <c r="B219" s="4" t="s">
        <v>52</v>
      </c>
      <c r="C219" s="4" t="str">
        <f t="shared" si="3"/>
        <v>B</v>
      </c>
      <c r="D219" s="4"/>
      <c r="E219" s="4" t="s">
        <v>120</v>
      </c>
      <c r="F219" t="s">
        <v>54</v>
      </c>
      <c r="H219" s="4">
        <v>2</v>
      </c>
    </row>
    <row r="220" spans="1:8" ht="12.75">
      <c r="A220" t="s">
        <v>343</v>
      </c>
      <c r="B220" s="4" t="s">
        <v>52</v>
      </c>
      <c r="C220" s="4" t="str">
        <f t="shared" si="3"/>
        <v>B</v>
      </c>
      <c r="D220" s="4"/>
      <c r="E220" s="4" t="s">
        <v>120</v>
      </c>
      <c r="F220" t="s">
        <v>54</v>
      </c>
      <c r="H220" s="4">
        <v>2</v>
      </c>
    </row>
    <row r="221" spans="1:8" ht="12.75">
      <c r="A221" t="s">
        <v>344</v>
      </c>
      <c r="B221" s="4" t="s">
        <v>52</v>
      </c>
      <c r="C221" s="4" t="str">
        <f t="shared" si="3"/>
        <v>B</v>
      </c>
      <c r="D221" s="4"/>
      <c r="E221" s="4" t="s">
        <v>102</v>
      </c>
      <c r="F221" t="s">
        <v>54</v>
      </c>
      <c r="H221" s="4">
        <v>2</v>
      </c>
    </row>
    <row r="222" spans="1:8" ht="12.75">
      <c r="A222" t="s">
        <v>345</v>
      </c>
      <c r="B222" s="4" t="s">
        <v>45</v>
      </c>
      <c r="C222" s="4" t="str">
        <f t="shared" si="3"/>
        <v>A</v>
      </c>
      <c r="D222" s="4"/>
      <c r="E222" s="4" t="s">
        <v>60</v>
      </c>
      <c r="F222" t="s">
        <v>47</v>
      </c>
      <c r="H222" s="4">
        <v>8</v>
      </c>
    </row>
    <row r="223" spans="1:8" ht="12.75">
      <c r="A223" t="s">
        <v>346</v>
      </c>
      <c r="B223" s="4" t="s">
        <v>74</v>
      </c>
      <c r="C223" s="4" t="str">
        <f t="shared" si="3"/>
        <v>D</v>
      </c>
      <c r="D223" s="4"/>
      <c r="E223" s="4" t="s">
        <v>212</v>
      </c>
      <c r="F223" t="s">
        <v>50</v>
      </c>
      <c r="H223" s="4">
        <v>4</v>
      </c>
    </row>
    <row r="224" spans="1:8" ht="12.75">
      <c r="A224" t="s">
        <v>347</v>
      </c>
      <c r="B224" s="4" t="s">
        <v>48</v>
      </c>
      <c r="C224" s="4" t="str">
        <f t="shared" si="3"/>
        <v>D</v>
      </c>
      <c r="D224" s="4" t="s">
        <v>45</v>
      </c>
      <c r="E224" s="4" t="s">
        <v>216</v>
      </c>
      <c r="F224" t="s">
        <v>50</v>
      </c>
      <c r="G224" t="s">
        <v>54</v>
      </c>
      <c r="H224" s="4">
        <v>8</v>
      </c>
    </row>
    <row r="225" spans="1:8" ht="12.75">
      <c r="A225" t="s">
        <v>348</v>
      </c>
      <c r="B225" s="4" t="s">
        <v>340</v>
      </c>
      <c r="C225" s="4" t="str">
        <f t="shared" si="3"/>
        <v>D</v>
      </c>
      <c r="D225" s="4" t="s">
        <v>63</v>
      </c>
      <c r="E225" s="4" t="s">
        <v>131</v>
      </c>
      <c r="F225" t="s">
        <v>50</v>
      </c>
      <c r="G225" t="s">
        <v>54</v>
      </c>
      <c r="H225" s="4">
        <v>8</v>
      </c>
    </row>
    <row r="226" spans="1:8" ht="12.75">
      <c r="A226" t="s">
        <v>349</v>
      </c>
      <c r="B226" s="4" t="s">
        <v>52</v>
      </c>
      <c r="C226" s="4" t="str">
        <f t="shared" si="3"/>
        <v>B</v>
      </c>
      <c r="D226" s="4"/>
      <c r="E226" s="4" t="s">
        <v>246</v>
      </c>
      <c r="F226" t="s">
        <v>54</v>
      </c>
      <c r="H226" s="4">
        <v>4</v>
      </c>
    </row>
    <row r="227" spans="1:8" ht="12.75">
      <c r="A227" t="s">
        <v>350</v>
      </c>
      <c r="B227" s="4" t="s">
        <v>63</v>
      </c>
      <c r="C227" s="4" t="str">
        <f t="shared" si="3"/>
        <v>C</v>
      </c>
      <c r="D227" s="4"/>
      <c r="E227" s="4" t="s">
        <v>351</v>
      </c>
      <c r="F227" t="s">
        <v>47</v>
      </c>
      <c r="H227" s="4">
        <v>4</v>
      </c>
    </row>
    <row r="228" spans="1:8" ht="12.75">
      <c r="A228" t="s">
        <v>352</v>
      </c>
      <c r="B228" s="4" t="s">
        <v>52</v>
      </c>
      <c r="C228" s="4" t="str">
        <f t="shared" si="3"/>
        <v>B</v>
      </c>
      <c r="D228" s="4"/>
      <c r="E228" s="4" t="s">
        <v>90</v>
      </c>
      <c r="F228" t="s">
        <v>54</v>
      </c>
      <c r="H228" s="4">
        <v>2</v>
      </c>
    </row>
    <row r="229" spans="1:8" ht="12.75">
      <c r="A229" t="s">
        <v>353</v>
      </c>
      <c r="B229" s="4" t="s">
        <v>52</v>
      </c>
      <c r="C229" s="4" t="str">
        <f t="shared" si="3"/>
        <v>B</v>
      </c>
      <c r="D229" s="4"/>
      <c r="E229" s="4" t="s">
        <v>147</v>
      </c>
      <c r="F229" t="s">
        <v>54</v>
      </c>
      <c r="H229" s="4">
        <v>2</v>
      </c>
    </row>
    <row r="230" spans="1:8" ht="12.75">
      <c r="A230" t="s">
        <v>354</v>
      </c>
      <c r="B230" s="4" t="s">
        <v>52</v>
      </c>
      <c r="C230" s="4" t="str">
        <f t="shared" si="3"/>
        <v>B</v>
      </c>
      <c r="D230" s="4"/>
      <c r="E230" s="4" t="s">
        <v>120</v>
      </c>
      <c r="F230" t="s">
        <v>54</v>
      </c>
      <c r="H230" s="4">
        <v>2</v>
      </c>
    </row>
    <row r="231" spans="1:8" ht="12.75">
      <c r="A231" t="s">
        <v>355</v>
      </c>
      <c r="B231" s="4" t="s">
        <v>52</v>
      </c>
      <c r="C231" s="4" t="str">
        <f t="shared" si="3"/>
        <v>B</v>
      </c>
      <c r="D231" s="4"/>
      <c r="E231" s="4" t="s">
        <v>90</v>
      </c>
      <c r="F231" t="s">
        <v>54</v>
      </c>
      <c r="H231" s="4">
        <v>2</v>
      </c>
    </row>
    <row r="232" spans="1:8" ht="12.75">
      <c r="A232" t="s">
        <v>356</v>
      </c>
      <c r="B232" s="4" t="s">
        <v>52</v>
      </c>
      <c r="C232" s="4" t="str">
        <f t="shared" si="3"/>
        <v>B</v>
      </c>
      <c r="D232" s="4"/>
      <c r="E232" s="4" t="s">
        <v>227</v>
      </c>
      <c r="F232" t="s">
        <v>54</v>
      </c>
      <c r="H232" s="4">
        <v>2</v>
      </c>
    </row>
    <row r="233" spans="1:8" ht="12.75">
      <c r="A233" t="s">
        <v>357</v>
      </c>
      <c r="B233" s="4" t="s">
        <v>45</v>
      </c>
      <c r="C233" s="4" t="str">
        <f t="shared" si="3"/>
        <v>A</v>
      </c>
      <c r="D233" s="4"/>
      <c r="E233" s="4" t="s">
        <v>222</v>
      </c>
      <c r="F233" t="s">
        <v>47</v>
      </c>
      <c r="H233" s="4">
        <v>8</v>
      </c>
    </row>
    <row r="234" spans="1:8" ht="12.75">
      <c r="A234" t="s">
        <v>358</v>
      </c>
      <c r="B234" s="4" t="s">
        <v>45</v>
      </c>
      <c r="C234" s="4" t="str">
        <f t="shared" si="3"/>
        <v>A</v>
      </c>
      <c r="D234" s="4"/>
      <c r="E234" s="4" t="s">
        <v>46</v>
      </c>
      <c r="F234" t="s">
        <v>47</v>
      </c>
      <c r="H234" s="4">
        <v>1</v>
      </c>
    </row>
    <row r="235" spans="1:8" ht="12.75">
      <c r="A235" t="s">
        <v>359</v>
      </c>
      <c r="B235" s="4" t="s">
        <v>63</v>
      </c>
      <c r="C235" s="4" t="str">
        <f t="shared" si="3"/>
        <v>C</v>
      </c>
      <c r="D235" s="4"/>
      <c r="E235" s="4" t="s">
        <v>64</v>
      </c>
      <c r="F235" t="s">
        <v>47</v>
      </c>
      <c r="H235" s="4">
        <v>4</v>
      </c>
    </row>
    <row r="236" spans="1:8" ht="12.75">
      <c r="A236" t="s">
        <v>360</v>
      </c>
      <c r="B236" s="4" t="s">
        <v>74</v>
      </c>
      <c r="C236" s="4" t="str">
        <f t="shared" si="3"/>
        <v>D</v>
      </c>
      <c r="D236" s="4"/>
      <c r="E236" s="4" t="s">
        <v>361</v>
      </c>
      <c r="F236" t="s">
        <v>50</v>
      </c>
      <c r="H236" s="4">
        <v>8</v>
      </c>
    </row>
    <row r="237" spans="1:8" ht="12.75">
      <c r="A237" t="s">
        <v>362</v>
      </c>
      <c r="B237" s="4" t="s">
        <v>63</v>
      </c>
      <c r="C237" s="4" t="str">
        <f t="shared" si="3"/>
        <v>C</v>
      </c>
      <c r="D237" s="4"/>
      <c r="E237" s="4" t="s">
        <v>363</v>
      </c>
      <c r="F237" t="s">
        <v>47</v>
      </c>
      <c r="H237" s="4">
        <v>1</v>
      </c>
    </row>
    <row r="238" spans="1:8" ht="12.75">
      <c r="A238" t="s">
        <v>364</v>
      </c>
      <c r="B238" s="4" t="s">
        <v>74</v>
      </c>
      <c r="C238" s="4" t="str">
        <f t="shared" si="3"/>
        <v>D</v>
      </c>
      <c r="D238" s="4"/>
      <c r="E238" s="4" t="s">
        <v>220</v>
      </c>
      <c r="F238" t="s">
        <v>50</v>
      </c>
      <c r="H238" s="4">
        <v>4</v>
      </c>
    </row>
    <row r="239" spans="1:8" ht="12.75">
      <c r="A239" t="s">
        <v>365</v>
      </c>
      <c r="B239" s="4" t="s">
        <v>63</v>
      </c>
      <c r="C239" s="4" t="str">
        <f t="shared" si="3"/>
        <v>C</v>
      </c>
      <c r="D239" s="4"/>
      <c r="E239" s="4" t="s">
        <v>366</v>
      </c>
      <c r="F239" t="s">
        <v>47</v>
      </c>
      <c r="H239" s="4">
        <v>4</v>
      </c>
    </row>
    <row r="240" spans="1:8" ht="12.75">
      <c r="A240" t="s">
        <v>367</v>
      </c>
      <c r="B240" s="4" t="s">
        <v>52</v>
      </c>
      <c r="C240" s="4" t="str">
        <f t="shared" si="3"/>
        <v>B</v>
      </c>
      <c r="D240" s="4"/>
      <c r="E240" s="4" t="s">
        <v>102</v>
      </c>
      <c r="F240" t="s">
        <v>54</v>
      </c>
      <c r="H240" s="4">
        <v>2</v>
      </c>
    </row>
    <row r="241" spans="1:8" ht="12.75">
      <c r="A241" t="s">
        <v>368</v>
      </c>
      <c r="B241" s="4" t="s">
        <v>52</v>
      </c>
      <c r="C241" s="4" t="str">
        <f t="shared" si="3"/>
        <v>B</v>
      </c>
      <c r="D241" s="4"/>
      <c r="E241" s="4" t="s">
        <v>120</v>
      </c>
      <c r="F241" t="s">
        <v>54</v>
      </c>
      <c r="H241" s="4">
        <v>2</v>
      </c>
    </row>
    <row r="242" spans="1:8" ht="12.75">
      <c r="A242" t="s">
        <v>369</v>
      </c>
      <c r="B242" s="4" t="s">
        <v>45</v>
      </c>
      <c r="C242" s="4" t="str">
        <f t="shared" si="3"/>
        <v>A</v>
      </c>
      <c r="D242" s="4"/>
      <c r="E242" s="4" t="s">
        <v>46</v>
      </c>
      <c r="F242" t="s">
        <v>370</v>
      </c>
      <c r="H242" s="4">
        <v>1</v>
      </c>
    </row>
    <row r="243" spans="1:8" ht="12.75">
      <c r="A243" t="s">
        <v>371</v>
      </c>
      <c r="B243" s="4" t="s">
        <v>45</v>
      </c>
      <c r="C243" s="4" t="str">
        <f t="shared" si="3"/>
        <v>A</v>
      </c>
      <c r="D243" s="4"/>
      <c r="E243" s="4" t="s">
        <v>46</v>
      </c>
      <c r="F243" t="s">
        <v>47</v>
      </c>
      <c r="H243" s="4">
        <v>1</v>
      </c>
    </row>
    <row r="244" spans="1:8" ht="12.75">
      <c r="A244" t="s">
        <v>372</v>
      </c>
      <c r="B244" s="4" t="s">
        <v>63</v>
      </c>
      <c r="C244" s="4" t="str">
        <f t="shared" si="3"/>
        <v>C</v>
      </c>
      <c r="D244" s="4"/>
      <c r="E244" s="4" t="s">
        <v>308</v>
      </c>
      <c r="F244" t="s">
        <v>370</v>
      </c>
      <c r="H244" s="4">
        <v>2</v>
      </c>
    </row>
    <row r="245" spans="1:8" ht="12.75">
      <c r="A245" t="s">
        <v>373</v>
      </c>
      <c r="B245" s="4" t="s">
        <v>48</v>
      </c>
      <c r="C245" s="4" t="str">
        <f t="shared" si="3"/>
        <v>D</v>
      </c>
      <c r="D245" s="4" t="s">
        <v>45</v>
      </c>
      <c r="E245" s="4" t="s">
        <v>314</v>
      </c>
      <c r="F245" t="s">
        <v>50</v>
      </c>
      <c r="G245" t="s">
        <v>47</v>
      </c>
      <c r="H245" s="4">
        <v>1</v>
      </c>
    </row>
    <row r="246" spans="1:8" ht="12.75">
      <c r="A246" t="s">
        <v>374</v>
      </c>
      <c r="B246" s="4" t="s">
        <v>45</v>
      </c>
      <c r="C246" s="4" t="str">
        <f t="shared" si="3"/>
        <v>A</v>
      </c>
      <c r="D246" s="4"/>
      <c r="E246" s="4" t="s">
        <v>123</v>
      </c>
      <c r="F246" t="s">
        <v>370</v>
      </c>
      <c r="H246" s="4">
        <v>2</v>
      </c>
    </row>
    <row r="247" spans="1:8" ht="12.75">
      <c r="A247" t="s">
        <v>375</v>
      </c>
      <c r="B247" s="4" t="s">
        <v>63</v>
      </c>
      <c r="C247" s="4" t="str">
        <f t="shared" si="3"/>
        <v>C</v>
      </c>
      <c r="D247" s="4"/>
      <c r="E247" s="4" t="s">
        <v>361</v>
      </c>
      <c r="F247" t="s">
        <v>370</v>
      </c>
      <c r="H247" s="4">
        <v>8</v>
      </c>
    </row>
    <row r="248" spans="1:8" ht="12.75">
      <c r="A248" t="s">
        <v>376</v>
      </c>
      <c r="B248" s="4" t="s">
        <v>63</v>
      </c>
      <c r="C248" s="4" t="str">
        <f t="shared" si="3"/>
        <v>C</v>
      </c>
      <c r="D248" s="4"/>
      <c r="E248" s="4" t="s">
        <v>64</v>
      </c>
      <c r="F248" t="s">
        <v>370</v>
      </c>
      <c r="H248" s="4">
        <v>4</v>
      </c>
    </row>
    <row r="249" spans="1:8" ht="12.75">
      <c r="A249" t="s">
        <v>377</v>
      </c>
      <c r="B249" s="4" t="s">
        <v>52</v>
      </c>
      <c r="C249" s="4" t="str">
        <f t="shared" si="3"/>
        <v>B</v>
      </c>
      <c r="D249" s="4"/>
      <c r="E249" s="4" t="s">
        <v>120</v>
      </c>
      <c r="F249" t="s">
        <v>54</v>
      </c>
      <c r="H249" s="4">
        <v>2</v>
      </c>
    </row>
    <row r="250" spans="1:8" ht="12.75">
      <c r="A250" t="s">
        <v>378</v>
      </c>
      <c r="B250" s="4" t="s">
        <v>52</v>
      </c>
      <c r="C250" s="4" t="str">
        <f t="shared" si="3"/>
        <v>B</v>
      </c>
      <c r="D250" s="4"/>
      <c r="E250" s="4" t="s">
        <v>297</v>
      </c>
      <c r="F250" t="s">
        <v>54</v>
      </c>
      <c r="H250" s="4">
        <v>2</v>
      </c>
    </row>
    <row r="251" spans="1:8" ht="12.75">
      <c r="A251" t="s">
        <v>379</v>
      </c>
      <c r="B251" s="4" t="s">
        <v>52</v>
      </c>
      <c r="C251" s="4" t="str">
        <f t="shared" si="3"/>
        <v>B</v>
      </c>
      <c r="D251" s="4"/>
      <c r="E251" s="4" t="s">
        <v>96</v>
      </c>
      <c r="F251" t="s">
        <v>54</v>
      </c>
      <c r="H251" s="4">
        <v>2</v>
      </c>
    </row>
    <row r="252" spans="1:8" ht="12.75">
      <c r="A252" t="s">
        <v>380</v>
      </c>
      <c r="B252" s="4" t="s">
        <v>74</v>
      </c>
      <c r="C252" s="4" t="str">
        <f t="shared" si="3"/>
        <v>D</v>
      </c>
      <c r="D252" s="4"/>
      <c r="E252" s="4" t="s">
        <v>189</v>
      </c>
      <c r="F252" t="s">
        <v>50</v>
      </c>
      <c r="H252" s="4">
        <v>8</v>
      </c>
    </row>
    <row r="253" spans="1:8" ht="12.75">
      <c r="A253" t="s">
        <v>381</v>
      </c>
      <c r="B253" s="4" t="s">
        <v>71</v>
      </c>
      <c r="C253" s="4" t="str">
        <f t="shared" si="3"/>
        <v>D</v>
      </c>
      <c r="D253" s="4" t="s">
        <v>52</v>
      </c>
      <c r="E253" s="4" t="s">
        <v>294</v>
      </c>
      <c r="F253" t="s">
        <v>50</v>
      </c>
      <c r="G253" t="s">
        <v>54</v>
      </c>
      <c r="H253" s="4">
        <v>2</v>
      </c>
    </row>
    <row r="254" spans="1:8" ht="12.75">
      <c r="A254" t="s">
        <v>382</v>
      </c>
      <c r="B254" s="4" t="s">
        <v>48</v>
      </c>
      <c r="C254" s="4" t="str">
        <f t="shared" si="3"/>
        <v>D</v>
      </c>
      <c r="D254" s="4" t="s">
        <v>45</v>
      </c>
      <c r="E254" s="4" t="s">
        <v>138</v>
      </c>
      <c r="F254" t="s">
        <v>50</v>
      </c>
      <c r="G254" t="s">
        <v>47</v>
      </c>
      <c r="H254" s="4">
        <v>8</v>
      </c>
    </row>
    <row r="255" spans="1:8" ht="12.75">
      <c r="A255" t="s">
        <v>383</v>
      </c>
      <c r="B255" s="4" t="s">
        <v>45</v>
      </c>
      <c r="C255" s="4" t="str">
        <f t="shared" si="3"/>
        <v>A</v>
      </c>
      <c r="D255" s="4"/>
      <c r="E255" s="4" t="s">
        <v>384</v>
      </c>
      <c r="F255" t="s">
        <v>370</v>
      </c>
      <c r="H255" s="4">
        <v>2</v>
      </c>
    </row>
    <row r="256" spans="1:8" ht="12.75">
      <c r="A256" t="s">
        <v>385</v>
      </c>
      <c r="B256" s="4" t="s">
        <v>52</v>
      </c>
      <c r="C256" s="4" t="str">
        <f t="shared" si="3"/>
        <v>B</v>
      </c>
      <c r="D256" s="4"/>
      <c r="E256" s="4" t="s">
        <v>147</v>
      </c>
      <c r="F256" t="s">
        <v>54</v>
      </c>
      <c r="H256" s="4">
        <v>2</v>
      </c>
    </row>
    <row r="257" spans="1:8" ht="12.75">
      <c r="A257" t="s">
        <v>386</v>
      </c>
      <c r="B257" s="4" t="s">
        <v>52</v>
      </c>
      <c r="C257" s="4" t="str">
        <f t="shared" si="3"/>
        <v>B</v>
      </c>
      <c r="D257" s="4"/>
      <c r="E257" s="4" t="s">
        <v>227</v>
      </c>
      <c r="F257" t="s">
        <v>54</v>
      </c>
      <c r="H257" s="4">
        <v>2</v>
      </c>
    </row>
    <row r="258" spans="1:8" ht="12.75">
      <c r="A258" t="s">
        <v>387</v>
      </c>
      <c r="B258" s="4" t="s">
        <v>63</v>
      </c>
      <c r="C258" s="4" t="str">
        <f t="shared" si="3"/>
        <v>C</v>
      </c>
      <c r="D258" s="4"/>
      <c r="E258" s="4" t="s">
        <v>106</v>
      </c>
      <c r="F258" t="s">
        <v>370</v>
      </c>
      <c r="H258" s="4">
        <v>2</v>
      </c>
    </row>
    <row r="259" spans="1:8" ht="12.75">
      <c r="A259" t="s">
        <v>388</v>
      </c>
      <c r="B259" s="4" t="s">
        <v>63</v>
      </c>
      <c r="C259" s="4" t="str">
        <f t="shared" si="3"/>
        <v>C</v>
      </c>
      <c r="D259" s="4"/>
      <c r="E259" s="4" t="s">
        <v>72</v>
      </c>
      <c r="F259" t="s">
        <v>370</v>
      </c>
      <c r="H259" s="4">
        <v>2</v>
      </c>
    </row>
    <row r="260" spans="1:8" ht="12.75">
      <c r="A260" t="s">
        <v>389</v>
      </c>
      <c r="B260" s="4" t="s">
        <v>48</v>
      </c>
      <c r="C260" s="4" t="str">
        <f t="shared" si="3"/>
        <v>D</v>
      </c>
      <c r="D260" s="4" t="s">
        <v>45</v>
      </c>
      <c r="E260" s="4" t="s">
        <v>314</v>
      </c>
      <c r="F260" t="s">
        <v>50</v>
      </c>
      <c r="G260" t="s">
        <v>47</v>
      </c>
      <c r="H260" s="4">
        <v>1</v>
      </c>
    </row>
    <row r="261" spans="1:8" ht="12.75">
      <c r="A261" t="s">
        <v>390</v>
      </c>
      <c r="B261" s="4" t="s">
        <v>48</v>
      </c>
      <c r="C261" s="4" t="str">
        <f t="shared" si="3"/>
        <v>D</v>
      </c>
      <c r="D261" s="4" t="s">
        <v>45</v>
      </c>
      <c r="E261" s="4" t="s">
        <v>391</v>
      </c>
      <c r="F261" t="s">
        <v>50</v>
      </c>
      <c r="G261" t="s">
        <v>47</v>
      </c>
      <c r="H261" s="4">
        <v>1</v>
      </c>
    </row>
    <row r="262" spans="1:8" ht="12.75">
      <c r="A262" t="s">
        <v>392</v>
      </c>
      <c r="B262" s="4" t="s">
        <v>45</v>
      </c>
      <c r="C262" s="4" t="str">
        <f aca="true" t="shared" si="4" ref="C262:C325">LEFT(B262,1)</f>
        <v>A</v>
      </c>
      <c r="D262" s="4"/>
      <c r="E262" s="4" t="s">
        <v>123</v>
      </c>
      <c r="F262" t="s">
        <v>370</v>
      </c>
      <c r="H262" s="4">
        <v>2</v>
      </c>
    </row>
    <row r="263" spans="1:8" ht="12.75">
      <c r="A263" t="s">
        <v>393</v>
      </c>
      <c r="B263" s="4" t="s">
        <v>45</v>
      </c>
      <c r="C263" s="4" t="str">
        <f t="shared" si="4"/>
        <v>A</v>
      </c>
      <c r="D263" s="4"/>
      <c r="E263" s="4" t="s">
        <v>123</v>
      </c>
      <c r="F263" t="s">
        <v>370</v>
      </c>
      <c r="H263" s="4">
        <v>2</v>
      </c>
    </row>
    <row r="264" spans="1:8" ht="12.75">
      <c r="A264" t="s">
        <v>394</v>
      </c>
      <c r="B264" s="4" t="s">
        <v>63</v>
      </c>
      <c r="C264" s="4" t="str">
        <f t="shared" si="4"/>
        <v>C</v>
      </c>
      <c r="D264" s="4"/>
      <c r="E264" s="4" t="s">
        <v>212</v>
      </c>
      <c r="F264" t="s">
        <v>370</v>
      </c>
      <c r="H264" s="4">
        <v>4</v>
      </c>
    </row>
    <row r="265" spans="1:8" ht="12.75">
      <c r="A265" t="s">
        <v>395</v>
      </c>
      <c r="B265" s="4" t="s">
        <v>71</v>
      </c>
      <c r="C265" s="4" t="str">
        <f t="shared" si="4"/>
        <v>D</v>
      </c>
      <c r="D265" s="4" t="s">
        <v>52</v>
      </c>
      <c r="E265" s="4" t="s">
        <v>72</v>
      </c>
      <c r="F265" t="s">
        <v>50</v>
      </c>
      <c r="G265" t="s">
        <v>54</v>
      </c>
      <c r="H265" s="4">
        <v>2</v>
      </c>
    </row>
    <row r="266" spans="1:8" ht="12.75">
      <c r="A266" t="s">
        <v>396</v>
      </c>
      <c r="B266" s="4" t="s">
        <v>63</v>
      </c>
      <c r="C266" s="4" t="str">
        <f t="shared" si="4"/>
        <v>C</v>
      </c>
      <c r="D266" s="4"/>
      <c r="E266" s="4" t="s">
        <v>90</v>
      </c>
      <c r="F266" t="s">
        <v>370</v>
      </c>
      <c r="H266" s="4">
        <v>2</v>
      </c>
    </row>
    <row r="267" spans="1:8" ht="12.75">
      <c r="A267" t="s">
        <v>397</v>
      </c>
      <c r="B267" s="4" t="s">
        <v>52</v>
      </c>
      <c r="C267" s="4" t="str">
        <f t="shared" si="4"/>
        <v>B</v>
      </c>
      <c r="D267" s="4"/>
      <c r="E267" s="4" t="s">
        <v>60</v>
      </c>
      <c r="F267" t="s">
        <v>54</v>
      </c>
      <c r="H267" s="4">
        <v>8</v>
      </c>
    </row>
    <row r="268" spans="1:8" ht="12.75">
      <c r="A268" t="s">
        <v>398</v>
      </c>
      <c r="B268" s="4" t="s">
        <v>63</v>
      </c>
      <c r="C268" s="4" t="str">
        <f t="shared" si="4"/>
        <v>C</v>
      </c>
      <c r="D268" s="4"/>
      <c r="E268" s="4" t="s">
        <v>156</v>
      </c>
      <c r="F268" t="s">
        <v>370</v>
      </c>
      <c r="H268" s="4">
        <v>8</v>
      </c>
    </row>
    <row r="269" spans="1:8" ht="12.75">
      <c r="A269" t="s">
        <v>399</v>
      </c>
      <c r="B269" s="4" t="s">
        <v>71</v>
      </c>
      <c r="C269" s="4" t="str">
        <f t="shared" si="4"/>
        <v>D</v>
      </c>
      <c r="D269" s="4" t="s">
        <v>52</v>
      </c>
      <c r="E269" s="4" t="s">
        <v>99</v>
      </c>
      <c r="F269" t="s">
        <v>54</v>
      </c>
      <c r="H269" s="4">
        <v>2</v>
      </c>
    </row>
    <row r="270" spans="1:8" ht="12.75">
      <c r="A270" t="s">
        <v>400</v>
      </c>
      <c r="B270" s="4" t="s">
        <v>71</v>
      </c>
      <c r="C270" s="4" t="str">
        <f t="shared" si="4"/>
        <v>D</v>
      </c>
      <c r="D270" s="4" t="s">
        <v>52</v>
      </c>
      <c r="E270" s="4" t="s">
        <v>294</v>
      </c>
      <c r="F270" t="s">
        <v>54</v>
      </c>
      <c r="H270" s="4">
        <v>2</v>
      </c>
    </row>
    <row r="271" spans="1:8" ht="12.75">
      <c r="A271" t="s">
        <v>401</v>
      </c>
      <c r="B271" s="4" t="s">
        <v>52</v>
      </c>
      <c r="C271" s="4" t="str">
        <f t="shared" si="4"/>
        <v>B</v>
      </c>
      <c r="D271" s="4"/>
      <c r="E271" s="4" t="s">
        <v>246</v>
      </c>
      <c r="F271" t="s">
        <v>54</v>
      </c>
      <c r="H271" s="4">
        <v>4</v>
      </c>
    </row>
    <row r="272" spans="1:8" ht="12.75">
      <c r="A272" t="s">
        <v>402</v>
      </c>
      <c r="B272" s="4" t="s">
        <v>52</v>
      </c>
      <c r="C272" s="4" t="str">
        <f t="shared" si="4"/>
        <v>B</v>
      </c>
      <c r="D272" s="4"/>
      <c r="E272" s="4" t="s">
        <v>102</v>
      </c>
      <c r="F272" t="s">
        <v>54</v>
      </c>
      <c r="H272" s="4">
        <v>2</v>
      </c>
    </row>
    <row r="273" spans="1:8" ht="12.75">
      <c r="A273" t="s">
        <v>403</v>
      </c>
      <c r="B273" s="4" t="s">
        <v>74</v>
      </c>
      <c r="C273" s="4" t="str">
        <f t="shared" si="4"/>
        <v>D</v>
      </c>
      <c r="D273" s="4"/>
      <c r="E273" s="4" t="s">
        <v>131</v>
      </c>
      <c r="F273" t="s">
        <v>50</v>
      </c>
      <c r="H273" s="4">
        <v>8</v>
      </c>
    </row>
    <row r="274" spans="1:8" ht="12.75">
      <c r="A274" t="s">
        <v>404</v>
      </c>
      <c r="B274" s="4" t="s">
        <v>48</v>
      </c>
      <c r="C274" s="4" t="str">
        <f t="shared" si="4"/>
        <v>D</v>
      </c>
      <c r="D274" s="4" t="s">
        <v>45</v>
      </c>
      <c r="E274" s="4" t="s">
        <v>314</v>
      </c>
      <c r="F274" t="s">
        <v>50</v>
      </c>
      <c r="G274" t="s">
        <v>47</v>
      </c>
      <c r="H274" s="4">
        <v>1</v>
      </c>
    </row>
    <row r="275" spans="1:8" ht="12.75">
      <c r="A275" t="s">
        <v>405</v>
      </c>
      <c r="B275" s="4" t="s">
        <v>45</v>
      </c>
      <c r="C275" s="4" t="str">
        <f t="shared" si="4"/>
        <v>A</v>
      </c>
      <c r="D275" s="4"/>
      <c r="E275" s="4" t="s">
        <v>123</v>
      </c>
      <c r="F275" t="s">
        <v>370</v>
      </c>
      <c r="H275" s="4">
        <v>2</v>
      </c>
    </row>
    <row r="276" spans="1:8" ht="12.75">
      <c r="A276" t="s">
        <v>406</v>
      </c>
      <c r="B276" s="4" t="s">
        <v>71</v>
      </c>
      <c r="C276" s="4" t="str">
        <f t="shared" si="4"/>
        <v>D</v>
      </c>
      <c r="D276" s="4" t="s">
        <v>52</v>
      </c>
      <c r="E276" s="4" t="s">
        <v>220</v>
      </c>
      <c r="F276" t="s">
        <v>50</v>
      </c>
      <c r="G276" t="s">
        <v>54</v>
      </c>
      <c r="H276" s="4">
        <v>4</v>
      </c>
    </row>
    <row r="277" spans="1:8" ht="12.75">
      <c r="A277" t="s">
        <v>407</v>
      </c>
      <c r="B277" s="4" t="s">
        <v>52</v>
      </c>
      <c r="C277" s="4" t="str">
        <f t="shared" si="4"/>
        <v>B</v>
      </c>
      <c r="D277" s="4"/>
      <c r="E277" s="4" t="s">
        <v>60</v>
      </c>
      <c r="F277" t="s">
        <v>54</v>
      </c>
      <c r="H277" s="4">
        <v>8</v>
      </c>
    </row>
    <row r="278" spans="1:8" ht="12.75">
      <c r="A278" t="s">
        <v>408</v>
      </c>
      <c r="B278" s="4" t="s">
        <v>45</v>
      </c>
      <c r="C278" s="4" t="str">
        <f t="shared" si="4"/>
        <v>A</v>
      </c>
      <c r="D278" s="4"/>
      <c r="E278" s="4" t="s">
        <v>123</v>
      </c>
      <c r="F278" t="s">
        <v>370</v>
      </c>
      <c r="H278" s="4">
        <v>2</v>
      </c>
    </row>
    <row r="279" spans="1:8" ht="12.75">
      <c r="A279" t="s">
        <v>409</v>
      </c>
      <c r="B279" s="4" t="s">
        <v>45</v>
      </c>
      <c r="C279" s="4" t="str">
        <f t="shared" si="4"/>
        <v>A</v>
      </c>
      <c r="D279" s="4"/>
      <c r="E279" s="4" t="s">
        <v>218</v>
      </c>
      <c r="F279" t="s">
        <v>370</v>
      </c>
      <c r="H279" s="4">
        <v>1</v>
      </c>
    </row>
    <row r="280" spans="1:8" ht="12.75">
      <c r="A280" t="s">
        <v>410</v>
      </c>
      <c r="B280" s="4" t="s">
        <v>48</v>
      </c>
      <c r="C280" s="4" t="str">
        <f t="shared" si="4"/>
        <v>D</v>
      </c>
      <c r="D280" s="4" t="s">
        <v>45</v>
      </c>
      <c r="E280" s="4" t="s">
        <v>166</v>
      </c>
      <c r="F280" t="s">
        <v>50</v>
      </c>
      <c r="G280" t="s">
        <v>47</v>
      </c>
      <c r="H280" s="4">
        <v>8</v>
      </c>
    </row>
    <row r="281" spans="1:8" ht="12.75">
      <c r="A281" t="s">
        <v>411</v>
      </c>
      <c r="B281" s="4" t="s">
        <v>52</v>
      </c>
      <c r="C281" s="4" t="str">
        <f t="shared" si="4"/>
        <v>B</v>
      </c>
      <c r="D281" s="4"/>
      <c r="E281" s="4" t="s">
        <v>106</v>
      </c>
      <c r="F281" t="s">
        <v>54</v>
      </c>
      <c r="H281" s="4">
        <v>2</v>
      </c>
    </row>
    <row r="282" spans="1:8" ht="12.75">
      <c r="A282" t="s">
        <v>412</v>
      </c>
      <c r="B282" s="4" t="s">
        <v>52</v>
      </c>
      <c r="C282" s="4" t="str">
        <f t="shared" si="4"/>
        <v>B</v>
      </c>
      <c r="D282" s="4"/>
      <c r="E282" s="4" t="s">
        <v>413</v>
      </c>
      <c r="F282" t="s">
        <v>54</v>
      </c>
      <c r="H282" s="4">
        <v>2</v>
      </c>
    </row>
    <row r="283" spans="1:8" ht="12.75">
      <c r="A283" t="s">
        <v>414</v>
      </c>
      <c r="B283" s="4" t="s">
        <v>63</v>
      </c>
      <c r="C283" s="4" t="str">
        <f t="shared" si="4"/>
        <v>C</v>
      </c>
      <c r="D283" s="4"/>
      <c r="E283" s="4" t="s">
        <v>147</v>
      </c>
      <c r="F283" t="s">
        <v>370</v>
      </c>
      <c r="H283" s="4">
        <v>2</v>
      </c>
    </row>
    <row r="284" spans="1:8" ht="12.75">
      <c r="A284" t="s">
        <v>415</v>
      </c>
      <c r="B284" s="4" t="s">
        <v>52</v>
      </c>
      <c r="C284" s="4" t="str">
        <f t="shared" si="4"/>
        <v>B</v>
      </c>
      <c r="D284" s="4"/>
      <c r="E284" s="4" t="s">
        <v>187</v>
      </c>
      <c r="F284" t="s">
        <v>54</v>
      </c>
      <c r="H284" s="4">
        <v>2</v>
      </c>
    </row>
    <row r="285" spans="1:8" ht="12.75">
      <c r="A285" t="s">
        <v>416</v>
      </c>
      <c r="B285" s="4" t="s">
        <v>48</v>
      </c>
      <c r="C285" s="4" t="str">
        <f t="shared" si="4"/>
        <v>D</v>
      </c>
      <c r="D285" s="4" t="s">
        <v>45</v>
      </c>
      <c r="E285" s="4" t="s">
        <v>216</v>
      </c>
      <c r="F285" t="s">
        <v>50</v>
      </c>
      <c r="G285" t="s">
        <v>54</v>
      </c>
      <c r="H285" s="4">
        <v>8</v>
      </c>
    </row>
    <row r="286" spans="1:8" ht="12.75">
      <c r="A286" t="s">
        <v>417</v>
      </c>
      <c r="B286" s="4" t="s">
        <v>48</v>
      </c>
      <c r="C286" s="4" t="str">
        <f t="shared" si="4"/>
        <v>D</v>
      </c>
      <c r="D286" s="4" t="s">
        <v>45</v>
      </c>
      <c r="E286" s="4" t="s">
        <v>216</v>
      </c>
      <c r="F286" t="s">
        <v>50</v>
      </c>
      <c r="G286" t="s">
        <v>54</v>
      </c>
      <c r="H286" s="4">
        <v>8</v>
      </c>
    </row>
    <row r="287" spans="1:8" ht="12.75">
      <c r="A287" t="s">
        <v>418</v>
      </c>
      <c r="B287" s="4" t="s">
        <v>48</v>
      </c>
      <c r="C287" s="4" t="str">
        <f t="shared" si="4"/>
        <v>D</v>
      </c>
      <c r="D287" s="4" t="s">
        <v>45</v>
      </c>
      <c r="E287" s="4" t="s">
        <v>216</v>
      </c>
      <c r="F287" t="s">
        <v>50</v>
      </c>
      <c r="G287" t="s">
        <v>54</v>
      </c>
      <c r="H287" s="4">
        <v>8</v>
      </c>
    </row>
    <row r="288" spans="1:8" ht="12.75">
      <c r="A288" t="s">
        <v>419</v>
      </c>
      <c r="B288" s="4" t="s">
        <v>52</v>
      </c>
      <c r="C288" s="4" t="str">
        <f t="shared" si="4"/>
        <v>B</v>
      </c>
      <c r="D288" s="4"/>
      <c r="E288" s="4" t="s">
        <v>147</v>
      </c>
      <c r="F288" t="s">
        <v>54</v>
      </c>
      <c r="H288" s="4">
        <v>2</v>
      </c>
    </row>
    <row r="289" spans="1:8" ht="12.75">
      <c r="A289" t="s">
        <v>420</v>
      </c>
      <c r="B289" s="4" t="s">
        <v>52</v>
      </c>
      <c r="C289" s="4" t="str">
        <f t="shared" si="4"/>
        <v>B</v>
      </c>
      <c r="D289" s="4"/>
      <c r="E289" s="4" t="s">
        <v>108</v>
      </c>
      <c r="F289" t="s">
        <v>54</v>
      </c>
      <c r="H289" s="4">
        <v>2</v>
      </c>
    </row>
    <row r="290" spans="1:8" ht="12.75">
      <c r="A290" t="s">
        <v>421</v>
      </c>
      <c r="B290" s="4" t="s">
        <v>48</v>
      </c>
      <c r="C290" s="4" t="str">
        <f t="shared" si="4"/>
        <v>D</v>
      </c>
      <c r="D290" s="4" t="s">
        <v>45</v>
      </c>
      <c r="E290" s="4" t="s">
        <v>422</v>
      </c>
      <c r="F290" t="s">
        <v>50</v>
      </c>
      <c r="G290" t="s">
        <v>423</v>
      </c>
      <c r="H290" s="4">
        <v>8</v>
      </c>
    </row>
    <row r="291" spans="1:8" ht="12.75">
      <c r="A291" t="s">
        <v>424</v>
      </c>
      <c r="B291" s="4" t="s">
        <v>63</v>
      </c>
      <c r="C291" s="4" t="str">
        <f t="shared" si="4"/>
        <v>C</v>
      </c>
      <c r="D291" s="4"/>
      <c r="E291" s="4" t="s">
        <v>425</v>
      </c>
      <c r="F291" t="s">
        <v>47</v>
      </c>
      <c r="H291" s="4">
        <v>4</v>
      </c>
    </row>
    <row r="292" spans="1:8" ht="12.75">
      <c r="A292" t="s">
        <v>426</v>
      </c>
      <c r="B292" s="4" t="s">
        <v>45</v>
      </c>
      <c r="C292" s="4" t="str">
        <f t="shared" si="4"/>
        <v>A</v>
      </c>
      <c r="D292" s="4"/>
      <c r="E292" s="4" t="s">
        <v>123</v>
      </c>
      <c r="F292" t="s">
        <v>47</v>
      </c>
      <c r="H292" s="4">
        <v>2</v>
      </c>
    </row>
    <row r="293" spans="1:8" ht="12.75">
      <c r="A293" t="s">
        <v>427</v>
      </c>
      <c r="B293" s="4" t="s">
        <v>45</v>
      </c>
      <c r="C293" s="4" t="str">
        <f t="shared" si="4"/>
        <v>A</v>
      </c>
      <c r="D293" s="4"/>
      <c r="E293" s="4" t="s">
        <v>297</v>
      </c>
      <c r="F293" t="s">
        <v>47</v>
      </c>
      <c r="H293" s="4">
        <v>2</v>
      </c>
    </row>
    <row r="294" spans="1:8" ht="12.75">
      <c r="A294" t="s">
        <v>428</v>
      </c>
      <c r="B294" s="4" t="s">
        <v>52</v>
      </c>
      <c r="C294" s="4" t="str">
        <f t="shared" si="4"/>
        <v>B</v>
      </c>
      <c r="D294" s="4"/>
      <c r="E294" s="4" t="s">
        <v>123</v>
      </c>
      <c r="F294" t="s">
        <v>54</v>
      </c>
      <c r="H294" s="4">
        <v>2</v>
      </c>
    </row>
    <row r="295" spans="1:8" ht="12.75">
      <c r="A295" t="s">
        <v>429</v>
      </c>
      <c r="B295" s="4" t="s">
        <v>48</v>
      </c>
      <c r="C295" s="4" t="str">
        <f t="shared" si="4"/>
        <v>D</v>
      </c>
      <c r="D295" s="4" t="s">
        <v>45</v>
      </c>
      <c r="E295" s="4" t="s">
        <v>49</v>
      </c>
      <c r="F295" t="s">
        <v>50</v>
      </c>
      <c r="G295" t="s">
        <v>423</v>
      </c>
      <c r="H295" s="4">
        <v>8</v>
      </c>
    </row>
    <row r="296" spans="1:8" ht="12.75">
      <c r="A296" t="s">
        <v>430</v>
      </c>
      <c r="B296" s="4" t="s">
        <v>52</v>
      </c>
      <c r="C296" s="4" t="str">
        <f t="shared" si="4"/>
        <v>B</v>
      </c>
      <c r="D296" s="4"/>
      <c r="E296" s="4" t="s">
        <v>227</v>
      </c>
      <c r="F296" t="s">
        <v>54</v>
      </c>
      <c r="H296" s="4">
        <v>2</v>
      </c>
    </row>
    <row r="297" spans="1:8" ht="12.75">
      <c r="A297" t="s">
        <v>431</v>
      </c>
      <c r="B297" s="4" t="s">
        <v>52</v>
      </c>
      <c r="C297" s="4" t="str">
        <f t="shared" si="4"/>
        <v>B</v>
      </c>
      <c r="D297" s="4"/>
      <c r="E297" s="4" t="s">
        <v>227</v>
      </c>
      <c r="F297" t="s">
        <v>54</v>
      </c>
      <c r="H297" s="4">
        <v>2</v>
      </c>
    </row>
    <row r="298" spans="1:8" ht="12.75">
      <c r="A298" t="s">
        <v>432</v>
      </c>
      <c r="B298" s="4" t="s">
        <v>71</v>
      </c>
      <c r="C298" s="4" t="str">
        <f t="shared" si="4"/>
        <v>D</v>
      </c>
      <c r="D298" s="4" t="s">
        <v>52</v>
      </c>
      <c r="E298" s="4" t="s">
        <v>86</v>
      </c>
      <c r="F298" t="s">
        <v>50</v>
      </c>
      <c r="G298" t="s">
        <v>54</v>
      </c>
      <c r="H298" s="4">
        <v>4</v>
      </c>
    </row>
    <row r="299" spans="1:8" ht="12.75">
      <c r="A299" t="s">
        <v>433</v>
      </c>
      <c r="B299" s="4" t="s">
        <v>52</v>
      </c>
      <c r="C299" s="4" t="str">
        <f t="shared" si="4"/>
        <v>B</v>
      </c>
      <c r="D299" s="4"/>
      <c r="E299" s="4" t="s">
        <v>102</v>
      </c>
      <c r="F299" t="s">
        <v>54</v>
      </c>
      <c r="H299" s="4">
        <v>2</v>
      </c>
    </row>
    <row r="300" spans="1:8" ht="12.75">
      <c r="A300" t="s">
        <v>434</v>
      </c>
      <c r="B300" s="4" t="s">
        <v>52</v>
      </c>
      <c r="C300" s="4" t="str">
        <f t="shared" si="4"/>
        <v>B</v>
      </c>
      <c r="D300" s="4"/>
      <c r="E300" s="4" t="s">
        <v>173</v>
      </c>
      <c r="F300" t="s">
        <v>54</v>
      </c>
      <c r="H300" s="4">
        <v>2</v>
      </c>
    </row>
    <row r="301" spans="1:8" ht="12.75">
      <c r="A301" t="s">
        <v>435</v>
      </c>
      <c r="B301" s="4" t="s">
        <v>52</v>
      </c>
      <c r="C301" s="4" t="str">
        <f t="shared" si="4"/>
        <v>B</v>
      </c>
      <c r="D301" s="4"/>
      <c r="E301" s="4" t="s">
        <v>173</v>
      </c>
      <c r="F301" t="s">
        <v>54</v>
      </c>
      <c r="H301" s="4">
        <v>2</v>
      </c>
    </row>
    <row r="302" spans="1:8" ht="12.75">
      <c r="A302" t="s">
        <v>436</v>
      </c>
      <c r="B302" s="4" t="s">
        <v>48</v>
      </c>
      <c r="C302" s="4" t="str">
        <f t="shared" si="4"/>
        <v>D</v>
      </c>
      <c r="D302" s="4" t="s">
        <v>45</v>
      </c>
      <c r="E302" s="4" t="s">
        <v>314</v>
      </c>
      <c r="F302" t="s">
        <v>50</v>
      </c>
      <c r="G302" t="s">
        <v>423</v>
      </c>
      <c r="H302" s="4">
        <v>1</v>
      </c>
    </row>
    <row r="303" spans="1:8" ht="12.75">
      <c r="A303" t="s">
        <v>437</v>
      </c>
      <c r="B303" s="4" t="s">
        <v>52</v>
      </c>
      <c r="C303" s="4" t="str">
        <f t="shared" si="4"/>
        <v>B</v>
      </c>
      <c r="D303" s="4"/>
      <c r="E303" s="4" t="s">
        <v>102</v>
      </c>
      <c r="F303" t="s">
        <v>54</v>
      </c>
      <c r="H303" s="4">
        <v>2</v>
      </c>
    </row>
    <row r="304" spans="1:8" ht="12.75">
      <c r="A304" t="s">
        <v>438</v>
      </c>
      <c r="B304" s="4" t="s">
        <v>52</v>
      </c>
      <c r="C304" s="4" t="str">
        <f t="shared" si="4"/>
        <v>B</v>
      </c>
      <c r="D304" s="4"/>
      <c r="E304" s="4" t="s">
        <v>123</v>
      </c>
      <c r="F304" t="s">
        <v>54</v>
      </c>
      <c r="H304" s="4">
        <v>2</v>
      </c>
    </row>
    <row r="305" spans="1:8" ht="12.75">
      <c r="A305" t="s">
        <v>439</v>
      </c>
      <c r="B305" s="4" t="s">
        <v>48</v>
      </c>
      <c r="C305" s="4" t="str">
        <f t="shared" si="4"/>
        <v>D</v>
      </c>
      <c r="D305" s="4" t="s">
        <v>45</v>
      </c>
      <c r="E305" s="4" t="s">
        <v>440</v>
      </c>
      <c r="F305" t="s">
        <v>50</v>
      </c>
      <c r="G305" t="s">
        <v>54</v>
      </c>
      <c r="H305" s="4">
        <v>1</v>
      </c>
    </row>
    <row r="306" spans="1:8" ht="12.75">
      <c r="A306" t="s">
        <v>441</v>
      </c>
      <c r="B306" s="4" t="s">
        <v>45</v>
      </c>
      <c r="C306" s="4" t="str">
        <f t="shared" si="4"/>
        <v>A</v>
      </c>
      <c r="D306" s="4"/>
      <c r="E306" s="4" t="s">
        <v>46</v>
      </c>
      <c r="F306" t="s">
        <v>47</v>
      </c>
      <c r="H306" s="4">
        <v>1</v>
      </c>
    </row>
    <row r="307" spans="1:8" ht="12.75">
      <c r="A307" t="s">
        <v>442</v>
      </c>
      <c r="B307" s="4" t="s">
        <v>45</v>
      </c>
      <c r="C307" s="4" t="str">
        <f t="shared" si="4"/>
        <v>A</v>
      </c>
      <c r="D307" s="4"/>
      <c r="E307" s="4" t="s">
        <v>229</v>
      </c>
      <c r="F307" t="s">
        <v>47</v>
      </c>
      <c r="H307" s="4">
        <v>8</v>
      </c>
    </row>
    <row r="308" spans="1:8" ht="12.75">
      <c r="A308" t="s">
        <v>443</v>
      </c>
      <c r="B308" s="4" t="s">
        <v>45</v>
      </c>
      <c r="C308" s="4" t="str">
        <f t="shared" si="4"/>
        <v>A</v>
      </c>
      <c r="D308" s="4"/>
      <c r="E308" s="4" t="s">
        <v>444</v>
      </c>
      <c r="F308" t="s">
        <v>47</v>
      </c>
      <c r="H308" s="4">
        <v>1</v>
      </c>
    </row>
    <row r="309" spans="1:8" ht="12.75">
      <c r="A309" t="s">
        <v>445</v>
      </c>
      <c r="B309" s="4" t="s">
        <v>45</v>
      </c>
      <c r="C309" s="4" t="str">
        <f t="shared" si="4"/>
        <v>A</v>
      </c>
      <c r="D309" s="4"/>
      <c r="E309" s="4" t="s">
        <v>446</v>
      </c>
      <c r="F309" t="s">
        <v>47</v>
      </c>
      <c r="H309" s="4">
        <v>2</v>
      </c>
    </row>
    <row r="310" spans="1:8" ht="12.75">
      <c r="A310" t="s">
        <v>447</v>
      </c>
      <c r="B310" s="4" t="s">
        <v>48</v>
      </c>
      <c r="C310" s="4" t="str">
        <f t="shared" si="4"/>
        <v>D</v>
      </c>
      <c r="D310" s="4" t="s">
        <v>45</v>
      </c>
      <c r="E310" s="4" t="s">
        <v>216</v>
      </c>
      <c r="F310" t="s">
        <v>50</v>
      </c>
      <c r="G310" t="s">
        <v>423</v>
      </c>
      <c r="H310" s="4">
        <v>8</v>
      </c>
    </row>
    <row r="311" spans="1:8" ht="12.75">
      <c r="A311" t="s">
        <v>448</v>
      </c>
      <c r="B311" s="4" t="s">
        <v>52</v>
      </c>
      <c r="C311" s="4" t="str">
        <f t="shared" si="4"/>
        <v>B</v>
      </c>
      <c r="D311" s="4"/>
      <c r="E311" s="4" t="s">
        <v>108</v>
      </c>
      <c r="F311" t="s">
        <v>54</v>
      </c>
      <c r="H311" s="4">
        <v>2</v>
      </c>
    </row>
    <row r="312" spans="1:8" ht="12.75">
      <c r="A312" t="s">
        <v>449</v>
      </c>
      <c r="B312" s="4" t="s">
        <v>52</v>
      </c>
      <c r="C312" s="4" t="str">
        <f t="shared" si="4"/>
        <v>B</v>
      </c>
      <c r="D312" s="4"/>
      <c r="E312" s="4" t="s">
        <v>446</v>
      </c>
      <c r="F312" t="s">
        <v>54</v>
      </c>
      <c r="H312" s="4">
        <v>2</v>
      </c>
    </row>
    <row r="313" spans="1:8" ht="12.75">
      <c r="A313" t="s">
        <v>450</v>
      </c>
      <c r="B313" s="4" t="s">
        <v>52</v>
      </c>
      <c r="C313" s="4" t="str">
        <f t="shared" si="4"/>
        <v>B</v>
      </c>
      <c r="D313" s="4"/>
      <c r="E313" s="4" t="s">
        <v>227</v>
      </c>
      <c r="F313" t="s">
        <v>54</v>
      </c>
      <c r="H313" s="4">
        <v>2</v>
      </c>
    </row>
    <row r="314" spans="1:8" ht="12.75">
      <c r="A314" t="s">
        <v>451</v>
      </c>
      <c r="B314" s="4" t="s">
        <v>63</v>
      </c>
      <c r="C314" s="4" t="str">
        <f t="shared" si="4"/>
        <v>C</v>
      </c>
      <c r="D314" s="4"/>
      <c r="E314" s="4" t="s">
        <v>187</v>
      </c>
      <c r="F314" t="s">
        <v>47</v>
      </c>
      <c r="H314" s="4">
        <v>2</v>
      </c>
    </row>
    <row r="315" spans="1:8" ht="12.75">
      <c r="A315" t="s">
        <v>452</v>
      </c>
      <c r="B315" s="4" t="s">
        <v>63</v>
      </c>
      <c r="C315" s="4" t="str">
        <f t="shared" si="4"/>
        <v>C</v>
      </c>
      <c r="D315" s="4"/>
      <c r="E315" s="4" t="s">
        <v>227</v>
      </c>
      <c r="F315" t="s">
        <v>47</v>
      </c>
      <c r="H315" s="4">
        <v>2</v>
      </c>
    </row>
    <row r="316" spans="1:8" ht="12.75">
      <c r="A316" t="s">
        <v>453</v>
      </c>
      <c r="B316" s="4" t="s">
        <v>52</v>
      </c>
      <c r="C316" s="4" t="str">
        <f t="shared" si="4"/>
        <v>B</v>
      </c>
      <c r="D316" s="4"/>
      <c r="E316" s="4" t="s">
        <v>102</v>
      </c>
      <c r="F316" t="s">
        <v>54</v>
      </c>
      <c r="H316" s="4">
        <v>2</v>
      </c>
    </row>
    <row r="317" spans="1:8" ht="12.75">
      <c r="A317" t="s">
        <v>454</v>
      </c>
      <c r="B317" s="4" t="s">
        <v>71</v>
      </c>
      <c r="C317" s="4" t="str">
        <f t="shared" si="4"/>
        <v>D</v>
      </c>
      <c r="D317" s="4" t="s">
        <v>52</v>
      </c>
      <c r="E317" s="4" t="s">
        <v>129</v>
      </c>
      <c r="F317" t="s">
        <v>50</v>
      </c>
      <c r="G317" t="s">
        <v>54</v>
      </c>
      <c r="H317" s="4">
        <v>8</v>
      </c>
    </row>
    <row r="318" spans="1:8" ht="12.75">
      <c r="A318" t="s">
        <v>455</v>
      </c>
      <c r="B318" s="4" t="s">
        <v>63</v>
      </c>
      <c r="C318" s="4" t="str">
        <f t="shared" si="4"/>
        <v>C</v>
      </c>
      <c r="D318" s="4"/>
      <c r="E318" s="4" t="s">
        <v>267</v>
      </c>
      <c r="F318" t="s">
        <v>47</v>
      </c>
      <c r="H318" s="4">
        <v>8</v>
      </c>
    </row>
    <row r="319" spans="1:8" ht="12.75">
      <c r="A319" t="s">
        <v>456</v>
      </c>
      <c r="B319" s="4" t="s">
        <v>63</v>
      </c>
      <c r="C319" s="4" t="str">
        <f t="shared" si="4"/>
        <v>C</v>
      </c>
      <c r="D319" s="4"/>
      <c r="E319" s="4" t="s">
        <v>200</v>
      </c>
      <c r="F319" t="s">
        <v>47</v>
      </c>
      <c r="H319" s="4">
        <v>2</v>
      </c>
    </row>
    <row r="320" spans="1:8" ht="12.75">
      <c r="A320" t="s">
        <v>457</v>
      </c>
      <c r="B320" s="4" t="s">
        <v>71</v>
      </c>
      <c r="C320" s="4" t="str">
        <f t="shared" si="4"/>
        <v>D</v>
      </c>
      <c r="D320" s="4" t="s">
        <v>52</v>
      </c>
      <c r="E320" s="4" t="s">
        <v>214</v>
      </c>
      <c r="F320" t="s">
        <v>50</v>
      </c>
      <c r="G320" t="s">
        <v>54</v>
      </c>
      <c r="H320" s="4">
        <v>2</v>
      </c>
    </row>
    <row r="321" spans="1:8" ht="12.75">
      <c r="A321" t="s">
        <v>458</v>
      </c>
      <c r="B321" s="4" t="s">
        <v>74</v>
      </c>
      <c r="C321" s="4" t="str">
        <f t="shared" si="4"/>
        <v>D</v>
      </c>
      <c r="D321" s="4"/>
      <c r="E321" s="4" t="s">
        <v>459</v>
      </c>
      <c r="F321" t="s">
        <v>50</v>
      </c>
      <c r="H321" s="4">
        <v>8</v>
      </c>
    </row>
    <row r="322" spans="1:8" ht="12.75">
      <c r="A322" t="s">
        <v>460</v>
      </c>
      <c r="B322" s="4" t="s">
        <v>63</v>
      </c>
      <c r="C322" s="4" t="str">
        <f t="shared" si="4"/>
        <v>C</v>
      </c>
      <c r="D322" s="4"/>
      <c r="E322" s="4" t="s">
        <v>461</v>
      </c>
      <c r="F322" t="s">
        <v>47</v>
      </c>
      <c r="H322" s="4">
        <v>2</v>
      </c>
    </row>
    <row r="323" spans="1:8" ht="12.75">
      <c r="A323" t="s">
        <v>462</v>
      </c>
      <c r="B323" s="4" t="s">
        <v>63</v>
      </c>
      <c r="C323" s="4" t="str">
        <f t="shared" si="4"/>
        <v>C</v>
      </c>
      <c r="D323" s="4"/>
      <c r="E323" s="4" t="s">
        <v>175</v>
      </c>
      <c r="F323" t="s">
        <v>47</v>
      </c>
      <c r="H323" s="4">
        <v>8</v>
      </c>
    </row>
    <row r="324" spans="1:8" ht="12.75">
      <c r="A324" t="s">
        <v>463</v>
      </c>
      <c r="B324" s="4" t="s">
        <v>63</v>
      </c>
      <c r="C324" s="4" t="str">
        <f t="shared" si="4"/>
        <v>C</v>
      </c>
      <c r="D324" s="4"/>
      <c r="E324" s="4" t="s">
        <v>361</v>
      </c>
      <c r="F324" t="s">
        <v>47</v>
      </c>
      <c r="H324" s="4">
        <v>2</v>
      </c>
    </row>
    <row r="325" spans="1:8" ht="12.75">
      <c r="A325" t="s">
        <v>464</v>
      </c>
      <c r="B325" s="4" t="s">
        <v>52</v>
      </c>
      <c r="C325" s="4" t="str">
        <f t="shared" si="4"/>
        <v>B</v>
      </c>
      <c r="D325" s="4"/>
      <c r="E325" s="4" t="s">
        <v>200</v>
      </c>
      <c r="F325" t="s">
        <v>54</v>
      </c>
      <c r="H325" s="4">
        <v>2</v>
      </c>
    </row>
    <row r="326" spans="1:8" ht="12.75">
      <c r="A326" t="s">
        <v>465</v>
      </c>
      <c r="B326" s="4" t="s">
        <v>74</v>
      </c>
      <c r="C326" s="4" t="str">
        <f aca="true" t="shared" si="5" ref="C326:C389">LEFT(B326,1)</f>
        <v>D</v>
      </c>
      <c r="D326" s="4"/>
      <c r="E326" s="4" t="s">
        <v>212</v>
      </c>
      <c r="F326" t="s">
        <v>50</v>
      </c>
      <c r="H326" s="4">
        <v>4</v>
      </c>
    </row>
    <row r="327" spans="1:8" ht="12.75">
      <c r="A327" t="s">
        <v>466</v>
      </c>
      <c r="B327" s="4" t="s">
        <v>63</v>
      </c>
      <c r="C327" s="4" t="str">
        <f t="shared" si="5"/>
        <v>C</v>
      </c>
      <c r="D327" s="4"/>
      <c r="E327" s="4" t="s">
        <v>467</v>
      </c>
      <c r="F327" t="s">
        <v>47</v>
      </c>
      <c r="H327" s="4">
        <v>2</v>
      </c>
    </row>
    <row r="328" spans="1:8" ht="12.75">
      <c r="A328" t="s">
        <v>468</v>
      </c>
      <c r="B328" s="4" t="s">
        <v>63</v>
      </c>
      <c r="C328" s="4" t="str">
        <f t="shared" si="5"/>
        <v>C</v>
      </c>
      <c r="D328" s="4"/>
      <c r="E328" s="4" t="s">
        <v>467</v>
      </c>
      <c r="F328" t="s">
        <v>47</v>
      </c>
      <c r="H328" s="4">
        <v>2</v>
      </c>
    </row>
    <row r="329" spans="1:8" ht="12.75">
      <c r="A329" t="s">
        <v>469</v>
      </c>
      <c r="B329" s="4" t="s">
        <v>45</v>
      </c>
      <c r="C329" s="4" t="str">
        <f t="shared" si="5"/>
        <v>A</v>
      </c>
      <c r="D329" s="4"/>
      <c r="E329" s="4" t="s">
        <v>123</v>
      </c>
      <c r="F329" t="s">
        <v>47</v>
      </c>
      <c r="H329" s="4">
        <v>2</v>
      </c>
    </row>
    <row r="330" spans="1:8" ht="12.75">
      <c r="A330" t="s">
        <v>470</v>
      </c>
      <c r="B330" s="4" t="s">
        <v>52</v>
      </c>
      <c r="C330" s="4" t="str">
        <f t="shared" si="5"/>
        <v>B</v>
      </c>
      <c r="D330" s="4"/>
      <c r="E330" s="4" t="s">
        <v>246</v>
      </c>
      <c r="F330" t="s">
        <v>54</v>
      </c>
      <c r="H330" s="4">
        <v>8</v>
      </c>
    </row>
    <row r="331" spans="1:8" ht="12.75">
      <c r="A331" t="s">
        <v>471</v>
      </c>
      <c r="B331" s="4" t="s">
        <v>52</v>
      </c>
      <c r="C331" s="4" t="str">
        <f t="shared" si="5"/>
        <v>B</v>
      </c>
      <c r="D331" s="4"/>
      <c r="E331" s="4" t="s">
        <v>446</v>
      </c>
      <c r="F331" t="s">
        <v>54</v>
      </c>
      <c r="H331" s="4">
        <v>2</v>
      </c>
    </row>
    <row r="332" spans="1:8" ht="12.75">
      <c r="A332" t="s">
        <v>472</v>
      </c>
      <c r="B332" s="4" t="s">
        <v>63</v>
      </c>
      <c r="C332" s="4" t="str">
        <f t="shared" si="5"/>
        <v>C</v>
      </c>
      <c r="D332" s="4"/>
      <c r="E332" s="4" t="s">
        <v>212</v>
      </c>
      <c r="F332" t="s">
        <v>47</v>
      </c>
      <c r="H332" s="4">
        <v>4</v>
      </c>
    </row>
    <row r="333" spans="1:8" ht="12.75">
      <c r="A333" t="s">
        <v>473</v>
      </c>
      <c r="B333" s="4" t="s">
        <v>52</v>
      </c>
      <c r="C333" s="4" t="str">
        <f t="shared" si="5"/>
        <v>B</v>
      </c>
      <c r="D333" s="4"/>
      <c r="E333" s="4" t="s">
        <v>81</v>
      </c>
      <c r="F333" t="s">
        <v>54</v>
      </c>
      <c r="H333" s="4">
        <v>1</v>
      </c>
    </row>
    <row r="334" spans="1:8" ht="12.75">
      <c r="A334" t="s">
        <v>474</v>
      </c>
      <c r="B334" s="4" t="s">
        <v>52</v>
      </c>
      <c r="C334" s="4" t="str">
        <f t="shared" si="5"/>
        <v>B</v>
      </c>
      <c r="D334" s="4"/>
      <c r="E334" s="4" t="s">
        <v>102</v>
      </c>
      <c r="F334" t="s">
        <v>54</v>
      </c>
      <c r="H334" s="4">
        <v>2</v>
      </c>
    </row>
    <row r="335" spans="1:8" ht="12.75">
      <c r="A335" t="s">
        <v>475</v>
      </c>
      <c r="B335" s="4" t="s">
        <v>52</v>
      </c>
      <c r="C335" s="4" t="str">
        <f t="shared" si="5"/>
        <v>B</v>
      </c>
      <c r="D335" s="4"/>
      <c r="E335" s="4" t="s">
        <v>125</v>
      </c>
      <c r="F335" t="s">
        <v>54</v>
      </c>
      <c r="H335" s="4">
        <v>2</v>
      </c>
    </row>
    <row r="336" spans="1:8" ht="12.75">
      <c r="A336" t="s">
        <v>476</v>
      </c>
      <c r="B336" s="4" t="s">
        <v>71</v>
      </c>
      <c r="C336" s="4" t="str">
        <f t="shared" si="5"/>
        <v>D</v>
      </c>
      <c r="D336" s="4" t="s">
        <v>52</v>
      </c>
      <c r="E336" s="4" t="s">
        <v>477</v>
      </c>
      <c r="F336" t="s">
        <v>50</v>
      </c>
      <c r="G336" t="s">
        <v>54</v>
      </c>
      <c r="H336" s="4">
        <v>2</v>
      </c>
    </row>
    <row r="337" spans="1:8" ht="12.75">
      <c r="A337" t="s">
        <v>478</v>
      </c>
      <c r="B337" s="4" t="s">
        <v>71</v>
      </c>
      <c r="C337" s="4" t="str">
        <f t="shared" si="5"/>
        <v>D</v>
      </c>
      <c r="D337" s="4" t="s">
        <v>52</v>
      </c>
      <c r="E337" s="4" t="s">
        <v>214</v>
      </c>
      <c r="F337" t="s">
        <v>50</v>
      </c>
      <c r="G337" t="s">
        <v>54</v>
      </c>
      <c r="H337" s="4">
        <v>2</v>
      </c>
    </row>
    <row r="338" spans="1:8" ht="12.75">
      <c r="A338" t="s">
        <v>479</v>
      </c>
      <c r="B338" s="4" t="s">
        <v>52</v>
      </c>
      <c r="C338" s="4" t="str">
        <f t="shared" si="5"/>
        <v>B</v>
      </c>
      <c r="D338" s="4"/>
      <c r="E338" s="4" t="s">
        <v>120</v>
      </c>
      <c r="F338" t="s">
        <v>54</v>
      </c>
      <c r="H338" s="4">
        <v>2</v>
      </c>
    </row>
    <row r="339" spans="1:8" ht="12.75">
      <c r="A339" t="s">
        <v>480</v>
      </c>
      <c r="B339" s="4" t="s">
        <v>71</v>
      </c>
      <c r="C339" s="4" t="str">
        <f t="shared" si="5"/>
        <v>D</v>
      </c>
      <c r="D339" s="4" t="s">
        <v>52</v>
      </c>
      <c r="E339" s="4" t="s">
        <v>361</v>
      </c>
      <c r="F339" t="s">
        <v>50</v>
      </c>
      <c r="G339" t="s">
        <v>54</v>
      </c>
      <c r="H339" s="4">
        <v>8</v>
      </c>
    </row>
    <row r="340" spans="1:8" ht="12.75">
      <c r="A340" t="s">
        <v>481</v>
      </c>
      <c r="B340" s="4" t="s">
        <v>48</v>
      </c>
      <c r="C340" s="4" t="str">
        <f t="shared" si="5"/>
        <v>D</v>
      </c>
      <c r="D340" s="4" t="s">
        <v>45</v>
      </c>
      <c r="E340" s="4" t="s">
        <v>216</v>
      </c>
      <c r="F340" t="s">
        <v>50</v>
      </c>
      <c r="G340" t="s">
        <v>47</v>
      </c>
      <c r="H340" s="4">
        <v>8</v>
      </c>
    </row>
    <row r="341" spans="1:8" ht="12.75">
      <c r="A341" t="s">
        <v>482</v>
      </c>
      <c r="B341" s="4" t="s">
        <v>74</v>
      </c>
      <c r="C341" s="4" t="str">
        <f t="shared" si="5"/>
        <v>D</v>
      </c>
      <c r="D341" s="4"/>
      <c r="E341" s="4" t="s">
        <v>287</v>
      </c>
      <c r="F341" t="s">
        <v>50</v>
      </c>
      <c r="H341" s="4">
        <v>8</v>
      </c>
    </row>
    <row r="342" spans="1:8" ht="12.75">
      <c r="A342" t="s">
        <v>483</v>
      </c>
      <c r="B342" s="4" t="s">
        <v>63</v>
      </c>
      <c r="C342" s="4" t="str">
        <f t="shared" si="5"/>
        <v>C</v>
      </c>
      <c r="D342" s="4"/>
      <c r="E342" s="4" t="s">
        <v>189</v>
      </c>
      <c r="F342" t="s">
        <v>47</v>
      </c>
      <c r="H342" s="4">
        <v>8</v>
      </c>
    </row>
    <row r="343" spans="1:8" ht="12.75">
      <c r="A343" t="s">
        <v>484</v>
      </c>
      <c r="B343" s="4" t="s">
        <v>63</v>
      </c>
      <c r="C343" s="4" t="str">
        <f t="shared" si="5"/>
        <v>C</v>
      </c>
      <c r="D343" s="4"/>
      <c r="E343" s="4" t="s">
        <v>212</v>
      </c>
      <c r="F343" t="s">
        <v>47</v>
      </c>
      <c r="H343" s="4">
        <v>4</v>
      </c>
    </row>
    <row r="344" spans="1:8" ht="12.75">
      <c r="A344" t="s">
        <v>485</v>
      </c>
      <c r="B344" s="4" t="s">
        <v>63</v>
      </c>
      <c r="C344" s="4" t="str">
        <f t="shared" si="5"/>
        <v>C</v>
      </c>
      <c r="D344" s="4"/>
      <c r="E344" s="4" t="s">
        <v>461</v>
      </c>
      <c r="F344" t="s">
        <v>47</v>
      </c>
      <c r="H344" s="4">
        <v>2</v>
      </c>
    </row>
    <row r="345" spans="1:8" ht="12.75">
      <c r="A345" t="s">
        <v>486</v>
      </c>
      <c r="B345" s="4" t="s">
        <v>52</v>
      </c>
      <c r="C345" s="4" t="str">
        <f t="shared" si="5"/>
        <v>B</v>
      </c>
      <c r="D345" s="4"/>
      <c r="E345" s="4" t="s">
        <v>120</v>
      </c>
      <c r="F345" t="s">
        <v>54</v>
      </c>
      <c r="H345" s="4">
        <v>2</v>
      </c>
    </row>
    <row r="346" spans="1:8" ht="12.75">
      <c r="A346" t="s">
        <v>487</v>
      </c>
      <c r="B346" s="4" t="s">
        <v>52</v>
      </c>
      <c r="C346" s="4" t="str">
        <f t="shared" si="5"/>
        <v>B</v>
      </c>
      <c r="D346" s="4"/>
      <c r="E346" s="4" t="s">
        <v>153</v>
      </c>
      <c r="F346" t="s">
        <v>54</v>
      </c>
      <c r="H346" s="4">
        <v>8</v>
      </c>
    </row>
    <row r="347" spans="1:8" ht="12.75">
      <c r="A347" t="s">
        <v>488</v>
      </c>
      <c r="B347" s="4" t="s">
        <v>45</v>
      </c>
      <c r="C347" s="4" t="str">
        <f t="shared" si="5"/>
        <v>A</v>
      </c>
      <c r="D347" s="4"/>
      <c r="E347" s="4" t="s">
        <v>271</v>
      </c>
      <c r="F347" t="s">
        <v>47</v>
      </c>
      <c r="H347" s="4">
        <v>1</v>
      </c>
    </row>
    <row r="348" spans="1:8" ht="12.75">
      <c r="A348" t="s">
        <v>489</v>
      </c>
      <c r="B348" s="4" t="s">
        <v>52</v>
      </c>
      <c r="C348" s="4" t="str">
        <f t="shared" si="5"/>
        <v>B</v>
      </c>
      <c r="D348" s="4"/>
      <c r="E348" s="4" t="s">
        <v>120</v>
      </c>
      <c r="F348" t="s">
        <v>54</v>
      </c>
      <c r="H348" s="4">
        <v>2</v>
      </c>
    </row>
    <row r="349" spans="1:8" ht="12.75">
      <c r="A349" t="s">
        <v>490</v>
      </c>
      <c r="B349" s="4" t="s">
        <v>52</v>
      </c>
      <c r="C349" s="4" t="str">
        <f t="shared" si="5"/>
        <v>B</v>
      </c>
      <c r="D349" s="4"/>
      <c r="E349" s="4" t="s">
        <v>120</v>
      </c>
      <c r="F349" t="s">
        <v>54</v>
      </c>
      <c r="H349" s="4">
        <v>2</v>
      </c>
    </row>
    <row r="350" spans="1:8" ht="12.75">
      <c r="A350" t="s">
        <v>491</v>
      </c>
      <c r="B350" s="4" t="s">
        <v>63</v>
      </c>
      <c r="C350" s="4" t="str">
        <f t="shared" si="5"/>
        <v>C</v>
      </c>
      <c r="D350" s="4"/>
      <c r="E350" s="4" t="s">
        <v>212</v>
      </c>
      <c r="F350" t="s">
        <v>47</v>
      </c>
      <c r="H350" s="4">
        <v>4</v>
      </c>
    </row>
    <row r="351" spans="1:8" ht="12.75">
      <c r="A351" t="s">
        <v>492</v>
      </c>
      <c r="B351" s="4" t="s">
        <v>45</v>
      </c>
      <c r="C351" s="4" t="str">
        <f t="shared" si="5"/>
        <v>A</v>
      </c>
      <c r="D351" s="4"/>
      <c r="E351" s="4" t="s">
        <v>46</v>
      </c>
      <c r="F351" t="s">
        <v>47</v>
      </c>
      <c r="H351" s="4">
        <v>1</v>
      </c>
    </row>
    <row r="352" spans="1:8" ht="12.75">
      <c r="A352" t="s">
        <v>493</v>
      </c>
      <c r="B352" s="4" t="s">
        <v>52</v>
      </c>
      <c r="C352" s="4" t="str">
        <f t="shared" si="5"/>
        <v>B</v>
      </c>
      <c r="D352" s="4"/>
      <c r="E352" s="4" t="s">
        <v>227</v>
      </c>
      <c r="F352" t="s">
        <v>54</v>
      </c>
      <c r="H352" s="4">
        <v>2</v>
      </c>
    </row>
    <row r="353" spans="1:8" ht="12.75">
      <c r="A353" t="s">
        <v>494</v>
      </c>
      <c r="B353" s="4" t="s">
        <v>52</v>
      </c>
      <c r="C353" s="4" t="str">
        <f t="shared" si="5"/>
        <v>B</v>
      </c>
      <c r="D353" s="4"/>
      <c r="E353" s="4" t="s">
        <v>123</v>
      </c>
      <c r="F353" t="s">
        <v>54</v>
      </c>
      <c r="H353" s="4">
        <v>2</v>
      </c>
    </row>
    <row r="354" spans="1:8" ht="12.75">
      <c r="A354" t="s">
        <v>495</v>
      </c>
      <c r="B354" s="4" t="s">
        <v>45</v>
      </c>
      <c r="C354" s="4" t="str">
        <f t="shared" si="5"/>
        <v>A</v>
      </c>
      <c r="D354" s="4"/>
      <c r="E354" s="4" t="s">
        <v>446</v>
      </c>
      <c r="F354" t="s">
        <v>47</v>
      </c>
      <c r="H354" s="4">
        <v>2</v>
      </c>
    </row>
    <row r="355" spans="1:8" ht="12.75">
      <c r="A355" t="s">
        <v>496</v>
      </c>
      <c r="B355" s="4" t="s">
        <v>340</v>
      </c>
      <c r="C355" s="4" t="str">
        <f t="shared" si="5"/>
        <v>D</v>
      </c>
      <c r="D355" s="4" t="s">
        <v>63</v>
      </c>
      <c r="E355" s="4" t="s">
        <v>279</v>
      </c>
      <c r="F355" t="s">
        <v>50</v>
      </c>
      <c r="G355" t="s">
        <v>47</v>
      </c>
      <c r="H355" s="4">
        <v>1</v>
      </c>
    </row>
    <row r="356" spans="1:8" ht="12.75">
      <c r="A356" t="s">
        <v>497</v>
      </c>
      <c r="B356" s="4" t="s">
        <v>52</v>
      </c>
      <c r="C356" s="4" t="str">
        <f t="shared" si="5"/>
        <v>B</v>
      </c>
      <c r="D356" s="4"/>
      <c r="E356" s="4" t="s">
        <v>446</v>
      </c>
      <c r="F356" t="s">
        <v>54</v>
      </c>
      <c r="H356" s="4">
        <v>2</v>
      </c>
    </row>
    <row r="357" spans="1:8" ht="12.75">
      <c r="A357" t="s">
        <v>498</v>
      </c>
      <c r="B357" s="4" t="s">
        <v>45</v>
      </c>
      <c r="C357" s="4" t="str">
        <f t="shared" si="5"/>
        <v>A</v>
      </c>
      <c r="D357" s="4"/>
      <c r="E357" s="4" t="s">
        <v>446</v>
      </c>
      <c r="F357" t="s">
        <v>47</v>
      </c>
      <c r="H357" s="4">
        <v>2</v>
      </c>
    </row>
    <row r="358" spans="1:8" ht="12.75">
      <c r="A358" t="s">
        <v>499</v>
      </c>
      <c r="B358" s="4" t="s">
        <v>63</v>
      </c>
      <c r="C358" s="4" t="str">
        <f t="shared" si="5"/>
        <v>C</v>
      </c>
      <c r="D358" s="4"/>
      <c r="E358" s="4" t="s">
        <v>500</v>
      </c>
      <c r="F358" t="s">
        <v>47</v>
      </c>
      <c r="H358" s="4">
        <v>8</v>
      </c>
    </row>
    <row r="359" spans="1:8" ht="12.75">
      <c r="A359" t="s">
        <v>501</v>
      </c>
      <c r="B359" s="4" t="s">
        <v>48</v>
      </c>
      <c r="C359" s="4" t="str">
        <f t="shared" si="5"/>
        <v>D</v>
      </c>
      <c r="D359" s="4" t="s">
        <v>45</v>
      </c>
      <c r="E359" s="4" t="s">
        <v>166</v>
      </c>
      <c r="F359" t="s">
        <v>50</v>
      </c>
      <c r="G359" t="s">
        <v>47</v>
      </c>
      <c r="H359" s="4">
        <v>8</v>
      </c>
    </row>
    <row r="360" spans="1:8" ht="12.75">
      <c r="A360" t="s">
        <v>502</v>
      </c>
      <c r="B360" s="4" t="s">
        <v>45</v>
      </c>
      <c r="C360" s="4" t="str">
        <f t="shared" si="5"/>
        <v>A</v>
      </c>
      <c r="D360" s="4"/>
      <c r="E360" s="4" t="s">
        <v>271</v>
      </c>
      <c r="F360" t="s">
        <v>47</v>
      </c>
      <c r="H360" s="4">
        <v>1</v>
      </c>
    </row>
    <row r="361" spans="1:8" ht="12.75">
      <c r="A361" t="s">
        <v>503</v>
      </c>
      <c r="B361" s="4" t="s">
        <v>52</v>
      </c>
      <c r="C361" s="4" t="str">
        <f t="shared" si="5"/>
        <v>B</v>
      </c>
      <c r="D361" s="4"/>
      <c r="E361" s="4" t="s">
        <v>102</v>
      </c>
      <c r="F361" t="s">
        <v>54</v>
      </c>
      <c r="H361" s="4">
        <v>2</v>
      </c>
    </row>
    <row r="362" spans="1:8" ht="12.75">
      <c r="A362" t="s">
        <v>504</v>
      </c>
      <c r="B362" s="4" t="s">
        <v>52</v>
      </c>
      <c r="C362" s="4" t="str">
        <f t="shared" si="5"/>
        <v>B</v>
      </c>
      <c r="D362" s="4"/>
      <c r="E362" s="4" t="s">
        <v>227</v>
      </c>
      <c r="F362" t="s">
        <v>54</v>
      </c>
      <c r="H362" s="4">
        <v>2</v>
      </c>
    </row>
    <row r="363" spans="1:8" ht="12.75">
      <c r="A363" t="s">
        <v>505</v>
      </c>
      <c r="B363" s="4" t="s">
        <v>63</v>
      </c>
      <c r="C363" s="4" t="str">
        <f t="shared" si="5"/>
        <v>C</v>
      </c>
      <c r="D363" s="4"/>
      <c r="E363" s="4" t="s">
        <v>212</v>
      </c>
      <c r="F363" t="s">
        <v>47</v>
      </c>
      <c r="H363" s="4">
        <v>4</v>
      </c>
    </row>
    <row r="364" spans="1:8" ht="12.75">
      <c r="A364" t="s">
        <v>506</v>
      </c>
      <c r="B364" s="4" t="s">
        <v>52</v>
      </c>
      <c r="C364" s="4" t="str">
        <f t="shared" si="5"/>
        <v>B</v>
      </c>
      <c r="D364" s="4"/>
      <c r="E364" s="4" t="s">
        <v>187</v>
      </c>
      <c r="F364" t="s">
        <v>54</v>
      </c>
      <c r="H364" s="4">
        <v>4</v>
      </c>
    </row>
    <row r="365" spans="1:8" ht="12.75">
      <c r="A365" t="s">
        <v>507</v>
      </c>
      <c r="B365" s="4" t="s">
        <v>74</v>
      </c>
      <c r="C365" s="4" t="str">
        <f t="shared" si="5"/>
        <v>D</v>
      </c>
      <c r="D365" s="4"/>
      <c r="E365" s="4" t="s">
        <v>508</v>
      </c>
      <c r="F365" t="s">
        <v>50</v>
      </c>
      <c r="H365" s="4">
        <v>8</v>
      </c>
    </row>
    <row r="366" spans="1:8" ht="12.75">
      <c r="A366" t="s">
        <v>509</v>
      </c>
      <c r="B366" s="4" t="s">
        <v>52</v>
      </c>
      <c r="C366" s="4" t="str">
        <f t="shared" si="5"/>
        <v>B</v>
      </c>
      <c r="D366" s="4"/>
      <c r="E366" s="4" t="s">
        <v>123</v>
      </c>
      <c r="F366" t="s">
        <v>54</v>
      </c>
      <c r="H366" s="4">
        <v>2</v>
      </c>
    </row>
    <row r="367" spans="1:8" ht="12.75">
      <c r="A367" t="s">
        <v>510</v>
      </c>
      <c r="B367" s="4" t="s">
        <v>52</v>
      </c>
      <c r="C367" s="4" t="str">
        <f t="shared" si="5"/>
        <v>B</v>
      </c>
      <c r="D367" s="4"/>
      <c r="E367" s="4" t="s">
        <v>123</v>
      </c>
      <c r="F367" t="s">
        <v>54</v>
      </c>
      <c r="H367" s="4">
        <v>2</v>
      </c>
    </row>
    <row r="368" spans="1:8" ht="12.75">
      <c r="A368" t="s">
        <v>511</v>
      </c>
      <c r="B368" s="4" t="s">
        <v>52</v>
      </c>
      <c r="C368" s="4" t="str">
        <f t="shared" si="5"/>
        <v>B</v>
      </c>
      <c r="D368" s="4"/>
      <c r="E368" s="4" t="s">
        <v>96</v>
      </c>
      <c r="F368" t="s">
        <v>54</v>
      </c>
      <c r="H368" s="4">
        <v>2</v>
      </c>
    </row>
    <row r="369" spans="1:8" ht="12.75">
      <c r="A369" t="s">
        <v>512</v>
      </c>
      <c r="B369" s="4" t="s">
        <v>45</v>
      </c>
      <c r="C369" s="4" t="str">
        <f t="shared" si="5"/>
        <v>A</v>
      </c>
      <c r="D369" s="4"/>
      <c r="E369" s="4" t="s">
        <v>66</v>
      </c>
      <c r="F369" t="s">
        <v>47</v>
      </c>
      <c r="H369" s="4">
        <v>2</v>
      </c>
    </row>
    <row r="370" spans="1:8" ht="12.75">
      <c r="A370" t="s">
        <v>513</v>
      </c>
      <c r="B370" s="4" t="s">
        <v>45</v>
      </c>
      <c r="C370" s="4" t="str">
        <f t="shared" si="5"/>
        <v>A</v>
      </c>
      <c r="D370" s="4"/>
      <c r="E370" s="4" t="s">
        <v>123</v>
      </c>
      <c r="F370" t="s">
        <v>47</v>
      </c>
      <c r="H370" s="4">
        <v>2</v>
      </c>
    </row>
    <row r="371" spans="1:8" ht="12.75">
      <c r="A371" t="s">
        <v>514</v>
      </c>
      <c r="B371" s="4" t="s">
        <v>52</v>
      </c>
      <c r="C371" s="4" t="str">
        <f t="shared" si="5"/>
        <v>B</v>
      </c>
      <c r="D371" s="4"/>
      <c r="E371" s="4" t="s">
        <v>96</v>
      </c>
      <c r="F371" t="s">
        <v>54</v>
      </c>
      <c r="H371" s="4">
        <v>2</v>
      </c>
    </row>
    <row r="372" spans="1:8" ht="12.75">
      <c r="A372" t="s">
        <v>515</v>
      </c>
      <c r="B372" s="4" t="s">
        <v>52</v>
      </c>
      <c r="C372" s="4" t="str">
        <f t="shared" si="5"/>
        <v>B</v>
      </c>
      <c r="D372" s="4"/>
      <c r="E372" s="4" t="s">
        <v>516</v>
      </c>
      <c r="F372" t="s">
        <v>54</v>
      </c>
      <c r="H372" s="4">
        <v>8</v>
      </c>
    </row>
    <row r="373" spans="1:8" ht="12.75">
      <c r="A373" t="s">
        <v>517</v>
      </c>
      <c r="B373" s="4" t="s">
        <v>52</v>
      </c>
      <c r="C373" s="4" t="str">
        <f t="shared" si="5"/>
        <v>B</v>
      </c>
      <c r="D373" s="4"/>
      <c r="E373" s="4" t="s">
        <v>125</v>
      </c>
      <c r="F373" t="s">
        <v>54</v>
      </c>
      <c r="H373" s="4">
        <v>2</v>
      </c>
    </row>
    <row r="374" spans="1:8" ht="12.75">
      <c r="A374" t="s">
        <v>518</v>
      </c>
      <c r="B374" s="4" t="s">
        <v>52</v>
      </c>
      <c r="C374" s="4" t="str">
        <f t="shared" si="5"/>
        <v>B</v>
      </c>
      <c r="D374" s="4"/>
      <c r="E374" s="4" t="s">
        <v>120</v>
      </c>
      <c r="F374" t="s">
        <v>54</v>
      </c>
      <c r="H374" s="4">
        <v>2</v>
      </c>
    </row>
    <row r="375" spans="1:8" ht="12.75">
      <c r="A375" t="s">
        <v>519</v>
      </c>
      <c r="B375" s="4" t="s">
        <v>48</v>
      </c>
      <c r="C375" s="4" t="str">
        <f t="shared" si="5"/>
        <v>D</v>
      </c>
      <c r="D375" s="4" t="s">
        <v>45</v>
      </c>
      <c r="E375" s="4" t="s">
        <v>166</v>
      </c>
      <c r="F375" t="s">
        <v>50</v>
      </c>
      <c r="G375" t="s">
        <v>47</v>
      </c>
      <c r="H375" s="4">
        <v>8</v>
      </c>
    </row>
    <row r="376" spans="1:8" ht="12.75">
      <c r="A376" t="s">
        <v>520</v>
      </c>
      <c r="B376" s="4" t="s">
        <v>45</v>
      </c>
      <c r="C376" s="4" t="str">
        <f t="shared" si="5"/>
        <v>A</v>
      </c>
      <c r="D376" s="4"/>
      <c r="E376" s="4" t="s">
        <v>334</v>
      </c>
      <c r="F376" t="s">
        <v>47</v>
      </c>
      <c r="H376" s="4">
        <v>1</v>
      </c>
    </row>
    <row r="377" spans="1:8" ht="12.75">
      <c r="A377" t="s">
        <v>521</v>
      </c>
      <c r="B377" s="4" t="s">
        <v>71</v>
      </c>
      <c r="C377" s="4" t="str">
        <f t="shared" si="5"/>
        <v>D</v>
      </c>
      <c r="D377" s="4" t="s">
        <v>52</v>
      </c>
      <c r="E377" s="4" t="s">
        <v>72</v>
      </c>
      <c r="F377" t="s">
        <v>54</v>
      </c>
      <c r="H377" s="4">
        <v>2</v>
      </c>
    </row>
    <row r="378" spans="1:8" ht="12.75">
      <c r="A378" t="s">
        <v>522</v>
      </c>
      <c r="B378" s="4" t="s">
        <v>74</v>
      </c>
      <c r="C378" s="4" t="str">
        <f t="shared" si="5"/>
        <v>D</v>
      </c>
      <c r="D378" s="4"/>
      <c r="E378" s="4" t="s">
        <v>508</v>
      </c>
      <c r="F378" t="s">
        <v>50</v>
      </c>
      <c r="H378" s="4">
        <v>8</v>
      </c>
    </row>
    <row r="379" spans="1:8" ht="12.75">
      <c r="A379" t="s">
        <v>523</v>
      </c>
      <c r="B379" s="4" t="s">
        <v>52</v>
      </c>
      <c r="C379" s="4" t="str">
        <f t="shared" si="5"/>
        <v>B</v>
      </c>
      <c r="D379" s="4"/>
      <c r="E379" s="4" t="s">
        <v>524</v>
      </c>
      <c r="F379" t="s">
        <v>54</v>
      </c>
      <c r="H379" s="4">
        <v>2</v>
      </c>
    </row>
    <row r="380" spans="1:8" ht="12.75">
      <c r="A380" t="s">
        <v>525</v>
      </c>
      <c r="B380" s="4" t="s">
        <v>45</v>
      </c>
      <c r="C380" s="4" t="str">
        <f t="shared" si="5"/>
        <v>A</v>
      </c>
      <c r="D380" s="4"/>
      <c r="E380" s="4" t="s">
        <v>60</v>
      </c>
      <c r="F380" t="s">
        <v>47</v>
      </c>
      <c r="H380" s="4">
        <v>8</v>
      </c>
    </row>
    <row r="381" spans="1:8" ht="12.75">
      <c r="A381" t="s">
        <v>526</v>
      </c>
      <c r="B381" s="4" t="s">
        <v>45</v>
      </c>
      <c r="C381" s="4" t="str">
        <f t="shared" si="5"/>
        <v>A</v>
      </c>
      <c r="D381" s="4"/>
      <c r="E381" s="4" t="s">
        <v>229</v>
      </c>
      <c r="F381" t="s">
        <v>47</v>
      </c>
      <c r="H381" s="4">
        <v>4</v>
      </c>
    </row>
    <row r="382" spans="1:8" ht="12.75">
      <c r="A382" t="s">
        <v>527</v>
      </c>
      <c r="B382" s="4" t="s">
        <v>71</v>
      </c>
      <c r="C382" s="4" t="str">
        <f t="shared" si="5"/>
        <v>D</v>
      </c>
      <c r="D382" s="4" t="s">
        <v>52</v>
      </c>
      <c r="E382" s="4" t="s">
        <v>151</v>
      </c>
      <c r="F382" t="s">
        <v>54</v>
      </c>
      <c r="H382" s="4">
        <v>2</v>
      </c>
    </row>
    <row r="383" spans="1:8" ht="12.75">
      <c r="A383" t="s">
        <v>528</v>
      </c>
      <c r="B383" s="4" t="s">
        <v>52</v>
      </c>
      <c r="C383" s="4" t="str">
        <f t="shared" si="5"/>
        <v>B</v>
      </c>
      <c r="D383" s="4"/>
      <c r="E383" s="4" t="s">
        <v>102</v>
      </c>
      <c r="F383" t="s">
        <v>54</v>
      </c>
      <c r="H383" s="4">
        <v>2</v>
      </c>
    </row>
    <row r="384" spans="1:8" ht="12.75">
      <c r="A384" t="s">
        <v>529</v>
      </c>
      <c r="B384" s="4" t="s">
        <v>52</v>
      </c>
      <c r="C384" s="4" t="str">
        <f t="shared" si="5"/>
        <v>B</v>
      </c>
      <c r="D384" s="4"/>
      <c r="E384" s="4" t="s">
        <v>384</v>
      </c>
      <c r="F384" t="s">
        <v>54</v>
      </c>
      <c r="H384" s="4">
        <v>2</v>
      </c>
    </row>
    <row r="385" spans="1:8" ht="12.75">
      <c r="A385" t="s">
        <v>530</v>
      </c>
      <c r="B385" s="4" t="s">
        <v>45</v>
      </c>
      <c r="C385" s="4" t="str">
        <f t="shared" si="5"/>
        <v>A</v>
      </c>
      <c r="D385" s="4"/>
      <c r="E385" s="4" t="s">
        <v>446</v>
      </c>
      <c r="F385" t="s">
        <v>47</v>
      </c>
      <c r="H385" s="4">
        <v>2</v>
      </c>
    </row>
    <row r="386" spans="1:8" ht="12.75">
      <c r="A386" t="s">
        <v>531</v>
      </c>
      <c r="B386" s="4" t="s">
        <v>52</v>
      </c>
      <c r="C386" s="4" t="str">
        <f t="shared" si="5"/>
        <v>B</v>
      </c>
      <c r="D386" s="4"/>
      <c r="E386" s="4" t="s">
        <v>123</v>
      </c>
      <c r="F386" t="s">
        <v>54</v>
      </c>
      <c r="H386" s="4">
        <v>2</v>
      </c>
    </row>
    <row r="387" spans="1:8" ht="12.75">
      <c r="A387" t="s">
        <v>532</v>
      </c>
      <c r="B387" s="4" t="s">
        <v>63</v>
      </c>
      <c r="C387" s="4" t="str">
        <f t="shared" si="5"/>
        <v>C</v>
      </c>
      <c r="D387" s="4"/>
      <c r="E387" s="4" t="s">
        <v>64</v>
      </c>
      <c r="F387" t="s">
        <v>47</v>
      </c>
      <c r="H387" s="4">
        <v>4</v>
      </c>
    </row>
    <row r="388" spans="1:8" ht="12.75">
      <c r="A388" t="s">
        <v>533</v>
      </c>
      <c r="B388" s="4" t="s">
        <v>74</v>
      </c>
      <c r="C388" s="4" t="str">
        <f t="shared" si="5"/>
        <v>D</v>
      </c>
      <c r="D388" s="4"/>
      <c r="E388" s="4" t="s">
        <v>287</v>
      </c>
      <c r="F388" t="s">
        <v>50</v>
      </c>
      <c r="H388" s="4">
        <v>8</v>
      </c>
    </row>
    <row r="389" spans="1:8" ht="12.75">
      <c r="A389" t="s">
        <v>534</v>
      </c>
      <c r="B389" s="4" t="s">
        <v>74</v>
      </c>
      <c r="C389" s="4" t="str">
        <f t="shared" si="5"/>
        <v>D</v>
      </c>
      <c r="D389" s="4"/>
      <c r="E389" s="4" t="s">
        <v>75</v>
      </c>
      <c r="F389" t="s">
        <v>50</v>
      </c>
      <c r="H389" s="4">
        <v>8</v>
      </c>
    </row>
    <row r="390" spans="1:8" ht="12.75">
      <c r="A390" t="s">
        <v>535</v>
      </c>
      <c r="B390" s="4" t="s">
        <v>52</v>
      </c>
      <c r="C390" s="4" t="str">
        <f aca="true" t="shared" si="6" ref="C390:C453">LEFT(B390,1)</f>
        <v>B</v>
      </c>
      <c r="D390" s="4"/>
      <c r="E390" s="4" t="s">
        <v>120</v>
      </c>
      <c r="F390" t="s">
        <v>54</v>
      </c>
      <c r="H390" s="4">
        <v>2</v>
      </c>
    </row>
    <row r="391" spans="1:8" ht="12.75">
      <c r="A391" t="s">
        <v>536</v>
      </c>
      <c r="B391" s="4" t="s">
        <v>340</v>
      </c>
      <c r="C391" s="4" t="str">
        <f t="shared" si="6"/>
        <v>D</v>
      </c>
      <c r="D391" s="4" t="s">
        <v>63</v>
      </c>
      <c r="E391" s="4" t="s">
        <v>220</v>
      </c>
      <c r="F391" t="s">
        <v>50</v>
      </c>
      <c r="G391" t="s">
        <v>47</v>
      </c>
      <c r="H391" s="4">
        <v>4</v>
      </c>
    </row>
    <row r="392" spans="1:8" ht="12.75">
      <c r="A392" t="s">
        <v>537</v>
      </c>
      <c r="B392" s="4" t="s">
        <v>74</v>
      </c>
      <c r="C392" s="4" t="str">
        <f t="shared" si="6"/>
        <v>D</v>
      </c>
      <c r="D392" s="4"/>
      <c r="E392" s="4" t="s">
        <v>131</v>
      </c>
      <c r="F392" t="s">
        <v>50</v>
      </c>
      <c r="H392" s="4">
        <v>8</v>
      </c>
    </row>
    <row r="393" spans="1:8" ht="12.75">
      <c r="A393" t="s">
        <v>538</v>
      </c>
      <c r="B393" s="4" t="s">
        <v>71</v>
      </c>
      <c r="C393" s="4" t="str">
        <f t="shared" si="6"/>
        <v>D</v>
      </c>
      <c r="D393" s="4" t="s">
        <v>52</v>
      </c>
      <c r="E393" s="4" t="s">
        <v>275</v>
      </c>
      <c r="F393" t="s">
        <v>50</v>
      </c>
      <c r="G393" t="s">
        <v>54</v>
      </c>
      <c r="H393" s="4">
        <v>2</v>
      </c>
    </row>
    <row r="394" spans="1:8" ht="12.75">
      <c r="A394" t="s">
        <v>539</v>
      </c>
      <c r="B394" s="4" t="s">
        <v>63</v>
      </c>
      <c r="C394" s="4" t="str">
        <f t="shared" si="6"/>
        <v>C</v>
      </c>
      <c r="D394" s="4"/>
      <c r="E394" s="4" t="s">
        <v>64</v>
      </c>
      <c r="F394" t="s">
        <v>47</v>
      </c>
      <c r="H394" s="4">
        <v>4</v>
      </c>
    </row>
    <row r="395" spans="1:8" ht="12.75">
      <c r="A395" t="s">
        <v>540</v>
      </c>
      <c r="B395" s="4" t="s">
        <v>48</v>
      </c>
      <c r="C395" s="4" t="str">
        <f t="shared" si="6"/>
        <v>D</v>
      </c>
      <c r="D395" s="4" t="s">
        <v>45</v>
      </c>
      <c r="E395" s="4" t="s">
        <v>133</v>
      </c>
      <c r="F395" t="s">
        <v>50</v>
      </c>
      <c r="G395" t="s">
        <v>47</v>
      </c>
      <c r="H395" s="4">
        <v>8</v>
      </c>
    </row>
    <row r="396" spans="1:8" ht="12.75">
      <c r="A396" t="s">
        <v>541</v>
      </c>
      <c r="B396" s="4" t="s">
        <v>52</v>
      </c>
      <c r="C396" s="4" t="str">
        <f t="shared" si="6"/>
        <v>B</v>
      </c>
      <c r="D396" s="4"/>
      <c r="E396" s="4" t="s">
        <v>279</v>
      </c>
      <c r="F396" t="s">
        <v>54</v>
      </c>
      <c r="H396" s="4">
        <v>1</v>
      </c>
    </row>
    <row r="397" spans="1:8" ht="12.75">
      <c r="A397" t="s">
        <v>542</v>
      </c>
      <c r="B397" s="4" t="s">
        <v>45</v>
      </c>
      <c r="C397" s="4" t="str">
        <f t="shared" si="6"/>
        <v>A</v>
      </c>
      <c r="D397" s="4"/>
      <c r="E397" s="4" t="s">
        <v>46</v>
      </c>
      <c r="F397" t="s">
        <v>47</v>
      </c>
      <c r="H397" s="4">
        <v>1</v>
      </c>
    </row>
    <row r="398" spans="1:8" ht="12.75">
      <c r="A398" t="s">
        <v>543</v>
      </c>
      <c r="B398" s="4" t="s">
        <v>45</v>
      </c>
      <c r="C398" s="4" t="str">
        <f t="shared" si="6"/>
        <v>A</v>
      </c>
      <c r="D398" s="4"/>
      <c r="E398" s="4" t="s">
        <v>46</v>
      </c>
      <c r="F398" t="s">
        <v>47</v>
      </c>
      <c r="H398" s="4">
        <v>1</v>
      </c>
    </row>
    <row r="399" spans="1:8" ht="12.75">
      <c r="A399" t="s">
        <v>544</v>
      </c>
      <c r="B399" s="4" t="s">
        <v>74</v>
      </c>
      <c r="C399" s="4" t="str">
        <f t="shared" si="6"/>
        <v>D</v>
      </c>
      <c r="D399" s="4"/>
      <c r="E399" s="4" t="s">
        <v>99</v>
      </c>
      <c r="F399" t="s">
        <v>50</v>
      </c>
      <c r="H399" s="4">
        <v>2</v>
      </c>
    </row>
    <row r="400" spans="1:8" ht="12.75">
      <c r="A400" t="s">
        <v>545</v>
      </c>
      <c r="B400" s="4" t="s">
        <v>52</v>
      </c>
      <c r="C400" s="4" t="str">
        <f t="shared" si="6"/>
        <v>B</v>
      </c>
      <c r="D400" s="4"/>
      <c r="E400" s="4" t="s">
        <v>102</v>
      </c>
      <c r="F400" t="s">
        <v>54</v>
      </c>
      <c r="H400" s="4">
        <v>2</v>
      </c>
    </row>
    <row r="401" spans="1:8" ht="12.75">
      <c r="A401" t="s">
        <v>546</v>
      </c>
      <c r="B401" s="4" t="s">
        <v>63</v>
      </c>
      <c r="C401" s="4" t="str">
        <f t="shared" si="6"/>
        <v>C</v>
      </c>
      <c r="D401" s="4"/>
      <c r="E401" s="4" t="s">
        <v>108</v>
      </c>
      <c r="F401" t="s">
        <v>47</v>
      </c>
      <c r="H401" s="4">
        <v>2</v>
      </c>
    </row>
    <row r="402" spans="1:8" ht="12.75">
      <c r="A402" t="s">
        <v>547</v>
      </c>
      <c r="B402" s="4" t="s">
        <v>74</v>
      </c>
      <c r="C402" s="4" t="str">
        <f t="shared" si="6"/>
        <v>D</v>
      </c>
      <c r="D402" s="4"/>
      <c r="E402" s="4" t="s">
        <v>156</v>
      </c>
      <c r="F402" t="s">
        <v>50</v>
      </c>
      <c r="H402" s="4">
        <v>8</v>
      </c>
    </row>
    <row r="403" spans="1:8" ht="12.75">
      <c r="A403" t="s">
        <v>548</v>
      </c>
      <c r="B403" s="4" t="s">
        <v>74</v>
      </c>
      <c r="C403" s="4" t="str">
        <f t="shared" si="6"/>
        <v>D</v>
      </c>
      <c r="D403" s="4"/>
      <c r="E403" s="4" t="s">
        <v>220</v>
      </c>
      <c r="F403" t="s">
        <v>50</v>
      </c>
      <c r="H403" s="4">
        <v>4</v>
      </c>
    </row>
    <row r="404" spans="1:8" ht="12.75">
      <c r="A404" t="s">
        <v>549</v>
      </c>
      <c r="B404" s="4" t="s">
        <v>45</v>
      </c>
      <c r="C404" s="4" t="str">
        <f t="shared" si="6"/>
        <v>A</v>
      </c>
      <c r="D404" s="4"/>
      <c r="E404" s="4" t="s">
        <v>334</v>
      </c>
      <c r="F404" t="s">
        <v>47</v>
      </c>
      <c r="H404" s="4">
        <v>1</v>
      </c>
    </row>
    <row r="405" spans="1:8" ht="12.75">
      <c r="A405" t="s">
        <v>550</v>
      </c>
      <c r="B405" s="4" t="s">
        <v>45</v>
      </c>
      <c r="C405" s="4" t="str">
        <f t="shared" si="6"/>
        <v>A</v>
      </c>
      <c r="D405" s="4"/>
      <c r="E405" s="4" t="s">
        <v>334</v>
      </c>
      <c r="F405" t="s">
        <v>47</v>
      </c>
      <c r="H405" s="4">
        <v>1</v>
      </c>
    </row>
    <row r="406" spans="1:8" ht="12.75">
      <c r="A406" t="s">
        <v>551</v>
      </c>
      <c r="B406" s="4" t="s">
        <v>63</v>
      </c>
      <c r="C406" s="4" t="str">
        <f t="shared" si="6"/>
        <v>C</v>
      </c>
      <c r="D406" s="4"/>
      <c r="E406" s="4" t="s">
        <v>384</v>
      </c>
      <c r="F406" t="s">
        <v>47</v>
      </c>
      <c r="H406" s="4">
        <v>2</v>
      </c>
    </row>
    <row r="407" spans="1:8" ht="12.75">
      <c r="A407" t="s">
        <v>552</v>
      </c>
      <c r="B407" s="4" t="s">
        <v>52</v>
      </c>
      <c r="C407" s="4" t="str">
        <f t="shared" si="6"/>
        <v>B</v>
      </c>
      <c r="D407" s="4"/>
      <c r="E407" s="4" t="s">
        <v>553</v>
      </c>
      <c r="F407" t="s">
        <v>54</v>
      </c>
      <c r="H407" s="4">
        <v>2</v>
      </c>
    </row>
    <row r="408" spans="1:8" ht="12.75">
      <c r="A408" t="s">
        <v>554</v>
      </c>
      <c r="B408" s="4" t="s">
        <v>52</v>
      </c>
      <c r="C408" s="4" t="str">
        <f t="shared" si="6"/>
        <v>B</v>
      </c>
      <c r="D408" s="4"/>
      <c r="E408" s="4" t="s">
        <v>187</v>
      </c>
      <c r="F408" t="s">
        <v>54</v>
      </c>
      <c r="H408" s="4">
        <v>4</v>
      </c>
    </row>
    <row r="409" spans="1:8" ht="12.75">
      <c r="A409" t="s">
        <v>555</v>
      </c>
      <c r="B409" s="4" t="s">
        <v>52</v>
      </c>
      <c r="C409" s="4" t="str">
        <f t="shared" si="6"/>
        <v>B</v>
      </c>
      <c r="D409" s="4"/>
      <c r="E409" s="4" t="s">
        <v>102</v>
      </c>
      <c r="F409" t="s">
        <v>54</v>
      </c>
      <c r="H409" s="4">
        <v>2</v>
      </c>
    </row>
    <row r="410" spans="1:8" ht="12.75">
      <c r="A410" t="s">
        <v>556</v>
      </c>
      <c r="B410" s="4" t="s">
        <v>71</v>
      </c>
      <c r="C410" s="4" t="str">
        <f t="shared" si="6"/>
        <v>D</v>
      </c>
      <c r="D410" s="4" t="s">
        <v>52</v>
      </c>
      <c r="E410" s="4" t="s">
        <v>72</v>
      </c>
      <c r="F410" t="s">
        <v>54</v>
      </c>
      <c r="H410" s="4">
        <v>2</v>
      </c>
    </row>
    <row r="411" spans="1:8" ht="12.75">
      <c r="A411" t="s">
        <v>557</v>
      </c>
      <c r="B411" s="4" t="s">
        <v>52</v>
      </c>
      <c r="C411" s="4" t="str">
        <f t="shared" si="6"/>
        <v>B</v>
      </c>
      <c r="D411" s="4"/>
      <c r="E411" s="4" t="s">
        <v>200</v>
      </c>
      <c r="F411" t="s">
        <v>54</v>
      </c>
      <c r="H411" s="4">
        <v>2</v>
      </c>
    </row>
    <row r="412" spans="1:8" ht="12.75">
      <c r="A412" t="s">
        <v>558</v>
      </c>
      <c r="B412" s="4" t="s">
        <v>52</v>
      </c>
      <c r="C412" s="4" t="str">
        <f t="shared" si="6"/>
        <v>B</v>
      </c>
      <c r="D412" s="4"/>
      <c r="E412" s="4" t="s">
        <v>227</v>
      </c>
      <c r="F412" t="s">
        <v>54</v>
      </c>
      <c r="H412" s="4">
        <v>2</v>
      </c>
    </row>
    <row r="413" spans="1:8" ht="12.75">
      <c r="A413" t="s">
        <v>559</v>
      </c>
      <c r="B413" s="4" t="s">
        <v>48</v>
      </c>
      <c r="C413" s="4" t="str">
        <f t="shared" si="6"/>
        <v>D</v>
      </c>
      <c r="D413" s="4" t="s">
        <v>45</v>
      </c>
      <c r="E413" s="4" t="s">
        <v>133</v>
      </c>
      <c r="F413" t="s">
        <v>50</v>
      </c>
      <c r="G413" t="s">
        <v>47</v>
      </c>
      <c r="H413" s="4">
        <v>8</v>
      </c>
    </row>
    <row r="414" spans="1:8" ht="12.75">
      <c r="A414" t="s">
        <v>560</v>
      </c>
      <c r="B414" s="4" t="s">
        <v>63</v>
      </c>
      <c r="C414" s="4" t="str">
        <f t="shared" si="6"/>
        <v>C</v>
      </c>
      <c r="D414" s="4"/>
      <c r="E414" s="4" t="s">
        <v>561</v>
      </c>
      <c r="F414" t="s">
        <v>47</v>
      </c>
      <c r="H414" s="4">
        <v>2</v>
      </c>
    </row>
    <row r="415" spans="1:8" ht="12.75">
      <c r="A415" t="s">
        <v>562</v>
      </c>
      <c r="B415" s="4" t="s">
        <v>63</v>
      </c>
      <c r="C415" s="4" t="str">
        <f t="shared" si="6"/>
        <v>C</v>
      </c>
      <c r="D415" s="4"/>
      <c r="E415" s="4" t="s">
        <v>66</v>
      </c>
      <c r="F415" t="s">
        <v>47</v>
      </c>
      <c r="H415" s="4">
        <v>2</v>
      </c>
    </row>
    <row r="416" spans="1:8" ht="12.75">
      <c r="A416" t="s">
        <v>563</v>
      </c>
      <c r="B416" s="4" t="s">
        <v>45</v>
      </c>
      <c r="C416" s="4" t="str">
        <f t="shared" si="6"/>
        <v>A</v>
      </c>
      <c r="D416" s="4"/>
      <c r="E416" s="11" t="s">
        <v>118</v>
      </c>
      <c r="F416" t="s">
        <v>47</v>
      </c>
      <c r="H416" s="4">
        <v>4</v>
      </c>
    </row>
    <row r="417" spans="1:8" ht="12.75">
      <c r="A417" t="s">
        <v>564</v>
      </c>
      <c r="B417" s="4" t="s">
        <v>52</v>
      </c>
      <c r="C417" s="4" t="str">
        <f t="shared" si="6"/>
        <v>B</v>
      </c>
      <c r="D417" s="4"/>
      <c r="E417" s="4" t="s">
        <v>60</v>
      </c>
      <c r="F417" t="s">
        <v>54</v>
      </c>
      <c r="H417" s="4">
        <v>8</v>
      </c>
    </row>
    <row r="418" spans="1:8" ht="12.75">
      <c r="A418" t="s">
        <v>565</v>
      </c>
      <c r="B418" s="4" t="s">
        <v>52</v>
      </c>
      <c r="C418" s="4" t="str">
        <f t="shared" si="6"/>
        <v>B</v>
      </c>
      <c r="D418" s="4"/>
      <c r="E418" s="4" t="s">
        <v>104</v>
      </c>
      <c r="F418" t="s">
        <v>54</v>
      </c>
      <c r="H418" s="4">
        <v>8</v>
      </c>
    </row>
    <row r="419" spans="1:8" ht="12.75">
      <c r="A419" t="s">
        <v>566</v>
      </c>
      <c r="B419" s="4" t="s">
        <v>74</v>
      </c>
      <c r="C419" s="4" t="str">
        <f t="shared" si="6"/>
        <v>D</v>
      </c>
      <c r="D419" s="4"/>
      <c r="E419" s="4" t="s">
        <v>88</v>
      </c>
      <c r="F419" t="s">
        <v>50</v>
      </c>
      <c r="H419" s="4">
        <v>8</v>
      </c>
    </row>
    <row r="420" spans="1:8" ht="12.75">
      <c r="A420" t="s">
        <v>567</v>
      </c>
      <c r="B420" s="4" t="s">
        <v>48</v>
      </c>
      <c r="C420" s="4" t="str">
        <f t="shared" si="6"/>
        <v>D</v>
      </c>
      <c r="D420" s="4" t="s">
        <v>45</v>
      </c>
      <c r="E420" s="4" t="s">
        <v>86</v>
      </c>
      <c r="F420" t="s">
        <v>50</v>
      </c>
      <c r="G420" t="s">
        <v>47</v>
      </c>
      <c r="H420" s="4">
        <v>8</v>
      </c>
    </row>
    <row r="421" spans="1:8" ht="12.75">
      <c r="A421" t="s">
        <v>568</v>
      </c>
      <c r="B421" s="4" t="s">
        <v>48</v>
      </c>
      <c r="C421" s="4" t="str">
        <f t="shared" si="6"/>
        <v>D</v>
      </c>
      <c r="D421" s="4" t="s">
        <v>45</v>
      </c>
      <c r="E421" s="4" t="s">
        <v>314</v>
      </c>
      <c r="F421" t="s">
        <v>50</v>
      </c>
      <c r="G421" t="s">
        <v>47</v>
      </c>
      <c r="H421" s="4">
        <v>1</v>
      </c>
    </row>
    <row r="422" spans="1:8" ht="12.75">
      <c r="A422" t="s">
        <v>569</v>
      </c>
      <c r="B422" s="4" t="s">
        <v>74</v>
      </c>
      <c r="C422" s="4" t="str">
        <f t="shared" si="6"/>
        <v>D</v>
      </c>
      <c r="D422" s="4"/>
      <c r="E422" s="4" t="s">
        <v>570</v>
      </c>
      <c r="F422" t="s">
        <v>50</v>
      </c>
      <c r="H422" s="4">
        <v>8</v>
      </c>
    </row>
    <row r="423" spans="1:8" ht="12.75">
      <c r="A423" t="s">
        <v>571</v>
      </c>
      <c r="B423" s="4" t="s">
        <v>71</v>
      </c>
      <c r="C423" s="4" t="s">
        <v>74</v>
      </c>
      <c r="D423" s="4" t="s">
        <v>52</v>
      </c>
      <c r="E423" s="4" t="s">
        <v>220</v>
      </c>
      <c r="F423" t="s">
        <v>54</v>
      </c>
      <c r="H423" s="4">
        <v>4</v>
      </c>
    </row>
    <row r="424" spans="1:8" ht="12.75">
      <c r="A424" t="s">
        <v>572</v>
      </c>
      <c r="B424" s="4" t="s">
        <v>45</v>
      </c>
      <c r="C424" s="4" t="str">
        <f t="shared" si="6"/>
        <v>A</v>
      </c>
      <c r="D424" s="4"/>
      <c r="E424" s="4" t="s">
        <v>384</v>
      </c>
      <c r="F424" t="s">
        <v>47</v>
      </c>
      <c r="H424" s="4">
        <v>2</v>
      </c>
    </row>
    <row r="425" spans="1:8" ht="12.75">
      <c r="A425" t="s">
        <v>573</v>
      </c>
      <c r="B425" s="4" t="s">
        <v>45</v>
      </c>
      <c r="C425" s="4" t="str">
        <f t="shared" si="6"/>
        <v>A</v>
      </c>
      <c r="D425" s="4"/>
      <c r="E425" s="4" t="s">
        <v>218</v>
      </c>
      <c r="F425" t="s">
        <v>47</v>
      </c>
      <c r="H425" s="4">
        <v>1</v>
      </c>
    </row>
    <row r="426" spans="1:8" ht="12.75">
      <c r="A426" t="s">
        <v>574</v>
      </c>
      <c r="B426" s="4" t="s">
        <v>74</v>
      </c>
      <c r="C426" s="4" t="str">
        <f t="shared" si="6"/>
        <v>D</v>
      </c>
      <c r="D426" s="4"/>
      <c r="E426" s="4" t="s">
        <v>570</v>
      </c>
      <c r="F426" t="s">
        <v>50</v>
      </c>
      <c r="H426" s="4">
        <v>8</v>
      </c>
    </row>
    <row r="427" spans="1:8" ht="12.75">
      <c r="A427" t="s">
        <v>575</v>
      </c>
      <c r="B427" s="4" t="s">
        <v>74</v>
      </c>
      <c r="C427" s="4" t="str">
        <f t="shared" si="6"/>
        <v>D</v>
      </c>
      <c r="D427" s="4"/>
      <c r="E427" s="4" t="s">
        <v>156</v>
      </c>
      <c r="F427" t="s">
        <v>50</v>
      </c>
      <c r="H427" s="4">
        <v>8</v>
      </c>
    </row>
    <row r="428" spans="1:8" ht="12.75">
      <c r="A428" t="s">
        <v>576</v>
      </c>
      <c r="B428" s="4" t="s">
        <v>48</v>
      </c>
      <c r="C428" s="4" t="str">
        <f t="shared" si="6"/>
        <v>D</v>
      </c>
      <c r="D428" s="4" t="s">
        <v>45</v>
      </c>
      <c r="E428" s="4" t="s">
        <v>214</v>
      </c>
      <c r="F428" t="s">
        <v>50</v>
      </c>
      <c r="G428" t="s">
        <v>47</v>
      </c>
      <c r="H428" s="4">
        <v>2</v>
      </c>
    </row>
    <row r="429" spans="1:8" ht="12.75">
      <c r="A429" t="s">
        <v>577</v>
      </c>
      <c r="B429" s="4" t="s">
        <v>52</v>
      </c>
      <c r="C429" s="4" t="str">
        <f t="shared" si="6"/>
        <v>B</v>
      </c>
      <c r="D429" s="4"/>
      <c r="E429" s="4" t="s">
        <v>102</v>
      </c>
      <c r="F429" t="s">
        <v>54</v>
      </c>
      <c r="H429" s="4">
        <v>2</v>
      </c>
    </row>
    <row r="430" spans="1:8" ht="12.75">
      <c r="A430" t="s">
        <v>578</v>
      </c>
      <c r="B430" s="4" t="s">
        <v>52</v>
      </c>
      <c r="C430" s="4" t="str">
        <f t="shared" si="6"/>
        <v>B</v>
      </c>
      <c r="D430" s="4"/>
      <c r="E430" s="4" t="s">
        <v>579</v>
      </c>
      <c r="F430" t="s">
        <v>54</v>
      </c>
      <c r="H430" s="4">
        <v>2</v>
      </c>
    </row>
    <row r="431" spans="1:8" ht="12.75">
      <c r="A431" t="s">
        <v>580</v>
      </c>
      <c r="B431" s="4" t="s">
        <v>340</v>
      </c>
      <c r="C431" s="4" t="str">
        <f t="shared" si="6"/>
        <v>D</v>
      </c>
      <c r="D431" s="4" t="s">
        <v>63</v>
      </c>
      <c r="E431" s="4" t="s">
        <v>168</v>
      </c>
      <c r="F431" t="s">
        <v>50</v>
      </c>
      <c r="G431" t="s">
        <v>54</v>
      </c>
      <c r="H431" s="4">
        <v>8</v>
      </c>
    </row>
    <row r="432" spans="1:8" ht="12.75">
      <c r="A432" t="s">
        <v>581</v>
      </c>
      <c r="B432" s="4" t="s">
        <v>52</v>
      </c>
      <c r="C432" s="4" t="str">
        <f t="shared" si="6"/>
        <v>B</v>
      </c>
      <c r="D432" s="4"/>
      <c r="E432" s="4" t="s">
        <v>102</v>
      </c>
      <c r="F432" t="s">
        <v>54</v>
      </c>
      <c r="H432" s="4">
        <v>2</v>
      </c>
    </row>
    <row r="433" spans="1:8" ht="12.75">
      <c r="A433" t="s">
        <v>582</v>
      </c>
      <c r="B433" s="4" t="s">
        <v>52</v>
      </c>
      <c r="C433" s="4" t="str">
        <f t="shared" si="6"/>
        <v>B</v>
      </c>
      <c r="D433" s="4"/>
      <c r="E433" s="4" t="s">
        <v>102</v>
      </c>
      <c r="F433" t="s">
        <v>54</v>
      </c>
      <c r="H433" s="4">
        <v>2</v>
      </c>
    </row>
    <row r="434" spans="1:8" ht="12.75">
      <c r="A434" t="s">
        <v>583</v>
      </c>
      <c r="B434" s="4" t="s">
        <v>74</v>
      </c>
      <c r="C434" s="4" t="str">
        <f t="shared" si="6"/>
        <v>D</v>
      </c>
      <c r="D434" s="4"/>
      <c r="E434" s="4" t="s">
        <v>361</v>
      </c>
      <c r="F434" t="s">
        <v>50</v>
      </c>
      <c r="H434" s="4">
        <v>2</v>
      </c>
    </row>
    <row r="435" spans="1:8" ht="12.75">
      <c r="A435" t="s">
        <v>584</v>
      </c>
      <c r="B435" s="4" t="s">
        <v>63</v>
      </c>
      <c r="C435" s="4" t="str">
        <f t="shared" si="6"/>
        <v>C</v>
      </c>
      <c r="D435" s="4"/>
      <c r="E435" s="4" t="s">
        <v>279</v>
      </c>
      <c r="F435" t="s">
        <v>54</v>
      </c>
      <c r="H435" s="4">
        <v>1</v>
      </c>
    </row>
    <row r="436" spans="1:8" ht="12.75">
      <c r="A436" t="s">
        <v>585</v>
      </c>
      <c r="B436" s="4" t="s">
        <v>63</v>
      </c>
      <c r="C436" s="4" t="str">
        <f t="shared" si="6"/>
        <v>C</v>
      </c>
      <c r="D436" s="4"/>
      <c r="E436" s="4" t="s">
        <v>212</v>
      </c>
      <c r="F436" t="s">
        <v>54</v>
      </c>
      <c r="H436" s="4">
        <v>4</v>
      </c>
    </row>
    <row r="437" spans="1:8" ht="12.75">
      <c r="A437" t="s">
        <v>586</v>
      </c>
      <c r="B437" s="4" t="s">
        <v>45</v>
      </c>
      <c r="C437" s="4" t="str">
        <f t="shared" si="6"/>
        <v>A</v>
      </c>
      <c r="D437" s="4"/>
      <c r="E437" s="4" t="s">
        <v>46</v>
      </c>
      <c r="F437" t="s">
        <v>47</v>
      </c>
      <c r="H437" s="4">
        <v>1</v>
      </c>
    </row>
    <row r="438" spans="1:8" ht="12.75">
      <c r="A438" t="s">
        <v>587</v>
      </c>
      <c r="B438" s="4" t="s">
        <v>52</v>
      </c>
      <c r="C438" s="4" t="str">
        <f t="shared" si="6"/>
        <v>B</v>
      </c>
      <c r="D438" s="4"/>
      <c r="E438" s="4" t="s">
        <v>413</v>
      </c>
      <c r="F438" t="s">
        <v>54</v>
      </c>
      <c r="H438" s="4">
        <v>2</v>
      </c>
    </row>
    <row r="439" spans="1:8" ht="12.75">
      <c r="A439" t="s">
        <v>588</v>
      </c>
      <c r="B439" s="4" t="s">
        <v>52</v>
      </c>
      <c r="C439" s="4" t="str">
        <f t="shared" si="6"/>
        <v>B</v>
      </c>
      <c r="D439" s="4"/>
      <c r="E439" s="4" t="s">
        <v>589</v>
      </c>
      <c r="F439" t="s">
        <v>54</v>
      </c>
      <c r="H439" s="4">
        <v>2</v>
      </c>
    </row>
    <row r="440" spans="1:8" ht="12.75">
      <c r="A440" t="s">
        <v>590</v>
      </c>
      <c r="B440" s="4" t="s">
        <v>52</v>
      </c>
      <c r="C440" s="4" t="str">
        <f t="shared" si="6"/>
        <v>B</v>
      </c>
      <c r="D440" s="4"/>
      <c r="E440" s="4" t="s">
        <v>102</v>
      </c>
      <c r="F440" t="s">
        <v>54</v>
      </c>
      <c r="H440" s="4">
        <v>2</v>
      </c>
    </row>
    <row r="441" spans="1:8" ht="12.75">
      <c r="A441" t="s">
        <v>591</v>
      </c>
      <c r="B441" s="4" t="s">
        <v>71</v>
      </c>
      <c r="C441" s="4" t="str">
        <f t="shared" si="6"/>
        <v>D</v>
      </c>
      <c r="D441" s="4" t="s">
        <v>52</v>
      </c>
      <c r="E441" s="4" t="s">
        <v>592</v>
      </c>
      <c r="F441" t="s">
        <v>54</v>
      </c>
      <c r="H441" s="4">
        <v>2</v>
      </c>
    </row>
    <row r="442" spans="1:8" ht="12.75">
      <c r="A442" t="s">
        <v>593</v>
      </c>
      <c r="B442" s="4" t="s">
        <v>52</v>
      </c>
      <c r="C442" s="4" t="str">
        <f t="shared" si="6"/>
        <v>B</v>
      </c>
      <c r="D442" s="4"/>
      <c r="E442" s="4" t="s">
        <v>90</v>
      </c>
      <c r="F442" t="s">
        <v>54</v>
      </c>
      <c r="H442" s="4">
        <v>2</v>
      </c>
    </row>
    <row r="443" spans="1:8" ht="12.75">
      <c r="A443" t="s">
        <v>594</v>
      </c>
      <c r="B443" s="4" t="s">
        <v>63</v>
      </c>
      <c r="C443" s="4" t="str">
        <f t="shared" si="6"/>
        <v>C</v>
      </c>
      <c r="D443" s="4"/>
      <c r="E443" s="4" t="s">
        <v>287</v>
      </c>
      <c r="F443" t="s">
        <v>47</v>
      </c>
      <c r="H443" s="4">
        <v>8</v>
      </c>
    </row>
    <row r="444" spans="1:8" ht="12.75">
      <c r="A444" t="s">
        <v>595</v>
      </c>
      <c r="B444" s="4" t="s">
        <v>52</v>
      </c>
      <c r="C444" s="4" t="str">
        <f t="shared" si="6"/>
        <v>B</v>
      </c>
      <c r="D444" s="4"/>
      <c r="E444" s="4" t="s">
        <v>238</v>
      </c>
      <c r="F444" t="s">
        <v>54</v>
      </c>
      <c r="H444" s="4">
        <v>2</v>
      </c>
    </row>
    <row r="445" spans="1:8" ht="12.75">
      <c r="A445" t="s">
        <v>596</v>
      </c>
      <c r="B445" s="4" t="s">
        <v>71</v>
      </c>
      <c r="C445" s="4" t="str">
        <f t="shared" si="6"/>
        <v>D</v>
      </c>
      <c r="D445" s="4" t="s">
        <v>52</v>
      </c>
      <c r="E445" s="4" t="s">
        <v>294</v>
      </c>
      <c r="F445" t="s">
        <v>54</v>
      </c>
      <c r="H445" s="4">
        <v>2</v>
      </c>
    </row>
    <row r="446" spans="1:8" ht="12.75">
      <c r="A446" t="s">
        <v>597</v>
      </c>
      <c r="B446" s="4" t="s">
        <v>45</v>
      </c>
      <c r="C446" s="4" t="str">
        <f t="shared" si="6"/>
        <v>A</v>
      </c>
      <c r="D446" s="4"/>
      <c r="E446" s="4" t="s">
        <v>123</v>
      </c>
      <c r="F446" t="s">
        <v>47</v>
      </c>
      <c r="H446" s="4">
        <v>2</v>
      </c>
    </row>
    <row r="447" spans="1:8" ht="12.75">
      <c r="A447" t="s">
        <v>598</v>
      </c>
      <c r="B447" s="4" t="s">
        <v>63</v>
      </c>
      <c r="C447" s="4" t="str">
        <f t="shared" si="6"/>
        <v>C</v>
      </c>
      <c r="D447" s="4"/>
      <c r="E447" s="4" t="s">
        <v>599</v>
      </c>
      <c r="F447" t="s">
        <v>47</v>
      </c>
      <c r="H447" s="4">
        <v>2</v>
      </c>
    </row>
    <row r="448" spans="1:8" ht="12.75">
      <c r="A448" t="s">
        <v>600</v>
      </c>
      <c r="B448" s="4" t="s">
        <v>45</v>
      </c>
      <c r="C448" s="4" t="str">
        <f t="shared" si="6"/>
        <v>A</v>
      </c>
      <c r="D448" s="4"/>
      <c r="E448" s="4" t="s">
        <v>218</v>
      </c>
      <c r="F448" t="s">
        <v>47</v>
      </c>
      <c r="H448" s="4">
        <v>1</v>
      </c>
    </row>
    <row r="449" spans="1:8" ht="12.75">
      <c r="A449" t="s">
        <v>601</v>
      </c>
      <c r="B449" s="4" t="s">
        <v>52</v>
      </c>
      <c r="C449" s="4" t="str">
        <f t="shared" si="6"/>
        <v>B</v>
      </c>
      <c r="D449" s="4"/>
      <c r="E449" s="4" t="s">
        <v>104</v>
      </c>
      <c r="F449" t="s">
        <v>54</v>
      </c>
      <c r="H449" s="4">
        <v>8</v>
      </c>
    </row>
    <row r="450" spans="1:8" ht="12.75">
      <c r="A450" t="s">
        <v>602</v>
      </c>
      <c r="B450" s="4" t="s">
        <v>63</v>
      </c>
      <c r="C450" s="4" t="str">
        <f t="shared" si="6"/>
        <v>C</v>
      </c>
      <c r="D450" s="4"/>
      <c r="E450" s="4" t="s">
        <v>94</v>
      </c>
      <c r="F450" t="s">
        <v>47</v>
      </c>
      <c r="H450" s="4">
        <v>2</v>
      </c>
    </row>
    <row r="451" spans="1:8" ht="12.75">
      <c r="A451" t="s">
        <v>603</v>
      </c>
      <c r="B451" s="4" t="s">
        <v>63</v>
      </c>
      <c r="C451" s="4" t="str">
        <f t="shared" si="6"/>
        <v>C</v>
      </c>
      <c r="D451" s="4"/>
      <c r="E451" s="4" t="s">
        <v>168</v>
      </c>
      <c r="F451" t="s">
        <v>47</v>
      </c>
      <c r="H451" s="4">
        <v>8</v>
      </c>
    </row>
    <row r="452" spans="1:5" ht="12.75">
      <c r="A452" t="s">
        <v>604</v>
      </c>
      <c r="B452" s="4" t="s">
        <v>10</v>
      </c>
      <c r="C452" s="4" t="str">
        <f t="shared" si="6"/>
        <v> </v>
      </c>
      <c r="D452" s="4"/>
      <c r="E452" s="4"/>
    </row>
    <row r="453" spans="1:8" ht="12.75">
      <c r="A453" t="s">
        <v>605</v>
      </c>
      <c r="B453" s="4" t="s">
        <v>71</v>
      </c>
      <c r="C453" s="4" t="str">
        <f t="shared" si="6"/>
        <v>D</v>
      </c>
      <c r="D453" s="4" t="s">
        <v>52</v>
      </c>
      <c r="E453" s="4" t="s">
        <v>275</v>
      </c>
      <c r="F453" t="s">
        <v>54</v>
      </c>
      <c r="H453" s="4">
        <v>2</v>
      </c>
    </row>
    <row r="454" spans="1:8" ht="12.75">
      <c r="A454" t="s">
        <v>606</v>
      </c>
      <c r="B454" s="4" t="s">
        <v>71</v>
      </c>
      <c r="C454" s="4" t="str">
        <f aca="true" t="shared" si="7" ref="C454:C517">LEFT(B454,1)</f>
        <v>D</v>
      </c>
      <c r="D454" s="4" t="s">
        <v>52</v>
      </c>
      <c r="E454" s="4" t="s">
        <v>220</v>
      </c>
      <c r="F454" t="s">
        <v>54</v>
      </c>
      <c r="H454" s="4">
        <v>4</v>
      </c>
    </row>
    <row r="455" spans="1:8" ht="12.75">
      <c r="A455" t="s">
        <v>607</v>
      </c>
      <c r="B455" s="4" t="s">
        <v>52</v>
      </c>
      <c r="C455" s="4" t="str">
        <f t="shared" si="7"/>
        <v>B</v>
      </c>
      <c r="D455" s="4"/>
      <c r="E455" s="4" t="s">
        <v>127</v>
      </c>
      <c r="F455" t="s">
        <v>54</v>
      </c>
      <c r="H455" s="4">
        <v>2</v>
      </c>
    </row>
    <row r="456" spans="1:8" ht="12.75">
      <c r="A456" t="s">
        <v>608</v>
      </c>
      <c r="B456" s="4" t="s">
        <v>74</v>
      </c>
      <c r="C456" s="4" t="str">
        <f t="shared" si="7"/>
        <v>D</v>
      </c>
      <c r="D456" s="4"/>
      <c r="E456" s="4" t="s">
        <v>185</v>
      </c>
      <c r="F456" t="s">
        <v>50</v>
      </c>
      <c r="H456" s="4">
        <v>8</v>
      </c>
    </row>
    <row r="457" spans="1:8" ht="12.75">
      <c r="A457" t="s">
        <v>609</v>
      </c>
      <c r="B457" s="4" t="s">
        <v>63</v>
      </c>
      <c r="C457" s="4" t="str">
        <f t="shared" si="7"/>
        <v>C</v>
      </c>
      <c r="D457" s="4"/>
      <c r="E457" s="4" t="s">
        <v>467</v>
      </c>
      <c r="F457" t="s">
        <v>47</v>
      </c>
      <c r="H457" s="4">
        <v>2</v>
      </c>
    </row>
    <row r="458" spans="1:8" ht="12.75">
      <c r="A458" t="s">
        <v>610</v>
      </c>
      <c r="B458" s="4" t="s">
        <v>52</v>
      </c>
      <c r="C458" s="4" t="str">
        <f t="shared" si="7"/>
        <v>B</v>
      </c>
      <c r="D458" s="4"/>
      <c r="E458" s="4" t="s">
        <v>446</v>
      </c>
      <c r="F458" t="s">
        <v>54</v>
      </c>
      <c r="H458" s="4">
        <v>2</v>
      </c>
    </row>
    <row r="459" spans="1:8" ht="12.75">
      <c r="A459" t="s">
        <v>611</v>
      </c>
      <c r="B459" s="4" t="s">
        <v>63</v>
      </c>
      <c r="C459" s="4" t="str">
        <f t="shared" si="7"/>
        <v>C</v>
      </c>
      <c r="D459" s="4"/>
      <c r="E459" s="4" t="s">
        <v>64</v>
      </c>
      <c r="F459" t="s">
        <v>47</v>
      </c>
      <c r="H459" s="4">
        <v>4</v>
      </c>
    </row>
    <row r="460" spans="1:8" ht="12.75">
      <c r="A460" t="s">
        <v>612</v>
      </c>
      <c r="B460" s="4" t="s">
        <v>63</v>
      </c>
      <c r="C460" s="4" t="str">
        <f t="shared" si="7"/>
        <v>C</v>
      </c>
      <c r="D460" s="4"/>
      <c r="E460" s="4" t="s">
        <v>195</v>
      </c>
      <c r="F460" t="s">
        <v>47</v>
      </c>
      <c r="H460" s="4">
        <v>2</v>
      </c>
    </row>
    <row r="461" spans="1:8" ht="12.75">
      <c r="A461" t="s">
        <v>613</v>
      </c>
      <c r="B461" s="4" t="s">
        <v>71</v>
      </c>
      <c r="C461" s="4" t="str">
        <f t="shared" si="7"/>
        <v>D</v>
      </c>
      <c r="D461" s="4" t="s">
        <v>52</v>
      </c>
      <c r="E461" s="4" t="s">
        <v>168</v>
      </c>
      <c r="F461" t="s">
        <v>54</v>
      </c>
      <c r="H461" s="4">
        <v>8</v>
      </c>
    </row>
    <row r="462" spans="1:8" ht="12.75">
      <c r="A462" t="s">
        <v>614</v>
      </c>
      <c r="B462" s="4" t="s">
        <v>63</v>
      </c>
      <c r="C462" s="4" t="str">
        <f t="shared" si="7"/>
        <v>C</v>
      </c>
      <c r="D462" s="4"/>
      <c r="E462" s="4" t="s">
        <v>467</v>
      </c>
      <c r="F462" t="s">
        <v>47</v>
      </c>
      <c r="H462" s="4">
        <v>2</v>
      </c>
    </row>
    <row r="463" spans="1:8" ht="12.75">
      <c r="A463" t="s">
        <v>615</v>
      </c>
      <c r="B463" s="4" t="s">
        <v>340</v>
      </c>
      <c r="C463" s="4" t="str">
        <f t="shared" si="7"/>
        <v>D</v>
      </c>
      <c r="D463" s="4" t="s">
        <v>63</v>
      </c>
      <c r="E463" s="4" t="s">
        <v>220</v>
      </c>
      <c r="F463" t="s">
        <v>50</v>
      </c>
      <c r="G463" t="s">
        <v>47</v>
      </c>
      <c r="H463" s="4">
        <v>4</v>
      </c>
    </row>
    <row r="464" spans="1:8" ht="12.75">
      <c r="A464" t="s">
        <v>616</v>
      </c>
      <c r="B464" s="4" t="s">
        <v>52</v>
      </c>
      <c r="C464" s="4" t="str">
        <f t="shared" si="7"/>
        <v>B</v>
      </c>
      <c r="D464" s="4"/>
      <c r="E464" s="4" t="s">
        <v>617</v>
      </c>
      <c r="F464" t="s">
        <v>54</v>
      </c>
      <c r="H464" s="4">
        <v>2</v>
      </c>
    </row>
    <row r="465" spans="1:8" ht="12.75">
      <c r="A465" t="s">
        <v>618</v>
      </c>
      <c r="B465" s="4" t="s">
        <v>45</v>
      </c>
      <c r="C465" s="4" t="str">
        <f t="shared" si="7"/>
        <v>A</v>
      </c>
      <c r="D465" s="4"/>
      <c r="E465" s="4" t="s">
        <v>46</v>
      </c>
      <c r="F465" t="s">
        <v>47</v>
      </c>
      <c r="H465" s="4">
        <v>1</v>
      </c>
    </row>
    <row r="466" spans="1:8" ht="12.75">
      <c r="A466" t="s">
        <v>619</v>
      </c>
      <c r="B466" s="4" t="s">
        <v>63</v>
      </c>
      <c r="C466" s="4" t="str">
        <f t="shared" si="7"/>
        <v>C</v>
      </c>
      <c r="D466" s="4"/>
      <c r="E466" s="4" t="s">
        <v>200</v>
      </c>
      <c r="F466" t="s">
        <v>47</v>
      </c>
      <c r="H466" s="4">
        <v>2</v>
      </c>
    </row>
    <row r="467" spans="1:8" ht="12.75">
      <c r="A467" t="s">
        <v>620</v>
      </c>
      <c r="B467" s="4" t="s">
        <v>45</v>
      </c>
      <c r="C467" s="4" t="str">
        <f t="shared" si="7"/>
        <v>A</v>
      </c>
      <c r="D467" s="4"/>
      <c r="E467" s="4" t="s">
        <v>123</v>
      </c>
      <c r="F467" t="s">
        <v>47</v>
      </c>
      <c r="H467" s="4">
        <v>2</v>
      </c>
    </row>
    <row r="468" spans="1:8" ht="12.75">
      <c r="A468" t="s">
        <v>621</v>
      </c>
      <c r="B468" s="4" t="s">
        <v>52</v>
      </c>
      <c r="C468" s="4" t="str">
        <f t="shared" si="7"/>
        <v>B</v>
      </c>
      <c r="D468" s="4"/>
      <c r="E468" s="4" t="s">
        <v>125</v>
      </c>
      <c r="F468" t="s">
        <v>54</v>
      </c>
      <c r="H468" s="4">
        <v>2</v>
      </c>
    </row>
    <row r="469" spans="1:8" ht="12.75">
      <c r="A469" t="s">
        <v>622</v>
      </c>
      <c r="B469" s="4" t="s">
        <v>48</v>
      </c>
      <c r="C469" s="4" t="str">
        <f t="shared" si="7"/>
        <v>D</v>
      </c>
      <c r="D469" s="4" t="s">
        <v>45</v>
      </c>
      <c r="E469" s="4" t="s">
        <v>314</v>
      </c>
      <c r="F469" t="s">
        <v>50</v>
      </c>
      <c r="G469" t="s">
        <v>54</v>
      </c>
      <c r="H469" s="4">
        <v>1</v>
      </c>
    </row>
    <row r="470" spans="1:8" ht="12.75">
      <c r="A470" t="s">
        <v>623</v>
      </c>
      <c r="B470" s="4" t="s">
        <v>45</v>
      </c>
      <c r="C470" s="4" t="str">
        <f t="shared" si="7"/>
        <v>A</v>
      </c>
      <c r="D470" s="4"/>
      <c r="E470" s="4" t="s">
        <v>46</v>
      </c>
      <c r="F470" t="s">
        <v>47</v>
      </c>
      <c r="H470" s="4">
        <v>1</v>
      </c>
    </row>
    <row r="471" spans="1:8" ht="12.75">
      <c r="A471" t="s">
        <v>624</v>
      </c>
      <c r="B471" s="4" t="s">
        <v>74</v>
      </c>
      <c r="C471" s="4" t="str">
        <f t="shared" si="7"/>
        <v>D</v>
      </c>
      <c r="D471" s="4"/>
      <c r="E471" s="4" t="s">
        <v>220</v>
      </c>
      <c r="F471" t="s">
        <v>50</v>
      </c>
      <c r="H471" s="4">
        <v>4</v>
      </c>
    </row>
    <row r="472" spans="1:8" ht="12.75">
      <c r="A472" t="s">
        <v>625</v>
      </c>
      <c r="B472" s="4" t="s">
        <v>63</v>
      </c>
      <c r="C472" s="4" t="str">
        <f t="shared" si="7"/>
        <v>C</v>
      </c>
      <c r="D472" s="4"/>
      <c r="E472" s="4" t="s">
        <v>195</v>
      </c>
      <c r="F472" t="s">
        <v>47</v>
      </c>
      <c r="H472" s="4">
        <v>2</v>
      </c>
    </row>
    <row r="473" spans="1:8" ht="12.75">
      <c r="A473" t="s">
        <v>626</v>
      </c>
      <c r="B473" s="4" t="s">
        <v>74</v>
      </c>
      <c r="C473" s="4" t="str">
        <f t="shared" si="7"/>
        <v>D</v>
      </c>
      <c r="D473" s="4"/>
      <c r="E473" s="4" t="s">
        <v>189</v>
      </c>
      <c r="F473" t="s">
        <v>50</v>
      </c>
      <c r="H473" s="4">
        <v>8</v>
      </c>
    </row>
    <row r="474" spans="1:8" ht="12.75">
      <c r="A474" t="s">
        <v>627</v>
      </c>
      <c r="B474" s="4" t="s">
        <v>74</v>
      </c>
      <c r="C474" s="4" t="str">
        <f t="shared" si="7"/>
        <v>D</v>
      </c>
      <c r="D474" s="4"/>
      <c r="E474" s="4" t="s">
        <v>75</v>
      </c>
      <c r="F474" t="s">
        <v>50</v>
      </c>
      <c r="H474" s="4">
        <v>8</v>
      </c>
    </row>
    <row r="475" spans="1:8" ht="12.75">
      <c r="A475" t="s">
        <v>628</v>
      </c>
      <c r="B475" s="4" t="s">
        <v>52</v>
      </c>
      <c r="C475" s="4" t="str">
        <f t="shared" si="7"/>
        <v>B</v>
      </c>
      <c r="D475" s="4"/>
      <c r="E475" s="4" t="s">
        <v>413</v>
      </c>
      <c r="F475" t="s">
        <v>54</v>
      </c>
      <c r="H475" s="4">
        <v>2</v>
      </c>
    </row>
    <row r="476" spans="1:8" ht="12.75">
      <c r="A476" t="s">
        <v>629</v>
      </c>
      <c r="B476" s="4" t="s">
        <v>52</v>
      </c>
      <c r="C476" s="4" t="str">
        <f t="shared" si="7"/>
        <v>B</v>
      </c>
      <c r="D476" s="4"/>
      <c r="E476" s="4" t="s">
        <v>127</v>
      </c>
      <c r="F476" t="s">
        <v>54</v>
      </c>
      <c r="H476" s="4">
        <v>2</v>
      </c>
    </row>
    <row r="477" spans="1:8" ht="12.75">
      <c r="A477" t="s">
        <v>630</v>
      </c>
      <c r="B477" s="4" t="s">
        <v>52</v>
      </c>
      <c r="C477" s="4" t="str">
        <f t="shared" si="7"/>
        <v>B</v>
      </c>
      <c r="D477" s="4"/>
      <c r="E477" s="4" t="s">
        <v>125</v>
      </c>
      <c r="F477" t="s">
        <v>54</v>
      </c>
      <c r="H477" s="4">
        <v>2</v>
      </c>
    </row>
    <row r="478" spans="1:8" ht="12.75">
      <c r="A478" t="s">
        <v>631</v>
      </c>
      <c r="B478" s="4" t="s">
        <v>52</v>
      </c>
      <c r="C478" s="4" t="str">
        <f t="shared" si="7"/>
        <v>B</v>
      </c>
      <c r="D478" s="4"/>
      <c r="E478" s="4" t="s">
        <v>164</v>
      </c>
      <c r="F478" t="s">
        <v>54</v>
      </c>
      <c r="H478" s="4">
        <v>2</v>
      </c>
    </row>
    <row r="479" spans="1:8" ht="12.75">
      <c r="A479" t="s">
        <v>632</v>
      </c>
      <c r="B479" s="4" t="s">
        <v>52</v>
      </c>
      <c r="C479" s="4" t="str">
        <f t="shared" si="7"/>
        <v>B</v>
      </c>
      <c r="D479" s="4"/>
      <c r="E479" s="4" t="s">
        <v>633</v>
      </c>
      <c r="F479" t="s">
        <v>54</v>
      </c>
      <c r="H479" s="4">
        <v>8</v>
      </c>
    </row>
    <row r="480" spans="1:8" ht="12.75">
      <c r="A480" t="s">
        <v>634</v>
      </c>
      <c r="B480" s="4" t="s">
        <v>52</v>
      </c>
      <c r="C480" s="4" t="str">
        <f t="shared" si="7"/>
        <v>B</v>
      </c>
      <c r="D480" s="4"/>
      <c r="E480" s="4" t="s">
        <v>238</v>
      </c>
      <c r="F480" t="s">
        <v>54</v>
      </c>
      <c r="H480" s="4">
        <v>2</v>
      </c>
    </row>
    <row r="481" spans="1:8" ht="12.75">
      <c r="A481" t="s">
        <v>635</v>
      </c>
      <c r="B481" s="4" t="s">
        <v>52</v>
      </c>
      <c r="C481" s="4" t="str">
        <f t="shared" si="7"/>
        <v>B</v>
      </c>
      <c r="D481" s="4"/>
      <c r="E481" s="4" t="s">
        <v>636</v>
      </c>
      <c r="F481" t="s">
        <v>54</v>
      </c>
      <c r="H481" s="4">
        <v>2</v>
      </c>
    </row>
    <row r="482" spans="1:8" ht="12.75">
      <c r="A482" t="s">
        <v>637</v>
      </c>
      <c r="B482" s="4" t="s">
        <v>74</v>
      </c>
      <c r="C482" s="4" t="str">
        <f t="shared" si="7"/>
        <v>D</v>
      </c>
      <c r="D482" s="4"/>
      <c r="E482" s="4" t="s">
        <v>75</v>
      </c>
      <c r="F482" t="s">
        <v>50</v>
      </c>
      <c r="H482" s="4">
        <v>8</v>
      </c>
    </row>
    <row r="483" spans="1:8" ht="12.75">
      <c r="A483" t="s">
        <v>638</v>
      </c>
      <c r="B483" s="4" t="s">
        <v>52</v>
      </c>
      <c r="C483" s="4" t="str">
        <f t="shared" si="7"/>
        <v>B</v>
      </c>
      <c r="D483" s="4"/>
      <c r="E483" s="4" t="s">
        <v>361</v>
      </c>
      <c r="F483" t="s">
        <v>54</v>
      </c>
      <c r="H483" s="4">
        <v>8</v>
      </c>
    </row>
    <row r="484" spans="1:8" ht="12.75">
      <c r="A484" t="s">
        <v>639</v>
      </c>
      <c r="B484" s="4" t="s">
        <v>74</v>
      </c>
      <c r="C484" s="4" t="str">
        <f t="shared" si="7"/>
        <v>D</v>
      </c>
      <c r="D484" s="4"/>
      <c r="E484" s="4" t="s">
        <v>120</v>
      </c>
      <c r="F484" t="s">
        <v>50</v>
      </c>
      <c r="H484" s="4">
        <v>2</v>
      </c>
    </row>
    <row r="485" spans="1:8" ht="12.75">
      <c r="A485" t="s">
        <v>640</v>
      </c>
      <c r="B485" s="4" t="s">
        <v>74</v>
      </c>
      <c r="C485" s="4" t="str">
        <f t="shared" si="7"/>
        <v>D</v>
      </c>
      <c r="D485" s="4"/>
      <c r="E485" s="4" t="s">
        <v>189</v>
      </c>
      <c r="F485" t="s">
        <v>50</v>
      </c>
      <c r="H485" s="4">
        <v>8</v>
      </c>
    </row>
    <row r="486" spans="1:8" ht="12.75">
      <c r="A486" t="s">
        <v>641</v>
      </c>
      <c r="B486" s="4" t="s">
        <v>71</v>
      </c>
      <c r="C486" s="4" t="str">
        <f t="shared" si="7"/>
        <v>D</v>
      </c>
      <c r="D486" s="4" t="s">
        <v>52</v>
      </c>
      <c r="E486" s="4" t="s">
        <v>81</v>
      </c>
      <c r="F486" t="s">
        <v>50</v>
      </c>
      <c r="G486" t="s">
        <v>54</v>
      </c>
      <c r="H486" s="4">
        <v>1</v>
      </c>
    </row>
    <row r="487" spans="1:8" ht="12.75">
      <c r="A487" t="s">
        <v>642</v>
      </c>
      <c r="B487" s="4" t="s">
        <v>71</v>
      </c>
      <c r="C487" s="4" t="str">
        <f t="shared" si="7"/>
        <v>D</v>
      </c>
      <c r="D487" s="4" t="s">
        <v>52</v>
      </c>
      <c r="E487" s="4" t="s">
        <v>166</v>
      </c>
      <c r="F487" t="s">
        <v>50</v>
      </c>
      <c r="G487" t="s">
        <v>54</v>
      </c>
      <c r="H487" s="4">
        <v>8</v>
      </c>
    </row>
    <row r="488" spans="1:8" ht="12.75">
      <c r="A488" t="s">
        <v>643</v>
      </c>
      <c r="B488" s="4" t="s">
        <v>71</v>
      </c>
      <c r="C488" s="4" t="str">
        <f t="shared" si="7"/>
        <v>D</v>
      </c>
      <c r="D488" s="4" t="s">
        <v>52</v>
      </c>
      <c r="E488" s="4" t="s">
        <v>644</v>
      </c>
      <c r="F488" t="s">
        <v>50</v>
      </c>
      <c r="G488" t="s">
        <v>54</v>
      </c>
      <c r="H488" s="4">
        <v>2</v>
      </c>
    </row>
    <row r="489" spans="1:8" ht="12.75">
      <c r="A489" t="s">
        <v>645</v>
      </c>
      <c r="B489" s="4" t="s">
        <v>48</v>
      </c>
      <c r="C489" s="4" t="str">
        <f t="shared" si="7"/>
        <v>D</v>
      </c>
      <c r="D489" s="4" t="s">
        <v>45</v>
      </c>
      <c r="E489" s="4" t="s">
        <v>49</v>
      </c>
      <c r="F489" t="s">
        <v>50</v>
      </c>
      <c r="G489" t="s">
        <v>47</v>
      </c>
      <c r="H489" s="4">
        <v>8</v>
      </c>
    </row>
    <row r="490" spans="1:8" ht="12.75">
      <c r="A490" t="s">
        <v>646</v>
      </c>
      <c r="B490" s="4" t="s">
        <v>52</v>
      </c>
      <c r="C490" s="4" t="str">
        <f t="shared" si="7"/>
        <v>B</v>
      </c>
      <c r="D490" s="4"/>
      <c r="E490" s="4" t="s">
        <v>106</v>
      </c>
      <c r="F490" t="s">
        <v>54</v>
      </c>
      <c r="H490" s="4">
        <v>2</v>
      </c>
    </row>
    <row r="491" spans="1:8" ht="12.75">
      <c r="A491" t="s">
        <v>647</v>
      </c>
      <c r="B491" s="4" t="s">
        <v>52</v>
      </c>
      <c r="C491" s="4" t="str">
        <f t="shared" si="7"/>
        <v>B</v>
      </c>
      <c r="D491" s="4"/>
      <c r="E491" s="4" t="s">
        <v>81</v>
      </c>
      <c r="F491" t="s">
        <v>54</v>
      </c>
      <c r="H491" s="4">
        <v>1</v>
      </c>
    </row>
    <row r="492" spans="1:8" ht="12.75">
      <c r="A492" t="s">
        <v>648</v>
      </c>
      <c r="B492" s="4" t="s">
        <v>52</v>
      </c>
      <c r="C492" s="4" t="str">
        <f t="shared" si="7"/>
        <v>B</v>
      </c>
      <c r="D492" s="4"/>
      <c r="E492" s="4" t="s">
        <v>102</v>
      </c>
      <c r="F492" t="s">
        <v>54</v>
      </c>
      <c r="H492" s="4">
        <v>1</v>
      </c>
    </row>
    <row r="493" spans="1:8" ht="12.75">
      <c r="A493" t="s">
        <v>649</v>
      </c>
      <c r="B493" s="4" t="s">
        <v>52</v>
      </c>
      <c r="C493" s="4" t="str">
        <f t="shared" si="7"/>
        <v>B</v>
      </c>
      <c r="D493" s="4"/>
      <c r="E493" s="4" t="s">
        <v>66</v>
      </c>
      <c r="F493" t="s">
        <v>54</v>
      </c>
      <c r="H493" s="4">
        <v>1</v>
      </c>
    </row>
    <row r="494" spans="1:8" ht="12.75">
      <c r="A494" t="s">
        <v>650</v>
      </c>
      <c r="B494" s="4" t="s">
        <v>71</v>
      </c>
      <c r="C494" s="4" t="str">
        <f t="shared" si="7"/>
        <v>D</v>
      </c>
      <c r="D494" s="4" t="s">
        <v>52</v>
      </c>
      <c r="E494" s="4" t="s">
        <v>651</v>
      </c>
      <c r="F494" t="s">
        <v>54</v>
      </c>
      <c r="H494" s="4">
        <v>4</v>
      </c>
    </row>
    <row r="495" spans="1:8" ht="12.75">
      <c r="A495" t="s">
        <v>652</v>
      </c>
      <c r="B495" s="4" t="s">
        <v>74</v>
      </c>
      <c r="C495" s="4" t="str">
        <f t="shared" si="7"/>
        <v>D</v>
      </c>
      <c r="D495" s="4"/>
      <c r="E495" s="4" t="s">
        <v>592</v>
      </c>
      <c r="F495" t="s">
        <v>50</v>
      </c>
      <c r="H495" s="4">
        <v>2</v>
      </c>
    </row>
    <row r="496" spans="1:8" ht="12.75">
      <c r="A496" t="s">
        <v>653</v>
      </c>
      <c r="B496" s="4" t="s">
        <v>48</v>
      </c>
      <c r="C496" s="4" t="str">
        <f t="shared" si="7"/>
        <v>D</v>
      </c>
      <c r="D496" s="4" t="s">
        <v>45</v>
      </c>
      <c r="E496" s="4" t="s">
        <v>654</v>
      </c>
      <c r="F496" t="s">
        <v>50</v>
      </c>
      <c r="G496" t="s">
        <v>47</v>
      </c>
      <c r="H496" s="4">
        <v>1</v>
      </c>
    </row>
    <row r="497" spans="1:8" ht="12.75">
      <c r="A497" t="s">
        <v>655</v>
      </c>
      <c r="B497" s="4" t="s">
        <v>52</v>
      </c>
      <c r="C497" s="4" t="str">
        <f t="shared" si="7"/>
        <v>B</v>
      </c>
      <c r="D497" s="4"/>
      <c r="E497" s="4" t="s">
        <v>656</v>
      </c>
      <c r="F497" t="s">
        <v>54</v>
      </c>
      <c r="H497" s="4">
        <v>2</v>
      </c>
    </row>
    <row r="498" spans="1:8" ht="12.75">
      <c r="A498" t="s">
        <v>657</v>
      </c>
      <c r="B498" s="4" t="s">
        <v>74</v>
      </c>
      <c r="C498" s="4" t="str">
        <f t="shared" si="7"/>
        <v>D</v>
      </c>
      <c r="D498" s="4"/>
      <c r="E498" s="4" t="s">
        <v>131</v>
      </c>
      <c r="F498" t="s">
        <v>50</v>
      </c>
      <c r="H498" s="4">
        <v>8</v>
      </c>
    </row>
    <row r="499" spans="1:8" ht="12.75">
      <c r="A499" t="s">
        <v>658</v>
      </c>
      <c r="B499" s="4" t="s">
        <v>71</v>
      </c>
      <c r="C499" s="4" t="str">
        <f t="shared" si="7"/>
        <v>D</v>
      </c>
      <c r="D499" s="4" t="s">
        <v>52</v>
      </c>
      <c r="E499" s="4" t="s">
        <v>294</v>
      </c>
      <c r="F499" t="s">
        <v>54</v>
      </c>
      <c r="H499" s="4">
        <v>2</v>
      </c>
    </row>
    <row r="500" spans="1:8" ht="12.75">
      <c r="A500" t="s">
        <v>659</v>
      </c>
      <c r="B500" s="4" t="s">
        <v>45</v>
      </c>
      <c r="C500" s="4" t="str">
        <f t="shared" si="7"/>
        <v>A</v>
      </c>
      <c r="D500" s="4"/>
      <c r="E500" s="4" t="s">
        <v>660</v>
      </c>
      <c r="F500" t="s">
        <v>47</v>
      </c>
      <c r="H500" s="4">
        <v>2</v>
      </c>
    </row>
    <row r="501" spans="1:8" ht="12.75">
      <c r="A501" t="s">
        <v>661</v>
      </c>
      <c r="B501" s="4" t="s">
        <v>52</v>
      </c>
      <c r="C501" s="4" t="str">
        <f t="shared" si="7"/>
        <v>B</v>
      </c>
      <c r="D501" s="4"/>
      <c r="E501" s="4" t="s">
        <v>81</v>
      </c>
      <c r="F501" t="s">
        <v>54</v>
      </c>
      <c r="H501" s="4">
        <v>1</v>
      </c>
    </row>
    <row r="502" spans="1:8" ht="12.75">
      <c r="A502" t="s">
        <v>662</v>
      </c>
      <c r="B502" s="4" t="s">
        <v>52</v>
      </c>
      <c r="C502" s="4" t="str">
        <f t="shared" si="7"/>
        <v>B</v>
      </c>
      <c r="D502" s="4"/>
      <c r="E502" s="4" t="s">
        <v>102</v>
      </c>
      <c r="F502" t="s">
        <v>54</v>
      </c>
      <c r="H502" s="4">
        <v>2</v>
      </c>
    </row>
    <row r="503" spans="1:8" ht="12.75">
      <c r="A503" t="s">
        <v>663</v>
      </c>
      <c r="B503" s="4" t="s">
        <v>52</v>
      </c>
      <c r="C503" s="4" t="str">
        <f t="shared" si="7"/>
        <v>B</v>
      </c>
      <c r="D503" s="4"/>
      <c r="E503" s="4" t="s">
        <v>308</v>
      </c>
      <c r="F503" t="s">
        <v>54</v>
      </c>
      <c r="H503" s="4">
        <v>2</v>
      </c>
    </row>
    <row r="504" spans="1:8" ht="12.75">
      <c r="A504" t="s">
        <v>664</v>
      </c>
      <c r="B504" s="4" t="s">
        <v>63</v>
      </c>
      <c r="C504" s="4" t="str">
        <f t="shared" si="7"/>
        <v>C</v>
      </c>
      <c r="D504" s="4"/>
      <c r="E504" s="4" t="s">
        <v>106</v>
      </c>
      <c r="F504" t="s">
        <v>47</v>
      </c>
      <c r="H504" s="4">
        <v>2</v>
      </c>
    </row>
    <row r="505" spans="1:8" ht="12.75">
      <c r="A505" t="s">
        <v>665</v>
      </c>
      <c r="B505" s="4" t="s">
        <v>52</v>
      </c>
      <c r="C505" s="4" t="str">
        <f t="shared" si="7"/>
        <v>B</v>
      </c>
      <c r="D505" s="4"/>
      <c r="E505" s="4" t="s">
        <v>127</v>
      </c>
      <c r="F505" t="s">
        <v>54</v>
      </c>
      <c r="H505" s="4">
        <v>2</v>
      </c>
    </row>
    <row r="506" spans="1:8" ht="12.75">
      <c r="A506" t="s">
        <v>666</v>
      </c>
      <c r="B506" s="4" t="s">
        <v>52</v>
      </c>
      <c r="C506" s="4" t="str">
        <f t="shared" si="7"/>
        <v>B</v>
      </c>
      <c r="D506" s="4"/>
      <c r="E506" s="4" t="s">
        <v>58</v>
      </c>
      <c r="F506" t="s">
        <v>54</v>
      </c>
      <c r="H506" s="4">
        <v>2</v>
      </c>
    </row>
    <row r="507" spans="1:8" ht="12.75">
      <c r="A507" t="s">
        <v>667</v>
      </c>
      <c r="B507" s="4" t="s">
        <v>63</v>
      </c>
      <c r="C507" s="4" t="str">
        <f t="shared" si="7"/>
        <v>C</v>
      </c>
      <c r="D507" s="4"/>
      <c r="E507" s="4" t="s">
        <v>64</v>
      </c>
      <c r="F507" t="s">
        <v>47</v>
      </c>
      <c r="H507" s="4">
        <v>4</v>
      </c>
    </row>
    <row r="508" spans="1:8" ht="12.75">
      <c r="A508" t="s">
        <v>668</v>
      </c>
      <c r="B508" s="4" t="s">
        <v>48</v>
      </c>
      <c r="C508" s="4" t="str">
        <f t="shared" si="7"/>
        <v>D</v>
      </c>
      <c r="D508" s="4" t="s">
        <v>45</v>
      </c>
      <c r="E508" s="4" t="s">
        <v>366</v>
      </c>
      <c r="F508" t="s">
        <v>50</v>
      </c>
      <c r="G508" t="s">
        <v>47</v>
      </c>
      <c r="H508" s="4">
        <v>8</v>
      </c>
    </row>
    <row r="509" spans="1:8" ht="12.75">
      <c r="A509" t="s">
        <v>669</v>
      </c>
      <c r="B509" s="4" t="s">
        <v>52</v>
      </c>
      <c r="C509" s="4" t="str">
        <f t="shared" si="7"/>
        <v>B</v>
      </c>
      <c r="D509" s="4"/>
      <c r="E509" s="4" t="s">
        <v>96</v>
      </c>
      <c r="F509" t="s">
        <v>54</v>
      </c>
      <c r="H509" s="4">
        <v>2</v>
      </c>
    </row>
    <row r="510" spans="1:8" ht="12.75">
      <c r="A510" t="s">
        <v>670</v>
      </c>
      <c r="B510" s="4" t="s">
        <v>52</v>
      </c>
      <c r="C510" s="4" t="str">
        <f t="shared" si="7"/>
        <v>B</v>
      </c>
      <c r="D510" s="4"/>
      <c r="E510" s="4" t="s">
        <v>102</v>
      </c>
      <c r="F510" t="s">
        <v>54</v>
      </c>
      <c r="H510" s="4">
        <v>2</v>
      </c>
    </row>
    <row r="511" spans="1:8" ht="12.75">
      <c r="A511" t="s">
        <v>671</v>
      </c>
      <c r="B511" s="4" t="s">
        <v>63</v>
      </c>
      <c r="C511" s="4" t="str">
        <f t="shared" si="7"/>
        <v>C</v>
      </c>
      <c r="D511" s="4"/>
      <c r="E511" s="4" t="s">
        <v>60</v>
      </c>
      <c r="F511" t="s">
        <v>47</v>
      </c>
      <c r="H511" s="4">
        <v>8</v>
      </c>
    </row>
    <row r="512" spans="1:8" ht="12.75">
      <c r="A512" t="s">
        <v>672</v>
      </c>
      <c r="B512" s="4" t="s">
        <v>48</v>
      </c>
      <c r="C512" s="4" t="str">
        <f t="shared" si="7"/>
        <v>D</v>
      </c>
      <c r="D512" s="4" t="s">
        <v>45</v>
      </c>
      <c r="E512" s="4" t="s">
        <v>673</v>
      </c>
      <c r="F512" t="s">
        <v>50</v>
      </c>
      <c r="G512" t="s">
        <v>47</v>
      </c>
      <c r="H512" s="4">
        <v>1</v>
      </c>
    </row>
    <row r="513" spans="1:8" ht="12.75">
      <c r="A513" t="s">
        <v>674</v>
      </c>
      <c r="B513" s="4" t="s">
        <v>45</v>
      </c>
      <c r="C513" s="4" t="str">
        <f t="shared" si="7"/>
        <v>A</v>
      </c>
      <c r="D513" s="4"/>
      <c r="E513" s="4" t="s">
        <v>218</v>
      </c>
      <c r="F513" t="s">
        <v>47</v>
      </c>
      <c r="H513" s="4">
        <v>1</v>
      </c>
    </row>
    <row r="514" spans="1:8" ht="12.75">
      <c r="A514" t="s">
        <v>675</v>
      </c>
      <c r="B514" s="4" t="s">
        <v>45</v>
      </c>
      <c r="C514" s="4" t="str">
        <f t="shared" si="7"/>
        <v>A</v>
      </c>
      <c r="D514" s="4"/>
      <c r="E514" s="4" t="s">
        <v>334</v>
      </c>
      <c r="F514" t="s">
        <v>47</v>
      </c>
      <c r="H514" s="4">
        <v>1</v>
      </c>
    </row>
    <row r="515" spans="1:8" ht="12.75">
      <c r="A515" t="s">
        <v>676</v>
      </c>
      <c r="B515" s="4" t="s">
        <v>52</v>
      </c>
      <c r="C515" s="4" t="str">
        <f t="shared" si="7"/>
        <v>B</v>
      </c>
      <c r="D515" s="4"/>
      <c r="E515" s="4" t="s">
        <v>677</v>
      </c>
      <c r="F515" t="s">
        <v>54</v>
      </c>
      <c r="H515" s="4">
        <v>4</v>
      </c>
    </row>
    <row r="516" spans="1:8" ht="12.75">
      <c r="A516" t="s">
        <v>678</v>
      </c>
      <c r="B516" s="4" t="s">
        <v>48</v>
      </c>
      <c r="C516" s="4" t="str">
        <f t="shared" si="7"/>
        <v>D</v>
      </c>
      <c r="D516" s="4" t="s">
        <v>45</v>
      </c>
      <c r="E516" s="4" t="s">
        <v>314</v>
      </c>
      <c r="F516" t="s">
        <v>50</v>
      </c>
      <c r="G516" t="s">
        <v>47</v>
      </c>
      <c r="H516" s="4">
        <v>1</v>
      </c>
    </row>
    <row r="517" spans="1:8" ht="12.75">
      <c r="A517" t="s">
        <v>679</v>
      </c>
      <c r="B517" s="4" t="s">
        <v>52</v>
      </c>
      <c r="C517" s="4" t="str">
        <f t="shared" si="7"/>
        <v>B</v>
      </c>
      <c r="D517" s="4"/>
      <c r="E517" s="4" t="s">
        <v>66</v>
      </c>
      <c r="F517" t="s">
        <v>54</v>
      </c>
      <c r="H517" s="4">
        <v>2</v>
      </c>
    </row>
    <row r="518" spans="1:8" ht="12.75">
      <c r="A518" t="s">
        <v>680</v>
      </c>
      <c r="B518" s="4" t="s">
        <v>52</v>
      </c>
      <c r="C518" s="4" t="str">
        <f aca="true" t="shared" si="8" ref="C518:C555">LEFT(B518,1)</f>
        <v>B</v>
      </c>
      <c r="D518" s="4"/>
      <c r="E518" s="4" t="s">
        <v>60</v>
      </c>
      <c r="F518" t="s">
        <v>54</v>
      </c>
      <c r="H518" s="4">
        <v>8</v>
      </c>
    </row>
    <row r="519" spans="1:8" ht="12.75">
      <c r="A519" t="s">
        <v>681</v>
      </c>
      <c r="B519" s="4" t="s">
        <v>52</v>
      </c>
      <c r="C519" s="4" t="str">
        <f t="shared" si="8"/>
        <v>B</v>
      </c>
      <c r="D519" s="4"/>
      <c r="E519" s="4" t="s">
        <v>682</v>
      </c>
      <c r="F519" t="s">
        <v>54</v>
      </c>
      <c r="H519" s="4">
        <v>2</v>
      </c>
    </row>
    <row r="520" spans="1:8" ht="12.75">
      <c r="A520" t="s">
        <v>683</v>
      </c>
      <c r="B520" s="4" t="s">
        <v>74</v>
      </c>
      <c r="C520" s="4" t="str">
        <f t="shared" si="8"/>
        <v>D</v>
      </c>
      <c r="D520" s="4"/>
      <c r="E520" s="4" t="s">
        <v>275</v>
      </c>
      <c r="F520" t="s">
        <v>50</v>
      </c>
      <c r="H520" s="4">
        <v>2</v>
      </c>
    </row>
    <row r="521" spans="1:8" ht="12.75">
      <c r="A521" t="s">
        <v>684</v>
      </c>
      <c r="B521" s="4" t="s">
        <v>52</v>
      </c>
      <c r="C521" s="4" t="str">
        <f t="shared" si="8"/>
        <v>B</v>
      </c>
      <c r="D521" s="4"/>
      <c r="E521" s="4" t="s">
        <v>334</v>
      </c>
      <c r="F521" t="s">
        <v>54</v>
      </c>
      <c r="H521" s="4">
        <v>1</v>
      </c>
    </row>
    <row r="522" spans="1:8" ht="12.75">
      <c r="A522" t="s">
        <v>685</v>
      </c>
      <c r="B522" s="4" t="s">
        <v>340</v>
      </c>
      <c r="C522" s="4" t="str">
        <f t="shared" si="8"/>
        <v>D</v>
      </c>
      <c r="D522" s="4" t="s">
        <v>63</v>
      </c>
      <c r="E522" s="4" t="s">
        <v>168</v>
      </c>
      <c r="F522" t="s">
        <v>50</v>
      </c>
      <c r="G522" t="s">
        <v>47</v>
      </c>
      <c r="H522" s="4">
        <v>8</v>
      </c>
    </row>
    <row r="523" spans="1:8" ht="12.75">
      <c r="A523" t="s">
        <v>686</v>
      </c>
      <c r="B523" s="4" t="s">
        <v>340</v>
      </c>
      <c r="C523" s="4" t="str">
        <f t="shared" si="8"/>
        <v>D</v>
      </c>
      <c r="D523" s="4" t="s">
        <v>63</v>
      </c>
      <c r="E523" s="4" t="s">
        <v>86</v>
      </c>
      <c r="F523" t="s">
        <v>50</v>
      </c>
      <c r="G523" t="s">
        <v>47</v>
      </c>
      <c r="H523" s="4">
        <v>8</v>
      </c>
    </row>
    <row r="524" spans="1:8" ht="12.75">
      <c r="A524" t="s">
        <v>687</v>
      </c>
      <c r="B524" s="4" t="s">
        <v>52</v>
      </c>
      <c r="C524" s="4" t="str">
        <f t="shared" si="8"/>
        <v>B</v>
      </c>
      <c r="D524" s="4"/>
      <c r="E524" s="4" t="s">
        <v>66</v>
      </c>
      <c r="F524" t="s">
        <v>54</v>
      </c>
      <c r="H524" s="4">
        <v>2</v>
      </c>
    </row>
    <row r="525" spans="1:8" ht="12.75">
      <c r="A525" t="s">
        <v>688</v>
      </c>
      <c r="B525" s="4" t="s">
        <v>340</v>
      </c>
      <c r="C525" s="4" t="str">
        <f t="shared" si="8"/>
        <v>D</v>
      </c>
      <c r="D525" s="4" t="s">
        <v>63</v>
      </c>
      <c r="E525" s="4" t="s">
        <v>168</v>
      </c>
      <c r="F525" t="s">
        <v>50</v>
      </c>
      <c r="G525" t="s">
        <v>47</v>
      </c>
      <c r="H525" s="4">
        <v>8</v>
      </c>
    </row>
    <row r="526" spans="1:8" ht="12.75">
      <c r="A526" t="s">
        <v>689</v>
      </c>
      <c r="B526" s="4" t="s">
        <v>52</v>
      </c>
      <c r="C526" s="4" t="str">
        <f t="shared" si="8"/>
        <v>B</v>
      </c>
      <c r="D526" s="4"/>
      <c r="E526" s="4" t="s">
        <v>66</v>
      </c>
      <c r="F526" t="s">
        <v>54</v>
      </c>
      <c r="H526" s="4">
        <v>2</v>
      </c>
    </row>
    <row r="527" spans="1:8" ht="12.75">
      <c r="A527" t="s">
        <v>690</v>
      </c>
      <c r="B527" s="4" t="s">
        <v>63</v>
      </c>
      <c r="C527" s="4" t="str">
        <f t="shared" si="8"/>
        <v>C</v>
      </c>
      <c r="D527" s="4"/>
      <c r="E527" s="4" t="s">
        <v>212</v>
      </c>
      <c r="F527" t="s">
        <v>47</v>
      </c>
      <c r="H527" s="4">
        <v>4</v>
      </c>
    </row>
    <row r="528" spans="1:8" ht="12.75">
      <c r="A528" t="s">
        <v>691</v>
      </c>
      <c r="B528" s="4" t="s">
        <v>74</v>
      </c>
      <c r="C528" s="4" t="str">
        <f t="shared" si="8"/>
        <v>D</v>
      </c>
      <c r="D528" s="4"/>
      <c r="E528" s="4" t="s">
        <v>168</v>
      </c>
      <c r="F528" t="s">
        <v>50</v>
      </c>
      <c r="H528" s="4">
        <v>8</v>
      </c>
    </row>
    <row r="529" spans="1:8" ht="12.75">
      <c r="A529" t="s">
        <v>692</v>
      </c>
      <c r="B529" s="4" t="s">
        <v>71</v>
      </c>
      <c r="C529" s="4" t="str">
        <f t="shared" si="8"/>
        <v>D</v>
      </c>
      <c r="D529" s="4" t="s">
        <v>52</v>
      </c>
      <c r="E529" s="4" t="s">
        <v>477</v>
      </c>
      <c r="F529" t="s">
        <v>50</v>
      </c>
      <c r="G529" t="s">
        <v>54</v>
      </c>
      <c r="H529" s="4">
        <v>2</v>
      </c>
    </row>
    <row r="530" spans="1:8" ht="12.75">
      <c r="A530" t="s">
        <v>693</v>
      </c>
      <c r="B530" s="4" t="s">
        <v>52</v>
      </c>
      <c r="C530" s="4" t="str">
        <f t="shared" si="8"/>
        <v>B</v>
      </c>
      <c r="D530" s="4"/>
      <c r="E530" s="4" t="s">
        <v>168</v>
      </c>
      <c r="F530" t="s">
        <v>54</v>
      </c>
      <c r="H530" s="4">
        <v>8</v>
      </c>
    </row>
    <row r="531" spans="1:8" ht="12.75">
      <c r="A531" t="s">
        <v>694</v>
      </c>
      <c r="B531" s="4" t="s">
        <v>63</v>
      </c>
      <c r="C531" s="4" t="str">
        <f t="shared" si="8"/>
        <v>C</v>
      </c>
      <c r="D531" s="4"/>
      <c r="E531" s="4" t="s">
        <v>695</v>
      </c>
      <c r="F531" t="s">
        <v>47</v>
      </c>
      <c r="H531" s="4">
        <v>8</v>
      </c>
    </row>
    <row r="532" spans="1:8" ht="12.75">
      <c r="A532" t="s">
        <v>696</v>
      </c>
      <c r="B532" s="4" t="s">
        <v>52</v>
      </c>
      <c r="C532" s="4" t="str">
        <f t="shared" si="8"/>
        <v>B</v>
      </c>
      <c r="D532" s="4"/>
      <c r="E532" s="4" t="s">
        <v>187</v>
      </c>
      <c r="F532" t="s">
        <v>54</v>
      </c>
      <c r="H532" s="4">
        <v>8</v>
      </c>
    </row>
    <row r="533" spans="1:8" ht="12.75">
      <c r="A533" t="s">
        <v>697</v>
      </c>
      <c r="B533" s="4" t="s">
        <v>48</v>
      </c>
      <c r="C533" s="4" t="str">
        <f t="shared" si="8"/>
        <v>D</v>
      </c>
      <c r="D533" s="4" t="s">
        <v>45</v>
      </c>
      <c r="E533" s="4" t="s">
        <v>654</v>
      </c>
      <c r="F533" t="s">
        <v>50</v>
      </c>
      <c r="G533" t="s">
        <v>47</v>
      </c>
      <c r="H533" s="4">
        <v>1</v>
      </c>
    </row>
    <row r="534" spans="1:8" ht="12.75">
      <c r="A534" t="s">
        <v>698</v>
      </c>
      <c r="B534" s="4" t="s">
        <v>63</v>
      </c>
      <c r="C534" s="4" t="str">
        <f t="shared" si="8"/>
        <v>C</v>
      </c>
      <c r="D534" s="4"/>
      <c r="E534" s="4" t="s">
        <v>195</v>
      </c>
      <c r="F534" t="s">
        <v>47</v>
      </c>
      <c r="H534" s="4">
        <v>2</v>
      </c>
    </row>
    <row r="535" spans="1:8" ht="12.75">
      <c r="A535" t="s">
        <v>699</v>
      </c>
      <c r="B535" s="4" t="s">
        <v>340</v>
      </c>
      <c r="C535" s="4" t="s">
        <v>74</v>
      </c>
      <c r="D535" s="4" t="s">
        <v>63</v>
      </c>
      <c r="E535" s="4" t="s">
        <v>58</v>
      </c>
      <c r="F535" t="s">
        <v>47</v>
      </c>
      <c r="H535" s="4">
        <v>2</v>
      </c>
    </row>
    <row r="536" spans="1:8" ht="12.75">
      <c r="A536" t="s">
        <v>700</v>
      </c>
      <c r="B536" s="4" t="s">
        <v>52</v>
      </c>
      <c r="C536" s="4" t="str">
        <f t="shared" si="8"/>
        <v>B</v>
      </c>
      <c r="D536" s="4"/>
      <c r="E536" s="4" t="s">
        <v>227</v>
      </c>
      <c r="F536" t="s">
        <v>54</v>
      </c>
      <c r="H536" s="4">
        <v>2</v>
      </c>
    </row>
    <row r="537" spans="1:8" ht="12.75">
      <c r="A537" t="s">
        <v>35</v>
      </c>
      <c r="B537" s="4" t="s">
        <v>48</v>
      </c>
      <c r="C537" s="4" t="str">
        <f t="shared" si="8"/>
        <v>D</v>
      </c>
      <c r="D537" s="4" t="s">
        <v>45</v>
      </c>
      <c r="E537" s="4" t="s">
        <v>233</v>
      </c>
      <c r="F537" t="s">
        <v>50</v>
      </c>
      <c r="G537" t="s">
        <v>47</v>
      </c>
      <c r="H537" s="4">
        <v>8</v>
      </c>
    </row>
    <row r="538" spans="1:8" ht="12.75">
      <c r="A538" t="s">
        <v>701</v>
      </c>
      <c r="B538" s="4" t="s">
        <v>63</v>
      </c>
      <c r="C538" s="4" t="str">
        <f t="shared" si="8"/>
        <v>C</v>
      </c>
      <c r="D538" s="4"/>
      <c r="E538" s="4" t="s">
        <v>227</v>
      </c>
      <c r="F538" t="s">
        <v>47</v>
      </c>
      <c r="H538" s="4">
        <v>2</v>
      </c>
    </row>
    <row r="539" spans="1:8" ht="12.75">
      <c r="A539" t="s">
        <v>702</v>
      </c>
      <c r="B539" s="4" t="s">
        <v>52</v>
      </c>
      <c r="C539" s="4" t="str">
        <f t="shared" si="8"/>
        <v>B</v>
      </c>
      <c r="D539" s="4"/>
      <c r="E539" s="4" t="s">
        <v>267</v>
      </c>
      <c r="F539" t="s">
        <v>54</v>
      </c>
      <c r="H539" s="4">
        <v>4</v>
      </c>
    </row>
    <row r="540" spans="1:8" ht="12.75">
      <c r="A540" t="s">
        <v>703</v>
      </c>
      <c r="B540" s="4" t="s">
        <v>48</v>
      </c>
      <c r="C540" s="4" t="str">
        <f t="shared" si="8"/>
        <v>D</v>
      </c>
      <c r="D540" s="4" t="s">
        <v>45</v>
      </c>
      <c r="E540" s="4" t="s">
        <v>88</v>
      </c>
      <c r="F540" t="s">
        <v>50</v>
      </c>
      <c r="G540" t="s">
        <v>47</v>
      </c>
      <c r="H540" s="4">
        <v>8</v>
      </c>
    </row>
    <row r="541" spans="1:8" ht="12.75">
      <c r="A541" t="s">
        <v>704</v>
      </c>
      <c r="B541" s="4" t="s">
        <v>71</v>
      </c>
      <c r="C541" s="4" t="str">
        <f t="shared" si="8"/>
        <v>D</v>
      </c>
      <c r="D541" s="4" t="s">
        <v>52</v>
      </c>
      <c r="E541" s="4" t="s">
        <v>651</v>
      </c>
      <c r="F541" t="s">
        <v>54</v>
      </c>
      <c r="H541" s="4">
        <v>4</v>
      </c>
    </row>
    <row r="542" spans="1:8" ht="12.75">
      <c r="A542" t="s">
        <v>705</v>
      </c>
      <c r="B542" s="4" t="s">
        <v>71</v>
      </c>
      <c r="C542" s="4" t="str">
        <f t="shared" si="8"/>
        <v>D</v>
      </c>
      <c r="D542" s="4" t="s">
        <v>52</v>
      </c>
      <c r="E542" s="4" t="s">
        <v>294</v>
      </c>
      <c r="F542" t="s">
        <v>54</v>
      </c>
      <c r="H542" s="4">
        <v>2</v>
      </c>
    </row>
    <row r="543" spans="1:8" ht="12.75">
      <c r="A543" t="s">
        <v>706</v>
      </c>
      <c r="B543" s="4" t="s">
        <v>52</v>
      </c>
      <c r="C543" s="4" t="str">
        <f t="shared" si="8"/>
        <v>B</v>
      </c>
      <c r="D543" s="4"/>
      <c r="E543" s="4" t="s">
        <v>90</v>
      </c>
      <c r="F543" t="s">
        <v>54</v>
      </c>
      <c r="H543" s="4">
        <v>2</v>
      </c>
    </row>
    <row r="544" spans="1:8" ht="12.75">
      <c r="A544" t="s">
        <v>707</v>
      </c>
      <c r="B544" s="4" t="s">
        <v>71</v>
      </c>
      <c r="C544" s="4" t="str">
        <f t="shared" si="8"/>
        <v>D</v>
      </c>
      <c r="D544" s="4" t="s">
        <v>52</v>
      </c>
      <c r="E544" s="4" t="s">
        <v>644</v>
      </c>
      <c r="F544" t="s">
        <v>54</v>
      </c>
      <c r="H544" s="4">
        <v>2</v>
      </c>
    </row>
    <row r="545" spans="1:8" ht="12.75">
      <c r="A545" t="s">
        <v>708</v>
      </c>
      <c r="B545" s="4" t="s">
        <v>52</v>
      </c>
      <c r="C545" s="4" t="str">
        <f t="shared" si="8"/>
        <v>B</v>
      </c>
      <c r="D545" s="4"/>
      <c r="E545" s="4" t="s">
        <v>709</v>
      </c>
      <c r="F545" t="s">
        <v>54</v>
      </c>
      <c r="H545" s="4">
        <v>8</v>
      </c>
    </row>
    <row r="546" spans="1:8" ht="12.75">
      <c r="A546" t="s">
        <v>710</v>
      </c>
      <c r="B546" s="4" t="s">
        <v>63</v>
      </c>
      <c r="C546" s="4" t="str">
        <f t="shared" si="8"/>
        <v>C</v>
      </c>
      <c r="D546" s="4"/>
      <c r="E546" s="4" t="s">
        <v>212</v>
      </c>
      <c r="F546" t="s">
        <v>47</v>
      </c>
      <c r="H546" s="4">
        <v>4</v>
      </c>
    </row>
    <row r="547" spans="1:8" ht="12.75">
      <c r="A547" t="s">
        <v>711</v>
      </c>
      <c r="B547" s="4" t="s">
        <v>45</v>
      </c>
      <c r="C547" s="4" t="str">
        <f t="shared" si="8"/>
        <v>A</v>
      </c>
      <c r="D547" s="4"/>
      <c r="E547" s="4" t="s">
        <v>712</v>
      </c>
      <c r="F547" t="s">
        <v>47</v>
      </c>
      <c r="H547" s="4">
        <v>1</v>
      </c>
    </row>
    <row r="548" spans="1:8" ht="12.75">
      <c r="A548" t="s">
        <v>713</v>
      </c>
      <c r="B548" s="4" t="s">
        <v>52</v>
      </c>
      <c r="C548" s="4" t="str">
        <f t="shared" si="8"/>
        <v>B</v>
      </c>
      <c r="D548" s="4"/>
      <c r="E548" s="4" t="s">
        <v>384</v>
      </c>
      <c r="F548" t="s">
        <v>54</v>
      </c>
      <c r="H548" s="4">
        <v>2</v>
      </c>
    </row>
    <row r="549" spans="1:8" ht="12.75">
      <c r="A549" t="s">
        <v>714</v>
      </c>
      <c r="B549" s="4" t="s">
        <v>63</v>
      </c>
      <c r="C549" s="4" t="str">
        <f t="shared" si="8"/>
        <v>C</v>
      </c>
      <c r="D549" s="4"/>
      <c r="E549" s="4" t="s">
        <v>153</v>
      </c>
      <c r="F549" t="s">
        <v>47</v>
      </c>
      <c r="H549" s="4">
        <v>2</v>
      </c>
    </row>
    <row r="550" spans="1:8" ht="12.75">
      <c r="A550" t="s">
        <v>715</v>
      </c>
      <c r="B550" s="4" t="s">
        <v>63</v>
      </c>
      <c r="C550" s="4" t="str">
        <f t="shared" si="8"/>
        <v>C</v>
      </c>
      <c r="D550" s="4"/>
      <c r="E550" s="4" t="s">
        <v>118</v>
      </c>
      <c r="F550" t="s">
        <v>47</v>
      </c>
      <c r="H550" s="4">
        <v>2</v>
      </c>
    </row>
    <row r="551" spans="1:8" ht="12.75">
      <c r="A551" t="s">
        <v>716</v>
      </c>
      <c r="B551" s="4" t="s">
        <v>52</v>
      </c>
      <c r="C551" s="4" t="str">
        <f t="shared" si="8"/>
        <v>B</v>
      </c>
      <c r="D551" s="4"/>
      <c r="E551" s="4" t="s">
        <v>361</v>
      </c>
      <c r="F551" t="s">
        <v>54</v>
      </c>
      <c r="H551" s="4">
        <v>8</v>
      </c>
    </row>
    <row r="552" spans="1:8" ht="12.75">
      <c r="A552" t="s">
        <v>717</v>
      </c>
      <c r="B552" s="4" t="s">
        <v>74</v>
      </c>
      <c r="C552" s="4" t="str">
        <f t="shared" si="8"/>
        <v>D</v>
      </c>
      <c r="D552" s="4"/>
      <c r="E552" s="4" t="s">
        <v>104</v>
      </c>
      <c r="F552" t="s">
        <v>50</v>
      </c>
      <c r="H552" s="4">
        <v>8</v>
      </c>
    </row>
    <row r="553" spans="1:8" ht="12.75">
      <c r="A553" t="s">
        <v>718</v>
      </c>
      <c r="B553" s="4" t="s">
        <v>74</v>
      </c>
      <c r="C553" s="4" t="str">
        <f t="shared" si="8"/>
        <v>D</v>
      </c>
      <c r="D553" s="4"/>
      <c r="E553" s="4" t="s">
        <v>719</v>
      </c>
      <c r="F553" t="s">
        <v>50</v>
      </c>
      <c r="H553" s="4">
        <v>4</v>
      </c>
    </row>
    <row r="554" spans="1:8" ht="12.75">
      <c r="A554" t="s">
        <v>720</v>
      </c>
      <c r="B554" s="4" t="s">
        <v>74</v>
      </c>
      <c r="C554" s="4" t="str">
        <f t="shared" si="8"/>
        <v>D</v>
      </c>
      <c r="D554" s="4"/>
      <c r="E554" s="4" t="s">
        <v>175</v>
      </c>
      <c r="F554" t="s">
        <v>50</v>
      </c>
      <c r="H554" s="4">
        <v>8</v>
      </c>
    </row>
    <row r="555" spans="1:8" ht="12.75">
      <c r="A555" t="s">
        <v>721</v>
      </c>
      <c r="B555" s="4" t="s">
        <v>45</v>
      </c>
      <c r="C555" s="4" t="str">
        <f t="shared" si="8"/>
        <v>A</v>
      </c>
      <c r="D555" s="4"/>
      <c r="E555" s="4" t="s">
        <v>384</v>
      </c>
      <c r="F555" t="s">
        <v>47</v>
      </c>
      <c r="H555" s="4">
        <v>2</v>
      </c>
    </row>
  </sheetData>
  <sheetProtection password="CD92"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sheetProtection password="CD92" sheet="1" objects="1" scenarios="1"/>
  <printOptions/>
  <pageMargins left="0.75" right="0.75" top="1" bottom="1" header="0.5" footer="0.5"/>
  <pageSetup horizontalDpi="600" verticalDpi="600" orientation="portrait" r:id="rId3"/>
  <legacyDrawing r:id="rId2"/>
  <oleObjects>
    <oleObject progId="MS_ClipArt_Gallery" shapeId="370916" r:id="rId1"/>
  </oleObjects>
</worksheet>
</file>

<file path=xl/worksheets/sheet7.xml><?xml version="1.0" encoding="utf-8"?>
<worksheet xmlns="http://schemas.openxmlformats.org/spreadsheetml/2006/main" xmlns:r="http://schemas.openxmlformats.org/officeDocument/2006/relationships">
  <sheetPr codeName="Sheet5"/>
  <dimension ref="A1:A1"/>
  <sheetViews>
    <sheetView workbookViewId="0" topLeftCell="A16">
      <selection activeCell="A1" sqref="A1"/>
    </sheetView>
  </sheetViews>
  <sheetFormatPr defaultColWidth="9.140625" defaultRowHeight="12.75"/>
  <sheetData/>
  <sheetProtection password="CD92" sheet="1" objects="1" scenarios="1"/>
  <printOptions/>
  <pageMargins left="0.75" right="0.75" top="1" bottom="1" header="0.5" footer="0.5"/>
  <pageSetup horizontalDpi="600" verticalDpi="600" orientation="portrait" r:id="rId3"/>
  <legacyDrawing r:id="rId2"/>
  <oleObjects>
    <oleObject progId="MS_ClipArt_Gallery" shapeId="37372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 Worksheet</dc:title>
  <dc:subject>Field Assessment Tool</dc:subject>
  <dc:creator>Mike Gangwer USDA-NRCS</dc:creator>
  <cp:keywords/>
  <dc:description/>
  <cp:lastModifiedBy>Jerry Grigar,  JR.</cp:lastModifiedBy>
  <cp:lastPrinted>2006-05-19T13:14:56Z</cp:lastPrinted>
  <dcterms:created xsi:type="dcterms:W3CDTF">2000-03-16T21:32:02Z</dcterms:created>
  <dcterms:modified xsi:type="dcterms:W3CDTF">2006-06-28T16:16:18Z</dcterms:modified>
  <cp:category/>
  <cp:version/>
  <cp:contentType/>
  <cp:contentStatus/>
</cp:coreProperties>
</file>