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61" windowWidth="15195" windowHeight="11640" activeTab="1"/>
  </bookViews>
  <sheets>
    <sheet name="Instructions" sheetId="1" r:id="rId1"/>
    <sheet name="Grazing Lands Eligibility" sheetId="2" r:id="rId2"/>
  </sheets>
  <definedNames>
    <definedName name="_xlnm.Print_Area" localSheetId="1">'Grazing Lands Eligibility'!$M$49:$Y$97</definedName>
    <definedName name="_xlnm.Print_Area" localSheetId="0">'Instructions'!$B$3:$H$130</definedName>
  </definedNames>
  <calcPr fullCalcOnLoad="1"/>
</workbook>
</file>

<file path=xl/comments2.xml><?xml version="1.0" encoding="utf-8"?>
<comments xmlns="http://schemas.openxmlformats.org/spreadsheetml/2006/main">
  <authors>
    <author>George Peacock</author>
    <author>george.peacock</author>
  </authors>
  <commentList>
    <comment ref="N9" authorId="0">
      <text>
        <r>
          <rPr>
            <sz val="8"/>
            <rFont val="Tahoma"/>
            <family val="0"/>
          </rPr>
          <t>To maintain or enhance plant vigor and protect soil surface from accelerated erosion and increase soil organic matter.  Grazing management records must document grazing periods and deferment showing differences in season of use as identified in grazing management plan.
Applicants will need to supply written records and documentation upon request from NRCS.</t>
        </r>
      </text>
    </comment>
    <comment ref="N10" authorId="0">
      <text>
        <r>
          <rPr>
            <sz val="8"/>
            <rFont val="Tahoma"/>
            <family val="0"/>
          </rPr>
          <t>A system of activities applied and maintained to enhance plant health, composition and vigor, reduce accelerated erosion, and minimize sedimentation and transport of sediment to surface waters.</t>
        </r>
      </text>
    </comment>
    <comment ref="N11" authorId="0">
      <text>
        <r>
          <rPr>
            <sz val="8"/>
            <rFont val="Tahoma"/>
            <family val="0"/>
          </rPr>
          <t>If accelerated soil erosion concerns/problems exist because of access roads, stock trails, or other critical areas, these areas must be managed to limit surface water runoff and control accelerated soil erosion.  Gully erosion is stabilized.</t>
        </r>
      </text>
    </comment>
    <comment ref="N15" authorId="0">
      <text>
        <r>
          <rPr>
            <sz val="8"/>
            <rFont val="Tahoma"/>
            <family val="0"/>
          </rPr>
          <t>Manage vegetative health and cover by reducing erosion, and minimize transport of sediment, pesticides, and nutrients to surface waters.  Activities, such as off-stream water sources, stream crossings, scheduled/managed grazing, grazing deferment during critical regrowth periods, fencing/exclusion, or periodic rest from grazing through rotational grazing or herding, are acceptable methods when properly chosen and applied to meet the specific situation.</t>
        </r>
      </text>
    </comment>
    <comment ref="N21" authorId="0">
      <text>
        <r>
          <rPr>
            <sz val="8"/>
            <rFont val="Tahoma"/>
            <family val="0"/>
          </rPr>
          <t xml:space="preserve">Integrated Pest Management - IPM includes a wide array of grazing management and site specific prevention, avoidance, monitoring, and suppression management techniques.
Prevention - Preventing pest populations (e.g., using pest-free seeds and sprigs, feeding hay without any noxious weed seeds, and scheduling irrigation to avoid situations conducive to disease development, etc.).
Avoidance - Avoiding pest impacts (e.g., using pest-resistant varieties, select non-invasive forage species, etc.).
Monitoring - Identifying the extent of pest populations and/or the probability of future populations (e.g., pest scouting, soil testing, weather forecasting, etc.).
Suppression -  Suppressing a pest population or its impacts using cultural, biological, or chemical pest controls.  Example: Cultural - Monitoring forage stand density and canopy cover and enhancing it as needed to suppress weed entry.
Note: Guidance on appropriate IPM management techniques is available from Cooperative Extension. </t>
        </r>
      </text>
    </comment>
    <comment ref="N22" authorId="0">
      <text>
        <r>
          <rPr>
            <sz val="8"/>
            <rFont val="Tahoma"/>
            <family val="0"/>
          </rPr>
          <t>A basic IPM system utilizes pest suppression techniques (including pesticide applications) only after monitoring (including pest scouting) verifies that a pest population has reached an economic threshold. 
An economic threshold is the number of pests (weeds, insects, diseases, etc.) per some unit (square foot, acre, plant, etc.) that, if left uncontrolled, will soon increase to levels high enough to cause economic injury that is equal to the cost of suppression. 
Pest management environmental risk is reduced by applying mitigation techniques. Mitigation techniques include both IPM management techniques, such as timing pesticide application to avoid heavy rainfall. Appropriate mitigation techniques may be selected based on environmental risk evaluation with tools like the NRCS Windows Pesticide Screening Tool (WIN-PST).  
Note: Guidance on basic IPM systems is available from Cooperative Extension.</t>
        </r>
      </text>
    </comment>
    <comment ref="N23" authorId="0">
      <text>
        <r>
          <rPr>
            <sz val="8"/>
            <rFont val="Tahoma"/>
            <family val="0"/>
          </rPr>
          <t xml:space="preserve">A high level IPM system goes beyond a basic IPM system by relying primarily on prevention and avoidance management techniques (see definitions in Choice 1 note). When pest suppression is necessary, chemical controls are generally used only when cultural and biological controls have proven inadequate.
Pest management environmental risk is reduced by substituting cultural and biological management techniques for pesticides whenever possible, and applying other appropriate mitigation techniques. Mitigation techniques include both IPM management techniques and Conservation Practices.
Appropriate mitigation techniques may be selected based on environmental risk evaluation with tools like the NRCS Windows Pesticide Screening Tool - WIN-PST (for evaluating the use of last resort pesticides). 
Note: Guidance on high level IPM systems is available from Cooperative Extension.
</t>
        </r>
      </text>
    </comment>
    <comment ref="N29" authorId="0">
      <text>
        <r>
          <rPr>
            <sz val="8"/>
            <rFont val="Tahoma"/>
            <family val="0"/>
          </rPr>
          <t>A nutrient management plan provides recommendations or procedures to determine the amount, form, placement and timing of plant nutrients to obtain optimum yields while minimizing the risk of surface and ground water pollution.  The procedure used to determine nutrient recommendations should be based on one or more of the following:
• Realistic yield goal,
• Soil test results,
• Leguminous crop credits,
• Manure application history, and/or
• Leaf tissue analysis (if appropriate).
The nutrient management plan should address all sources of nutrients.</t>
        </r>
      </text>
    </comment>
    <comment ref="N30" authorId="0">
      <text>
        <r>
          <rPr>
            <sz val="8"/>
            <rFont val="Tahoma"/>
            <family val="0"/>
          </rPr>
          <t>Soil samples analyzed by a recognized land grant university or private laboratory using methods approved by the land grant university for the purposes of determining amounts of nutrients needed for plant production.  Producer needs to demonstrate the use of soil tests to plan nutrient application rates.</t>
        </r>
      </text>
    </comment>
    <comment ref="N31" authorId="0">
      <text>
        <r>
          <rPr>
            <sz val="8"/>
            <rFont val="Tahoma"/>
            <family val="0"/>
          </rPr>
          <t>Application rates for liquid manure do not exceed the Available Water Capacity of the soil or produce surface runoff that leaves the field of application.</t>
        </r>
      </text>
    </comment>
    <comment ref="N37" authorId="0">
      <text>
        <r>
          <rPr>
            <sz val="8"/>
            <rFont val="Tahoma"/>
            <family val="0"/>
          </rPr>
          <t>When soil tests results that are analyzed by a recognized land grant university or private laboratory for the purposes of determining amounts of nutrients needed for plant production indicate that phosphorus levels are in the "very high" or "excessive" or "above optimum"  rating category (regardless of P extraction method), no phosphorus is applied with the exception of up to 25 lbs/acre of P2O5  as starter fertilizer at time of planting.</t>
        </r>
      </text>
    </comment>
    <comment ref="N38" authorId="0">
      <text>
        <r>
          <rPr>
            <sz val="8"/>
            <rFont val="Tahoma"/>
            <family val="0"/>
          </rPr>
          <t>Account for all nutrients brought onto the farm through a mass balance accounting.  Where applicable, account for both nitrogen and phosphorus credits from the following sources:
° current and prior year's manure applications,
° irrigation water applied during the growing season, 
° supplemental feed, 
° and soil OM.</t>
        </r>
      </text>
    </comment>
    <comment ref="N42" authorId="0">
      <text>
        <r>
          <rPr>
            <sz val="8"/>
            <rFont val="Tahoma"/>
            <family val="0"/>
          </rPr>
          <t xml:space="preserve">Acceptable methods of identifying saline seep recharge areas include soil maps and geologic information, soil moisture probes and test holes, and visual inspections.  Visual assessments and electrical conductivity measurements are acceptable methods of identifying discharge areas.  Visual indicators of discharge areas include vigorous weed growth, salt crystals on the soil surface, and prolonged soil wetness. </t>
        </r>
      </text>
    </comment>
    <comment ref="N8" authorId="1">
      <text>
        <r>
          <rPr>
            <sz val="8"/>
            <rFont val="Tahoma"/>
            <family val="0"/>
          </rPr>
          <t>Documented forage/livestock balance that includes wildlife demand.
Livestock numbers, grazing area, or grazing time per pasture/paddock are adjusted to ensure adequate plant regrowth opportunity to maintain or enhance plant vigor and protect soil surface from accelerated erosion.
Adjustments to livestock numbers are made to account for forage deficits/surpluses due to climatic conditions, wildfire, insects, etc.</t>
        </r>
      </text>
    </comment>
    <comment ref="N59" authorId="0">
      <text>
        <r>
          <rPr>
            <sz val="8"/>
            <rFont val="Tahoma"/>
            <family val="0"/>
          </rPr>
          <t>To maintain or enhance plant vigor and protect soil surface from accelerated erosion and increase soil organic matter.  Grazing management records must document grazing periods and deferment showing differences in season of use as identified in grazing management plan.</t>
        </r>
      </text>
    </comment>
    <comment ref="N12" authorId="1">
      <text>
        <r>
          <rPr>
            <sz val="8"/>
            <rFont val="Tahoma"/>
            <family val="2"/>
          </rPr>
          <t>Water courses are considered streams having perennial flow or seasonal streams.
A seasonal stream is a stream that runs water for only part of the year; however, more than just a few hours or days during and/or following a heavy rainfall event or snowmelt.</t>
        </r>
      </text>
    </comment>
  </commentList>
</comments>
</file>

<file path=xl/sharedStrings.xml><?xml version="1.0" encoding="utf-8"?>
<sst xmlns="http://schemas.openxmlformats.org/spreadsheetml/2006/main" count="180" uniqueCount="151">
  <si>
    <t>Salinity</t>
  </si>
  <si>
    <t>Minimum  Score YES or NO</t>
  </si>
  <si>
    <t>Resource Concerns &amp; Minimum Treatment Levels</t>
  </si>
  <si>
    <t>Saline recharge and discharge areas have been identified.</t>
  </si>
  <si>
    <t>Check Here for Yes</t>
  </si>
  <si>
    <t>(Choice 3) A high level IPM system with pesticides applied only as a last resort is used to manage pests and reduce pest management environmental risk.</t>
  </si>
  <si>
    <t>(Choice 2) A basic Integrated Pest Management system with scouting and economic thresholds is used to manage pests and reduce pest management environmental risk.</t>
  </si>
  <si>
    <t>PASS - Determined Not to be a CSP Resource Concern</t>
  </si>
  <si>
    <t xml:space="preserve">Pesticide GW - Min </t>
  </si>
  <si>
    <t xml:space="preserve">"N" GW - Min. </t>
  </si>
  <si>
    <t xml:space="preserve">"Phos." GW - Min. </t>
  </si>
  <si>
    <t>Pesticides SW - Min.</t>
  </si>
  <si>
    <t xml:space="preserve">"N" SW - Min. </t>
  </si>
  <si>
    <t xml:space="preserve">"Phos." SW - Min. </t>
  </si>
  <si>
    <t xml:space="preserve">Sediment - Min. </t>
  </si>
  <si>
    <t xml:space="preserve">Salinity - Min. </t>
  </si>
  <si>
    <t>Soil Quality (O. M.)-Min.</t>
  </si>
  <si>
    <t>Pesticides</t>
  </si>
  <si>
    <t>Do you apply any pesticides?</t>
  </si>
  <si>
    <t>No</t>
  </si>
  <si>
    <t>Yes</t>
  </si>
  <si>
    <t>Nutrients</t>
  </si>
  <si>
    <t>Do you apply any nutrients?</t>
  </si>
  <si>
    <t>No Phosphorus is applied via fertilizer, manure, biosolids,or other amendments. (This triggers a pass for phosphorus)</t>
  </si>
  <si>
    <t>CHOOSE ONE (1) Integrated Pest Management CHOICE BELOW - IF "No IPM Used" CHECK HERE.</t>
  </si>
  <si>
    <t>(Choice 1) A full Integrated Pest Management system is not yet implemented, but one or more IPM management techniques that are appropriate for the site are utilized on a regular basis.</t>
  </si>
  <si>
    <t xml:space="preserve">CHOOSE ONE (1) NITROGEN CHOICE BELOW </t>
  </si>
  <si>
    <t>(Choice 1) Most nitrogen (manure or fertilizer) is applied at the beginning of the growing season as a top-dress.</t>
  </si>
  <si>
    <t>No Phosphorus is applied where soil test indicate a “very high or excessive” rating.  For pasture renovation only band apply starter application of P.</t>
  </si>
  <si>
    <t>Do you have any saline seeps or other management induced saline areas?</t>
  </si>
  <si>
    <t>For saline seeps discharge areas, grazing is managed to maintain and/or improve existing salt tolerant vegetation.</t>
  </si>
  <si>
    <r>
      <t xml:space="preserve">When applying </t>
    </r>
    <r>
      <rPr>
        <b/>
        <sz val="10"/>
        <rFont val="Arial"/>
        <family val="2"/>
      </rPr>
      <t>manure</t>
    </r>
    <r>
      <rPr>
        <sz val="10"/>
        <rFont val="Arial"/>
        <family val="2"/>
      </rPr>
      <t xml:space="preserve">, maintain a minimum setback distance of 33 feet between the application area and intermittent streams/ditches, perennial streams, ponds/lakes, surface water inlets and open sink holes.  </t>
    </r>
  </si>
  <si>
    <t>Livestock watering facilities; fences; salting, mineral, and supplemental feeding locations; and/or herding techniques are installed or implemented for proper livestock grazing distribution.</t>
  </si>
  <si>
    <t>Total Score</t>
  </si>
  <si>
    <t>For saline seeps, grazing is managed in recharge area on permanent pasture and rangeland to provide optimum vegetation type and cover to minimize soil water percolation below root zone thereby reducing saline flows at seep discharge areas.</t>
  </si>
  <si>
    <t>No nitrogen (manure/fertilizer)is ever applied. (This triggers a pass for nitrogen)</t>
  </si>
  <si>
    <t>Where applicable, nitrogen and phosphorus additions from manure, irrigation water, supplemental feed, and soil organic matter are calculated from analyses or book values and used to plan nutrient application rates.</t>
  </si>
  <si>
    <t>Selective Treatment by spot application, individual plant treatment, or directed spraying is utilized to reduce amount of pesticide applied. This can be in addition to other IPM choices above.</t>
  </si>
  <si>
    <t>Soil Quality       (O. M.)</t>
  </si>
  <si>
    <t>Water Courses</t>
  </si>
  <si>
    <t>Do you have any water courses on offered acres?</t>
  </si>
  <si>
    <t>Pesticide         GW</t>
  </si>
  <si>
    <t>"N"              GW</t>
  </si>
  <si>
    <t>"Phos."             GW</t>
  </si>
  <si>
    <t>Pesticide          SW</t>
  </si>
  <si>
    <t>Manage grazing of riparian areas adjacent to water courses to maintain adequate plant cover to reduce amounts of sediment, pesticides, and nutrients in surface runoff; help stabilize streambanks; and increase soil organic matter.</t>
  </si>
  <si>
    <t>7a</t>
  </si>
  <si>
    <t>7b</t>
  </si>
  <si>
    <t>7c</t>
  </si>
  <si>
    <t>14a</t>
  </si>
  <si>
    <t>14b</t>
  </si>
  <si>
    <t>"N"               SW</t>
  </si>
  <si>
    <t>"Phos."             SW</t>
  </si>
  <si>
    <t>Sediment</t>
  </si>
  <si>
    <t>Prepared By:</t>
  </si>
  <si>
    <t>Producer Name</t>
  </si>
  <si>
    <t>Tract/Field(s)</t>
  </si>
  <si>
    <t>Comments</t>
  </si>
  <si>
    <t>Signature:</t>
  </si>
  <si>
    <t>CSP - Grazing Lands Minimum Eligibility Report</t>
  </si>
  <si>
    <t>Livestock feeding areas and other areas where livestock concentrate, such as off stream watering areas and salting and mineral locations are not located adjacent to water courses and if located adjacent to water courses have buffers, filter strips, sediment basins, or other measures established to prevent direct, unfiltered runoff into surface waters.</t>
  </si>
  <si>
    <t>Soil Quality                (O. M.)</t>
  </si>
  <si>
    <t>Pesticide                GW</t>
  </si>
  <si>
    <t>"N"                      GW</t>
  </si>
  <si>
    <t>"Phos."                       GW</t>
  </si>
  <si>
    <t>Pesticide                 SW</t>
  </si>
  <si>
    <t>"N"                     SW</t>
  </si>
  <si>
    <t>"Phos."                    SW</t>
  </si>
  <si>
    <r>
      <t xml:space="preserve">When applying </t>
    </r>
    <r>
      <rPr>
        <b/>
        <sz val="10"/>
        <rFont val="Arial"/>
        <family val="2"/>
      </rPr>
      <t>pesticides</t>
    </r>
    <r>
      <rPr>
        <sz val="10"/>
        <rFont val="Arial"/>
        <family val="2"/>
      </rPr>
      <t>, maintain a minimum setback distance of 33 feet between the application area and intermittent streams/ditches, perennial streams, ponds/lakes, surface water inlets and open sink holes. Or, utilize pesticides labeled for aquatic use that give desired control.</t>
    </r>
  </si>
  <si>
    <t>Adequate grazing and roughage supply is available to meet animal demands and is managed to maintain or enhance plant health and composition, protect soil surface from accelerated erosion, and increase soil organic matter.</t>
  </si>
  <si>
    <t>A minimum of 2 years of written records or documentation to support the grazing management system that was applied are available documenting the kind, class, and number of animals and identifying the periods of grazing, rest, and other treatments for each grazing unit.</t>
  </si>
  <si>
    <t>Are current soil tests (5 years old or less) used to make nutrient applications based on soil and plant needs?</t>
  </si>
  <si>
    <t>Where nutrients are applied (manure and/or fertilizer), the rate is based on a nutrient management plan.</t>
  </si>
  <si>
    <t>Management Activities</t>
  </si>
  <si>
    <r>
      <t>Date:</t>
    </r>
    <r>
      <rPr>
        <sz val="10"/>
        <rFont val="Arial"/>
        <family val="0"/>
      </rPr>
      <t xml:space="preserve">  __________________________________</t>
    </r>
  </si>
  <si>
    <r>
      <t>Name:</t>
    </r>
    <r>
      <rPr>
        <sz val="10"/>
        <rFont val="Arial"/>
        <family val="0"/>
      </rPr>
      <t xml:space="preserve">  _______________________________________________________</t>
    </r>
  </si>
  <si>
    <t>I certify that the management activities and the written records or documentation that support the management activities are accurate to the best of my knowledge.  I will supply written records and documentation upon NRCS request.</t>
  </si>
  <si>
    <t>(Choice 2) Most nitrogen (manure or fertilizer) is split applied: usually an initial application at start of growing season and then applied as needed after one or more grazing events during the year  except last one of the growing season.</t>
  </si>
  <si>
    <t>Access roads, stock trails and other critical areas are managed to limit surface water runoff and control accelerated soil erosion.</t>
  </si>
  <si>
    <t>CSP Grazing Lands Eligibility Tool</t>
  </si>
  <si>
    <t>Background</t>
  </si>
  <si>
    <t xml:space="preserve">The CSP Grazing Lands Eligibility tool was created by a team of agency experts.  This team together assigned index values to each conservation measure for each of the CSP soil and water quality concern categories.  The tool was further reviewed by state NRCS employees from around the country.  </t>
  </si>
  <si>
    <t>The tool is a spreadsheet based tool.  If you have any questions or comments please contact George Peacock with the Grazing Lands Team in the Central National Technology Support Center at (817) 509-3211.</t>
  </si>
  <si>
    <t xml:space="preserve">  </t>
  </si>
  <si>
    <t xml:space="preserve">The CSP Grazing Lands Eligibility Tool answers the basic question “Does the producer address the minimum soil and water quality resource concerns outlined in the CSP legislation?”  </t>
  </si>
  <si>
    <t>It is not a planning tool.  NRCS has more detailed planning tools, such as the pasture condition scoring and rangeland health assessment.  The CSP Grazing Lands Tool was designed to determine if applicants are meeting the minimum requirements of CSP.</t>
  </si>
  <si>
    <t>Scale to apply the Tool</t>
  </si>
  <si>
    <t xml:space="preserve">The CSP Grazing Lands Eligibility Tool will be applied and run for the pastureland and rangeland acres that are offered by the applicant for the program.  The intent is to NOT apply the tool on a field by field basis. Each statement should be interpreted as asking the question “Is ______________ (management activity) applied on your offered acres?”  A check in the box indicates an affirmative answer.  The eligibility question must be true on all acres to be able to check the box affirmatively.  </t>
  </si>
  <si>
    <t>January 2008</t>
  </si>
  <si>
    <t xml:space="preserve">Documentation </t>
  </si>
  <si>
    <t>1) Grazing Management Plan</t>
  </si>
  <si>
    <t>2) Nutrient Management Plan</t>
  </si>
  <si>
    <t>3) Pest Management Plan</t>
  </si>
  <si>
    <t xml:space="preserve">The producer should have appropriate records and documentation available at the interview for the following:  </t>
  </si>
  <si>
    <t>The following is a narrative of the questions and additional guidance to be used to fill out the CSP Grazing Lands Eligibility Tool.</t>
  </si>
  <si>
    <t xml:space="preserve">Management Activities </t>
  </si>
  <si>
    <r>
      <t>1.</t>
    </r>
    <r>
      <rPr>
        <sz val="7"/>
        <rFont val="Times New Roman"/>
        <family val="1"/>
      </rPr>
      <t xml:space="preserve">      </t>
    </r>
    <r>
      <rPr>
        <b/>
        <sz val="12"/>
        <rFont val="Times New Roman"/>
        <family val="1"/>
      </rPr>
      <t>Adequate grazing and roughage supply is available to meet animal demands and is managed to maintain or enhance plant health and composition, protect soil surface from accelerated erosion, and increase soil organic matter.</t>
    </r>
    <r>
      <rPr>
        <sz val="12"/>
        <rFont val="Times New Roman"/>
        <family val="1"/>
      </rPr>
      <t xml:space="preserve">  Documented forage/livestock balance done on a monthly basis that includes wildlife demand. Livestock numbers, grazing area, or grazing time per pasture/paddock are adjusted to ensure adequate plant regrowth opportunity to maintain or enhance plant vigor and protect soil surface from accelerated erosion. Adjustments to livestock numbers are made to account for forage deficits/surpluses due to climatic conditions, wildfire, insects, etc.</t>
    </r>
  </si>
  <si>
    <r>
      <t>2.</t>
    </r>
    <r>
      <rPr>
        <sz val="7"/>
        <rFont val="Times New Roman"/>
        <family val="1"/>
      </rPr>
      <t xml:space="preserve">      </t>
    </r>
    <r>
      <rPr>
        <b/>
        <sz val="12"/>
        <rFont val="Times New Roman"/>
        <family val="1"/>
      </rPr>
      <t>A minimum of 2 years of written records or documentation to support the current grazing management system are available documenting the kind, class, and number of animals and identifying the periods of grazing, rest, and other treatments for each grazing unit.</t>
    </r>
    <r>
      <rPr>
        <sz val="12"/>
        <rFont val="Times New Roman"/>
        <family val="1"/>
      </rPr>
      <t xml:space="preserve">  To maintain or enhance plant vigor and protect soil surface from accelerated erosion and increase soil organic matter.  Grazing management records must document grazing periods and deferment showing differences in season of use as identified in grazing management plan. Applicants will need to supply written records and documentation upon request from NRCS.</t>
    </r>
  </si>
  <si>
    <r>
      <t>3.</t>
    </r>
    <r>
      <rPr>
        <sz val="7"/>
        <rFont val="Times New Roman"/>
        <family val="1"/>
      </rPr>
      <t xml:space="preserve">      </t>
    </r>
    <r>
      <rPr>
        <b/>
        <sz val="12"/>
        <rFont val="Times New Roman"/>
        <family val="1"/>
      </rPr>
      <t xml:space="preserve">Livestock watering facilities; fences; salting, mineral, and supplemental feeding locations; and/or herding techniques are installed or implemented for proper livestock grazing distribution.  </t>
    </r>
    <r>
      <rPr>
        <sz val="12"/>
        <rFont val="Times New Roman"/>
        <family val="1"/>
      </rPr>
      <t>A system of activities applied and maintained to enhance plant health, composition and vigor, reduce accelerated erosion, and minimize sedimentation and transport of sediment to surface waters.</t>
    </r>
  </si>
  <si>
    <r>
      <t>4.</t>
    </r>
    <r>
      <rPr>
        <sz val="7"/>
        <rFont val="Times New Roman"/>
        <family val="1"/>
      </rPr>
      <t xml:space="preserve">      </t>
    </r>
    <r>
      <rPr>
        <b/>
        <sz val="12"/>
        <rFont val="Times New Roman"/>
        <family val="1"/>
      </rPr>
      <t xml:space="preserve">Access roads, stock trails and other critical areas are managed to limit surface water runoff and control accelerated soil erosion.  </t>
    </r>
    <r>
      <rPr>
        <sz val="12"/>
        <rFont val="Times New Roman"/>
        <family val="1"/>
      </rPr>
      <t>If accelerated soil erosion concerns/problems exist because of access roads, stock trails, or other critical areas, these areas must be managed to limit surface water runoff and control accelerated soil erosion.  Gully erosion is stabilized.</t>
    </r>
  </si>
  <si>
    <r>
      <t xml:space="preserve">5.  </t>
    </r>
    <r>
      <rPr>
        <b/>
        <sz val="12"/>
        <rFont val="Times New Roman"/>
        <family val="1"/>
      </rPr>
      <t>Manage grazing of riparian areas adjacent to water courses to maintain adequate plant cover to reduce amounts of sediment, pesticides, and nutrients in surface runoff; help stabilize streambanks; and increase soil organic matter.</t>
    </r>
    <r>
      <rPr>
        <sz val="12"/>
        <rFont val="Times New Roman"/>
        <family val="1"/>
      </rPr>
      <t xml:space="preserve">  Manage vegetative health and cover by reducing erosion, and minimize transport of sediment, pesticides, and nutrients to surface waters.  Activities, such as off-stream water sources, stream crossings, scheduled/managed grazing, grazing deferment during critical regrowth periods, fencing/exclusion, or periodic rest from grazing through rotational grazing or herding, are acceptable methods when properly chosen and applied to meet the specific situation.</t>
    </r>
  </si>
  <si>
    <t>Pesticides (No Pesticides Concern triggers a pass for Pesticides)</t>
  </si>
  <si>
    <r>
      <t>·</t>
    </r>
    <r>
      <rPr>
        <sz val="7"/>
        <rFont val="Times New Roman"/>
        <family val="1"/>
      </rPr>
      <t xml:space="preserve">        </t>
    </r>
    <r>
      <rPr>
        <b/>
        <sz val="12"/>
        <rFont val="Times New Roman"/>
        <family val="1"/>
      </rPr>
      <t xml:space="preserve">(Choice 1) A full Integrated Pest Management system is not yet implemented, but one or more IPM management techniques that are appropriate for the site are utilized on a regular basis.  </t>
    </r>
  </si>
  <si>
    <t>Integrated Pest Management - IPM includes a wide array of grazing management and site specific prevention, avoidance, monitoring, and suppression management techniques.</t>
  </si>
  <si>
    <t>Prevention - Preventing pest populations (e.g., using pest-free seeds and sprigs, feeding hay without any noxious weed seeds, and scheduling irrigation to avoid situations conducive to disease development, etc.).</t>
  </si>
  <si>
    <t>Avoidance - Avoiding pest impacts (e.g., using pest-resistant varieties, select non-invasive forage species, etc.).</t>
  </si>
  <si>
    <t>Monitoring - Identifying the extent of pest populations and/or the probability of future populations (e.g., pest scouting, soil testing, weather forecasting, etc.).</t>
  </si>
  <si>
    <t>Suppression - Suppressing a pest population or its impacts using cultural, biological, or chemical pest controls.  Example: Cultural - Monitoring forage stand density and canopy cover and enhancing it as needed to suppress weed entry.</t>
  </si>
  <si>
    <t>Note: Guidance on appropriate IPM management techniques is available from Cooperative Extension.</t>
  </si>
  <si>
    <r>
      <t>6.</t>
    </r>
    <r>
      <rPr>
        <sz val="7"/>
        <rFont val="Times New Roman"/>
        <family val="1"/>
      </rPr>
      <t xml:space="preserve">      </t>
    </r>
    <r>
      <rPr>
        <b/>
        <sz val="12"/>
        <rFont val="Times New Roman"/>
        <family val="1"/>
      </rPr>
      <t xml:space="preserve">Livestock feeding areas and other areas where livestock concentrate, such as off stream watering areas and salting and mineral locations are not located adjacent to water courses and if located adjacent to water courses have buffers, filter strips, sediment basins, or other measures established to prevent direct, unfiltered runoff into surface waters.  </t>
    </r>
  </si>
  <si>
    <r>
      <t>7.</t>
    </r>
    <r>
      <rPr>
        <sz val="7"/>
        <rFont val="Times New Roman"/>
        <family val="1"/>
      </rPr>
      <t xml:space="preserve">      </t>
    </r>
    <r>
      <rPr>
        <sz val="12"/>
        <rFont val="Times New Roman"/>
        <family val="1"/>
      </rPr>
      <t>CHOOSE ONE (1) Integrated Pest Management CHOICE BELOW - IF NONE APPLY CHECK HERE.</t>
    </r>
  </si>
  <si>
    <r>
      <t>·</t>
    </r>
    <r>
      <rPr>
        <sz val="7"/>
        <rFont val="Times New Roman"/>
        <family val="1"/>
      </rPr>
      <t xml:space="preserve">        </t>
    </r>
    <r>
      <rPr>
        <b/>
        <sz val="12"/>
        <rFont val="Times New Roman"/>
        <family val="1"/>
      </rPr>
      <t xml:space="preserve">(Choice 2) A basic Integrated Pest Management system with scouting and economic thresholds is used to manage pests and reduce pest management environmental risk. </t>
    </r>
  </si>
  <si>
    <t>A basic IPM system utilizes pest suppression techniques (including pesticide applications) only after monitoring (including pest scouting) verifies that a pest population has reached an economic threshold.</t>
  </si>
  <si>
    <t>An economic threshold is the number of pests (weeds, insects, diseases, etc.) per some unit (square foot, acre, plant, etc.) that, if left uncontrolled, will soon increase to levels high enough to cause economic injury that is equal to the cost of suppression.</t>
  </si>
  <si>
    <t xml:space="preserve">Pest management environmental risk is reduced by applying mitigation techniques. Mitigation techniques include both IPM management techniques, such as timing pesticide application to avoid heavy rainfall. Appropriate mitigation techniques may be selected based on environmental risk evaluation with tools like the NRCS Windows Pesticide Screening Tool (WIN-PST).    </t>
  </si>
  <si>
    <t>Note: Guidance on basic IPM systems is available from Cooperative Extension.</t>
  </si>
  <si>
    <r>
      <t>·</t>
    </r>
    <r>
      <rPr>
        <sz val="7"/>
        <rFont val="Times New Roman"/>
        <family val="1"/>
      </rPr>
      <t xml:space="preserve">        </t>
    </r>
    <r>
      <rPr>
        <b/>
        <sz val="12"/>
        <rFont val="Times New Roman"/>
        <family val="1"/>
      </rPr>
      <t xml:space="preserve">(Choice 3) A high level IPM system with pesticides applied only as a last resort is used to manage pests and reduce pest management environmental risk.  </t>
    </r>
  </si>
  <si>
    <t>A high level IPM system goes beyond a basic IPM system by relying primarily on prevention and avoidance management techniques (see definitions in Choice 1 note). When pest suppression is necessary, chemical controls are generally used only when cultural and biological controls have proven inadequate.</t>
  </si>
  <si>
    <t>Pest management environmental risk is reduced by substituting cultural and biological management techniques for pesticides whenever possible, and applying other appropriate mitigation techniques. Mitigation techniques include both IPM management techniques and Conservation Practices.</t>
  </si>
  <si>
    <t>Appropriate mitigation techniques may be selected based on environmental risk evaluation with tools like the NRCS Windows Pesticide Screening Tool - WIN-PST (for evaluating the use of last resort pesticides).</t>
  </si>
  <si>
    <t>Note: Guidance on high level IPM systems is available from Cooperative Extension.</t>
  </si>
  <si>
    <r>
      <t xml:space="preserve">8.   </t>
    </r>
    <r>
      <rPr>
        <b/>
        <sz val="12"/>
        <rFont val="Times New Roman"/>
        <family val="1"/>
      </rPr>
      <t>Selective Treatment by spot application, individual plant treatment, or directed spraying is utilized to reduce amount of pesticide applied. This can be in addition to other IPM choices above.</t>
    </r>
  </si>
  <si>
    <r>
      <t>9.</t>
    </r>
    <r>
      <rPr>
        <sz val="7"/>
        <rFont val="Times New Roman"/>
        <family val="1"/>
      </rPr>
      <t xml:space="preserve">  </t>
    </r>
    <r>
      <rPr>
        <b/>
        <sz val="12"/>
        <rFont val="Times New Roman"/>
        <family val="1"/>
      </rPr>
      <t>When applying pesticides, maintain a minimum setback distance of 33 feet between the application area and intermittent streams/ditches, perennial streams, ponds/lakes, surface water inlets and open sink holes. Or, utilize pesticides labeled for aquatic use that give desired control.</t>
    </r>
  </si>
  <si>
    <t>Nutrients (No Nutrients Concern triggers a pass for Nitrogen and Phosphorus)</t>
  </si>
  <si>
    <t xml:space="preserve"> </t>
  </si>
  <si>
    <t xml:space="preserve">A nutrient management plan provides recommendations or procedures to determine the amount, form, placement and timing of plant nutrients to obtain optimum yields while minimizing the risk of surface and ground water pollution.  The procedure used to determine nutrient recommendations should be based on one or more of the following:  </t>
  </si>
  <si>
    <r>
      <t>§</t>
    </r>
    <r>
      <rPr>
        <sz val="7"/>
        <rFont val="Times New Roman"/>
        <family val="1"/>
      </rPr>
      <t xml:space="preserve">         </t>
    </r>
    <r>
      <rPr>
        <sz val="12"/>
        <rFont val="Times New Roman"/>
        <family val="1"/>
      </rPr>
      <t>Realistic yield goal,</t>
    </r>
  </si>
  <si>
    <r>
      <t>§</t>
    </r>
    <r>
      <rPr>
        <sz val="7"/>
        <rFont val="Times New Roman"/>
        <family val="1"/>
      </rPr>
      <t xml:space="preserve">         </t>
    </r>
    <r>
      <rPr>
        <sz val="12"/>
        <rFont val="Times New Roman"/>
        <family val="1"/>
      </rPr>
      <t>Soil test results,</t>
    </r>
  </si>
  <si>
    <r>
      <t>§</t>
    </r>
    <r>
      <rPr>
        <sz val="7"/>
        <rFont val="Times New Roman"/>
        <family val="1"/>
      </rPr>
      <t xml:space="preserve">         </t>
    </r>
    <r>
      <rPr>
        <sz val="12"/>
        <rFont val="Times New Roman"/>
        <family val="1"/>
      </rPr>
      <t>Leguminous crop credits,</t>
    </r>
  </si>
  <si>
    <r>
      <t>§</t>
    </r>
    <r>
      <rPr>
        <sz val="7"/>
        <rFont val="Times New Roman"/>
        <family val="1"/>
      </rPr>
      <t xml:space="preserve">         </t>
    </r>
    <r>
      <rPr>
        <sz val="12"/>
        <rFont val="Times New Roman"/>
        <family val="1"/>
      </rPr>
      <t>Manure application history, and/or</t>
    </r>
  </si>
  <si>
    <r>
      <t>§</t>
    </r>
    <r>
      <rPr>
        <sz val="7"/>
        <rFont val="Times New Roman"/>
        <family val="1"/>
      </rPr>
      <t xml:space="preserve">         </t>
    </r>
    <r>
      <rPr>
        <sz val="12"/>
        <rFont val="Times New Roman"/>
        <family val="1"/>
      </rPr>
      <t>Leaf tissue analysis (if appropriate).</t>
    </r>
  </si>
  <si>
    <t>The nutrient management plan should address all sources of nutrients.</t>
  </si>
  <si>
    <r>
      <t>10.</t>
    </r>
    <r>
      <rPr>
        <sz val="7"/>
        <rFont val="Times New Roman"/>
        <family val="1"/>
      </rPr>
      <t xml:space="preserve">      </t>
    </r>
    <r>
      <rPr>
        <b/>
        <sz val="12"/>
        <rFont val="Times New Roman"/>
        <family val="1"/>
      </rPr>
      <t>Where nutrients are applied (manure/fertilizer), the rate is based on a nutrient management plan.</t>
    </r>
  </si>
  <si>
    <r>
      <t>11.</t>
    </r>
    <r>
      <rPr>
        <sz val="7"/>
        <rFont val="Times New Roman"/>
        <family val="1"/>
      </rPr>
      <t xml:space="preserve">      </t>
    </r>
    <r>
      <rPr>
        <b/>
        <sz val="12"/>
        <rFont val="Times New Roman"/>
        <family val="1"/>
      </rPr>
      <t xml:space="preserve">Are current soil tests (5 years old or less) used to make nutrient applications based on soil and plant needs?  </t>
    </r>
    <r>
      <rPr>
        <sz val="12"/>
        <rFont val="Times New Roman"/>
        <family val="1"/>
      </rPr>
      <t xml:space="preserve">Soil samples analyzed by a recognized land grant university or private laboratory using methods approved by the land grant university for the purposes of determining amounts of nutrients needed for plant production.  Producer needs to demonstrate the use of soil tests to plan nutrient application rates.   </t>
    </r>
  </si>
  <si>
    <r>
      <t>12.</t>
    </r>
    <r>
      <rPr>
        <sz val="7"/>
        <rFont val="Times New Roman"/>
        <family val="1"/>
      </rPr>
      <t xml:space="preserve">      </t>
    </r>
    <r>
      <rPr>
        <b/>
        <sz val="12"/>
        <rFont val="Times New Roman"/>
        <family val="1"/>
      </rPr>
      <t xml:space="preserve">When applying manure, maintain a minimum setback distance of 33 feet between the application area and intermittent streams/ditches, perennial streams, ponds/lakes, surface water inlets and open sink holes.  </t>
    </r>
    <r>
      <rPr>
        <sz val="12"/>
        <rFont val="Times New Roman"/>
        <family val="1"/>
      </rPr>
      <t>Application rates for liquid manure do not exceed the Available Water Capacity of the soil or produce surface runoff that leaves the field of application.</t>
    </r>
  </si>
  <si>
    <r>
      <t>13.</t>
    </r>
    <r>
      <rPr>
        <sz val="7"/>
        <rFont val="Times New Roman"/>
        <family val="1"/>
      </rPr>
      <t xml:space="preserve">      </t>
    </r>
    <r>
      <rPr>
        <b/>
        <sz val="12"/>
        <rFont val="Times New Roman"/>
        <family val="1"/>
      </rPr>
      <t>No nitrogen (manure/fertilizer)is ever applied. (This triggers a pass for nitrogen)</t>
    </r>
  </si>
  <si>
    <r>
      <t>·</t>
    </r>
    <r>
      <rPr>
        <sz val="7"/>
        <rFont val="Times New Roman"/>
        <family val="1"/>
      </rPr>
      <t xml:space="preserve">        </t>
    </r>
    <r>
      <rPr>
        <b/>
        <sz val="12"/>
        <rFont val="Times New Roman"/>
        <family val="1"/>
      </rPr>
      <t xml:space="preserve">(Choice 1) Most nitrogen (manure or fertilizer) is applied at the beginning of the growing season as a top-dress.  </t>
    </r>
  </si>
  <si>
    <r>
      <t>·</t>
    </r>
    <r>
      <rPr>
        <sz val="7"/>
        <rFont val="Times New Roman"/>
        <family val="1"/>
      </rPr>
      <t xml:space="preserve">        </t>
    </r>
    <r>
      <rPr>
        <b/>
        <sz val="12"/>
        <rFont val="Times New Roman"/>
        <family val="1"/>
      </rPr>
      <t>(Choice 2) Most nitrogen (manure or fertilizer) is split applied: usually an initial application at start of growing season and then applied as needed after one or more grazing events during the year  except last one of the growing season.</t>
    </r>
  </si>
  <si>
    <t>Account for all nutrients brought onto the farm through a mass balance accounting.  Where applicable, account for both nitrogen and phosphorus credits from the following sources:</t>
  </si>
  <si>
    <r>
      <t>§</t>
    </r>
    <r>
      <rPr>
        <sz val="7"/>
        <rFont val="Times New Roman"/>
        <family val="1"/>
      </rPr>
      <t xml:space="preserve">         </t>
    </r>
    <r>
      <rPr>
        <sz val="12"/>
        <rFont val="Times New Roman"/>
        <family val="1"/>
      </rPr>
      <t>current and prior year's manure applications,</t>
    </r>
  </si>
  <si>
    <r>
      <t>§</t>
    </r>
    <r>
      <rPr>
        <sz val="7"/>
        <rFont val="Times New Roman"/>
        <family val="1"/>
      </rPr>
      <t xml:space="preserve">         </t>
    </r>
    <r>
      <rPr>
        <sz val="12"/>
        <rFont val="Times New Roman"/>
        <family val="1"/>
      </rPr>
      <t>irrigation water applied during the growing season,</t>
    </r>
  </si>
  <si>
    <r>
      <t>§</t>
    </r>
    <r>
      <rPr>
        <sz val="7"/>
        <rFont val="Times New Roman"/>
        <family val="1"/>
      </rPr>
      <t xml:space="preserve">         </t>
    </r>
    <r>
      <rPr>
        <sz val="12"/>
        <rFont val="Times New Roman"/>
        <family val="1"/>
      </rPr>
      <t>supplemental feed,</t>
    </r>
  </si>
  <si>
    <r>
      <t>§</t>
    </r>
    <r>
      <rPr>
        <sz val="7"/>
        <rFont val="Times New Roman"/>
        <family val="1"/>
      </rPr>
      <t xml:space="preserve">         </t>
    </r>
    <r>
      <rPr>
        <sz val="12"/>
        <rFont val="Times New Roman"/>
        <family val="1"/>
      </rPr>
      <t>and soil OM.</t>
    </r>
  </si>
  <si>
    <t>Salinity (No Salinity Concern triggers a pass for Salinity)</t>
  </si>
  <si>
    <r>
      <t>14.</t>
    </r>
    <r>
      <rPr>
        <sz val="7"/>
        <rFont val="Times New Roman"/>
        <family val="1"/>
      </rPr>
      <t xml:space="preserve">      </t>
    </r>
    <r>
      <rPr>
        <b/>
        <sz val="12"/>
        <rFont val="Times New Roman"/>
        <family val="1"/>
      </rPr>
      <t xml:space="preserve">CHOOSE ONE (1) NITROGEN CHOICE BELOW </t>
    </r>
  </si>
  <si>
    <r>
      <t>15.</t>
    </r>
    <r>
      <rPr>
        <sz val="7"/>
        <rFont val="Times New Roman"/>
        <family val="1"/>
      </rPr>
      <t xml:space="preserve">      </t>
    </r>
    <r>
      <rPr>
        <b/>
        <sz val="12"/>
        <rFont val="Times New Roman"/>
        <family val="1"/>
      </rPr>
      <t>No Phosphorus is applied via fertilizer, manure, biosolids, or other amendments. (This triggers a pass for phosphorus)</t>
    </r>
    <r>
      <rPr>
        <sz val="12"/>
        <rFont val="Times New Roman"/>
        <family val="1"/>
      </rPr>
      <t>.</t>
    </r>
  </si>
  <si>
    <r>
      <t>16.</t>
    </r>
    <r>
      <rPr>
        <sz val="7"/>
        <rFont val="Times New Roman"/>
        <family val="1"/>
      </rPr>
      <t xml:space="preserve">      </t>
    </r>
    <r>
      <rPr>
        <b/>
        <sz val="12"/>
        <rFont val="Times New Roman"/>
        <family val="1"/>
      </rPr>
      <t xml:space="preserve">No Phosphorus is applied where soil test indicate a “very high or excessive” rating.  For pasture renovation only band apply starter application of P.  </t>
    </r>
    <r>
      <rPr>
        <sz val="12"/>
        <rFont val="Times New Roman"/>
        <family val="1"/>
      </rPr>
      <t>When soil tests results that are analyzed by a recognized land grant university or private laboratory for the purposes of determining amounts of nutrients needed for plant production indicate that phosphorus levels are in the "very high" or "excessive" or "above optimum"  rating category (regardless of P extraction method), no phosphorus is applied with the exception of up to 25 lbs/acre of P2O5  as starter fertilizer at time of planting.</t>
    </r>
  </si>
  <si>
    <r>
      <t>17.</t>
    </r>
    <r>
      <rPr>
        <sz val="7"/>
        <rFont val="Times New Roman"/>
        <family val="1"/>
      </rPr>
      <t xml:space="preserve">      </t>
    </r>
    <r>
      <rPr>
        <b/>
        <sz val="12"/>
        <rFont val="Times New Roman"/>
        <family val="1"/>
      </rPr>
      <t xml:space="preserve">Where applicable, nitrogen and phosphorus additions from manure, irrigation water, supplemental feed, and soil organic matter are calculated from analyses or book values and used to plan nutrient application rates.  </t>
    </r>
  </si>
  <si>
    <r>
      <t>18.</t>
    </r>
    <r>
      <rPr>
        <sz val="7"/>
        <rFont val="Times New Roman"/>
        <family val="1"/>
      </rPr>
      <t xml:space="preserve">      </t>
    </r>
    <r>
      <rPr>
        <b/>
        <sz val="12"/>
        <rFont val="Times New Roman"/>
        <family val="1"/>
      </rPr>
      <t xml:space="preserve">Saline recharge and discharge areas have been identified.  </t>
    </r>
    <r>
      <rPr>
        <sz val="12"/>
        <rFont val="Times New Roman"/>
        <family val="1"/>
      </rPr>
      <t>Acceptable methods of identifying saline seep recharge areas include soil maps and geologic information, soil moisture probes and test holes, and visual inspections.  Visual assessments and electrical conductivity measurements are acceptable methods of identifying discharge areas.  Visual indicators of discharge areas include vigorous weed growth, salt crystals on the soil surface, and prolonged soil wetness.</t>
    </r>
  </si>
  <si>
    <r>
      <t>19.</t>
    </r>
    <r>
      <rPr>
        <sz val="7"/>
        <rFont val="Times New Roman"/>
        <family val="1"/>
      </rPr>
      <t xml:space="preserve">      </t>
    </r>
    <r>
      <rPr>
        <b/>
        <sz val="12"/>
        <rFont val="Times New Roman"/>
        <family val="1"/>
      </rPr>
      <t>For saline seeps discharge areas, grazing is managed to maintain and/or improve existing salt tolerant vegetation.</t>
    </r>
  </si>
  <si>
    <r>
      <t>20.</t>
    </r>
    <r>
      <rPr>
        <sz val="7"/>
        <rFont val="Times New Roman"/>
        <family val="1"/>
      </rPr>
      <t xml:space="preserve">      </t>
    </r>
    <r>
      <rPr>
        <b/>
        <sz val="12"/>
        <rFont val="Times New Roman"/>
        <family val="1"/>
      </rPr>
      <t>For saline seeps, grazing is managed in recharge area on permanent pasture and rangeland to provide optimum vegetation type and cover to minimize soil water percolation below root zone thereby reducing saline flows at seep discharge areas.</t>
    </r>
    <r>
      <rPr>
        <sz val="12"/>
        <rFont val="Times New Roman"/>
        <family val="1"/>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</si>
</sst>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21">
    <font>
      <sz val="10"/>
      <name val="Arial"/>
      <family val="0"/>
    </font>
    <font>
      <u val="single"/>
      <sz val="10"/>
      <color indexed="36"/>
      <name val="Arial"/>
      <family val="0"/>
    </font>
    <font>
      <u val="single"/>
      <sz val="10"/>
      <color indexed="12"/>
      <name val="Arial"/>
      <family val="0"/>
    </font>
    <font>
      <sz val="9"/>
      <name val="Arial"/>
      <family val="2"/>
    </font>
    <font>
      <sz val="14"/>
      <name val="Arial"/>
      <family val="0"/>
    </font>
    <font>
      <b/>
      <sz val="10"/>
      <name val="Arial"/>
      <family val="2"/>
    </font>
    <font>
      <b/>
      <sz val="11"/>
      <name val="Arial"/>
      <family val="2"/>
    </font>
    <font>
      <b/>
      <sz val="12"/>
      <name val="Arial"/>
      <family val="2"/>
    </font>
    <font>
      <b/>
      <sz val="9"/>
      <color indexed="12"/>
      <name val="Arial"/>
      <family val="2"/>
    </font>
    <font>
      <sz val="8"/>
      <name val="Arial"/>
      <family val="0"/>
    </font>
    <font>
      <sz val="8"/>
      <name val="Tahoma"/>
      <family val="0"/>
    </font>
    <font>
      <b/>
      <sz val="9"/>
      <name val="Arial"/>
      <family val="0"/>
    </font>
    <font>
      <b/>
      <sz val="10"/>
      <color indexed="10"/>
      <name val="Arial"/>
      <family val="2"/>
    </font>
    <font>
      <sz val="12"/>
      <name val="Times New Roman"/>
      <family val="1"/>
    </font>
    <font>
      <sz val="14"/>
      <name val="Times New Roman"/>
      <family val="1"/>
    </font>
    <font>
      <sz val="8"/>
      <name val="Times New Roman"/>
      <family val="1"/>
    </font>
    <font>
      <b/>
      <sz val="12"/>
      <name val="Times New Roman"/>
      <family val="1"/>
    </font>
    <font>
      <sz val="7"/>
      <name val="Times New Roman"/>
      <family val="1"/>
    </font>
    <font>
      <sz val="12"/>
      <name val="Symbol"/>
      <family val="1"/>
    </font>
    <font>
      <sz val="12"/>
      <name val="Wingdings"/>
      <family val="0"/>
    </font>
    <font>
      <b/>
      <sz val="8"/>
      <name val="Arial"/>
      <family val="2"/>
    </font>
  </fonts>
  <fills count="1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50"/>
        <bgColor indexed="64"/>
      </patternFill>
    </fill>
    <fill>
      <patternFill patternType="solid">
        <fgColor indexed="34"/>
        <bgColor indexed="64"/>
      </patternFill>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65"/>
        <bgColor indexed="64"/>
      </patternFill>
    </fill>
  </fills>
  <borders count="3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ck"/>
      <bottom style="thin"/>
    </border>
    <border>
      <left style="thin"/>
      <right>
        <color indexed="63"/>
      </right>
      <top style="thin"/>
      <bottom style="thick"/>
    </border>
    <border>
      <left style="thin"/>
      <right style="thin"/>
      <top>
        <color indexed="63"/>
      </top>
      <bottom style="thin"/>
    </border>
    <border>
      <left>
        <color indexed="63"/>
      </left>
      <right style="thin"/>
      <top style="thick"/>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ck"/>
      <bottom style="thick"/>
    </border>
    <border>
      <left>
        <color indexed="63"/>
      </left>
      <right>
        <color indexed="63"/>
      </right>
      <top style="thick"/>
      <bottom style="thick"/>
    </border>
    <border>
      <left style="thin"/>
      <right style="thin"/>
      <top style="thick"/>
      <bottom>
        <color indexed="63"/>
      </bottom>
    </border>
    <border>
      <left style="thin"/>
      <right style="thin"/>
      <top>
        <color indexed="63"/>
      </top>
      <bottom style="thick"/>
    </border>
    <border>
      <left style="thin"/>
      <right>
        <color indexed="63"/>
      </right>
      <top style="thick"/>
      <bottom>
        <color indexed="63"/>
      </bottom>
    </border>
    <border>
      <left style="thin"/>
      <right>
        <color indexed="63"/>
      </right>
      <top>
        <color indexed="63"/>
      </top>
      <bottom style="thick"/>
    </border>
    <border>
      <left>
        <color indexed="63"/>
      </left>
      <right style="thin"/>
      <top style="thin"/>
      <bottom style="thick"/>
    </border>
    <border>
      <left>
        <color indexed="63"/>
      </left>
      <right style="thin"/>
      <top style="thick"/>
      <bottom style="thick"/>
    </border>
    <border>
      <left>
        <color indexed="63"/>
      </left>
      <right>
        <color indexed="63"/>
      </right>
      <top style="thin"/>
      <bottom style="thin"/>
    </border>
    <border>
      <left>
        <color indexed="63"/>
      </left>
      <right>
        <color indexed="63"/>
      </right>
      <top style="thick"/>
      <bottom style="thin"/>
    </border>
    <border>
      <left style="thin"/>
      <right style="thin"/>
      <top style="thick"/>
      <bottom style="thin"/>
    </border>
    <border>
      <left>
        <color indexed="63"/>
      </left>
      <right>
        <color indexed="63"/>
      </right>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3" fillId="2" borderId="1" xfId="0" applyFont="1"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0" fontId="0" fillId="6" borderId="1" xfId="0" applyFill="1" applyBorder="1" applyAlignment="1">
      <alignment horizontal="center" vertical="center" textRotation="90" wrapText="1"/>
    </xf>
    <xf numFmtId="0" fontId="3" fillId="7"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0" fillId="2" borderId="1" xfId="0" applyFill="1" applyBorder="1" applyAlignment="1">
      <alignment horizontal="center" vertical="center" textRotation="90" wrapText="1"/>
    </xf>
    <xf numFmtId="0" fontId="3" fillId="8" borderId="2" xfId="0" applyFont="1" applyFill="1" applyBorder="1" applyAlignment="1">
      <alignment horizontal="center" vertical="center" textRotation="90" wrapText="1"/>
    </xf>
    <xf numFmtId="0" fontId="0" fillId="9" borderId="1" xfId="0" applyFill="1" applyBorder="1" applyAlignment="1">
      <alignment/>
    </xf>
    <xf numFmtId="0" fontId="0" fillId="4" borderId="1" xfId="0" applyFill="1" applyBorder="1" applyAlignment="1">
      <alignment/>
    </xf>
    <xf numFmtId="0" fontId="0" fillId="0" borderId="1" xfId="0" applyBorder="1" applyAlignment="1">
      <alignment/>
    </xf>
    <xf numFmtId="0" fontId="0" fillId="2" borderId="1" xfId="0" applyFill="1" applyBorder="1" applyAlignment="1">
      <alignment/>
    </xf>
    <xf numFmtId="0" fontId="0" fillId="0" borderId="0" xfId="0" applyBorder="1" applyAlignment="1">
      <alignment wrapText="1"/>
    </xf>
    <xf numFmtId="0" fontId="0" fillId="0" borderId="0" xfId="0" applyBorder="1" applyAlignment="1">
      <alignment/>
    </xf>
    <xf numFmtId="0" fontId="0" fillId="0" borderId="1" xfId="0" applyFill="1" applyBorder="1" applyAlignment="1">
      <alignment/>
    </xf>
    <xf numFmtId="0" fontId="0" fillId="0" borderId="0" xfId="0" applyFill="1" applyBorder="1" applyAlignment="1">
      <alignment/>
    </xf>
    <xf numFmtId="0" fontId="0" fillId="0" borderId="0" xfId="0" applyFill="1" applyBorder="1" applyAlignment="1">
      <alignment horizontal="center" vertical="center" textRotation="90" wrapText="1"/>
    </xf>
    <xf numFmtId="0" fontId="5" fillId="4" borderId="1" xfId="0" applyFont="1" applyFill="1" applyBorder="1" applyAlignment="1">
      <alignment horizontal="center" vertical="center"/>
    </xf>
    <xf numFmtId="0" fontId="5" fillId="9" borderId="1" xfId="0" applyFont="1" applyFill="1" applyBorder="1" applyAlignment="1">
      <alignment horizontal="center" vertical="center"/>
    </xf>
    <xf numFmtId="0" fontId="0" fillId="0" borderId="1" xfId="0" applyBorder="1" applyAlignment="1">
      <alignment horizontal="center" vertical="center"/>
    </xf>
    <xf numFmtId="0" fontId="5" fillId="4"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4" borderId="1" xfId="0" applyFont="1" applyFill="1" applyBorder="1" applyAlignment="1">
      <alignment horizontal="righ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5" borderId="4" xfId="0" applyFill="1" applyBorder="1" applyAlignment="1" applyProtection="1">
      <alignment/>
      <protection locked="0"/>
    </xf>
    <xf numFmtId="0" fontId="0" fillId="5" borderId="5"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10" borderId="4" xfId="0" applyFill="1" applyBorder="1" applyAlignment="1" applyProtection="1">
      <alignment/>
      <protection locked="0"/>
    </xf>
    <xf numFmtId="0" fontId="0" fillId="10" borderId="5" xfId="0" applyFill="1" applyBorder="1" applyAlignment="1" applyProtection="1">
      <alignment/>
      <protection locked="0"/>
    </xf>
    <xf numFmtId="0" fontId="0" fillId="4" borderId="4" xfId="0" applyFill="1" applyBorder="1" applyAlignment="1" applyProtection="1">
      <alignment/>
      <protection locked="0"/>
    </xf>
    <xf numFmtId="0" fontId="0" fillId="4" borderId="5" xfId="0" applyFill="1" applyBorder="1" applyAlignment="1" applyProtection="1">
      <alignment/>
      <protection locked="0"/>
    </xf>
    <xf numFmtId="0" fontId="6" fillId="0" borderId="6" xfId="0" applyFont="1" applyBorder="1" applyAlignment="1" applyProtection="1">
      <alignment horizontal="center" vertical="center" wrapText="1"/>
      <protection locked="0"/>
    </xf>
    <xf numFmtId="0" fontId="0" fillId="2" borderId="1" xfId="0" applyFill="1" applyBorder="1" applyAlignment="1" applyProtection="1">
      <alignment/>
      <protection locked="0"/>
    </xf>
    <xf numFmtId="0" fontId="16" fillId="0" borderId="0" xfId="0" applyFont="1" applyAlignment="1">
      <alignment horizontal="left"/>
    </xf>
    <xf numFmtId="0" fontId="0" fillId="0" borderId="0" xfId="0" applyAlignment="1">
      <alignment horizontal="center"/>
    </xf>
    <xf numFmtId="0" fontId="13" fillId="0" borderId="0" xfId="0" applyFont="1" applyAlignment="1">
      <alignment/>
    </xf>
    <xf numFmtId="0" fontId="16" fillId="0" borderId="0" xfId="0" applyFont="1" applyAlignment="1">
      <alignment/>
    </xf>
    <xf numFmtId="0" fontId="13" fillId="0" borderId="0" xfId="0" applyFont="1" applyAlignment="1">
      <alignment horizontal="center"/>
    </xf>
    <xf numFmtId="0" fontId="0" fillId="11" borderId="0" xfId="0" applyFill="1" applyAlignment="1">
      <alignment/>
    </xf>
    <xf numFmtId="0" fontId="14" fillId="11" borderId="0" xfId="0" applyFont="1" applyFill="1" applyAlignment="1">
      <alignment/>
    </xf>
    <xf numFmtId="0" fontId="13" fillId="0" borderId="0" xfId="0" applyFont="1" applyAlignment="1">
      <alignment horizontal="left" indent="8"/>
    </xf>
    <xf numFmtId="0" fontId="13" fillId="0" borderId="0" xfId="0" applyFont="1" applyAlignment="1">
      <alignment horizontal="left" indent="4"/>
    </xf>
    <xf numFmtId="0" fontId="13" fillId="0" borderId="0" xfId="0" applyFont="1" applyAlignment="1">
      <alignment/>
    </xf>
    <xf numFmtId="0" fontId="13" fillId="0" borderId="0" xfId="0" applyFont="1" applyAlignment="1">
      <alignment horizontal="left" indent="3"/>
    </xf>
    <xf numFmtId="0" fontId="16" fillId="0" borderId="0" xfId="0" applyFont="1" applyAlignment="1">
      <alignment horizontal="left" indent="3"/>
    </xf>
    <xf numFmtId="0" fontId="16" fillId="0" borderId="0" xfId="0" applyFont="1" applyAlignment="1">
      <alignment horizontal="left" indent="8"/>
    </xf>
    <xf numFmtId="0" fontId="19" fillId="0" borderId="0" xfId="0" applyFont="1" applyBorder="1" applyAlignment="1">
      <alignment horizontal="left" indent="12"/>
    </xf>
    <xf numFmtId="0" fontId="13" fillId="0" borderId="0" xfId="0" applyFont="1" applyBorder="1" applyAlignment="1">
      <alignment horizontal="left" indent="8"/>
    </xf>
    <xf numFmtId="0" fontId="13" fillId="0" borderId="0" xfId="0" applyFont="1" applyAlignment="1">
      <alignment horizontal="left" indent="6"/>
    </xf>
    <xf numFmtId="0" fontId="19" fillId="0" borderId="0" xfId="0" applyFont="1" applyAlignment="1">
      <alignment horizontal="left" indent="13"/>
    </xf>
    <xf numFmtId="0" fontId="13" fillId="0" borderId="0" xfId="0" applyFont="1" applyAlignment="1">
      <alignment vertical="top" wrapText="1"/>
    </xf>
    <xf numFmtId="0" fontId="18" fillId="0" borderId="0" xfId="0" applyFont="1" applyAlignment="1">
      <alignment vertical="top" wrapText="1"/>
    </xf>
    <xf numFmtId="0" fontId="13" fillId="0" borderId="0" xfId="0" applyFont="1" applyAlignment="1">
      <alignment horizontal="center"/>
    </xf>
    <xf numFmtId="0" fontId="14" fillId="0" borderId="0" xfId="0" applyFont="1" applyAlignment="1">
      <alignment horizontal="center"/>
    </xf>
    <xf numFmtId="17" fontId="15" fillId="0" borderId="0" xfId="0" applyNumberFormat="1" applyFont="1" applyAlignment="1" quotePrefix="1">
      <alignment horizontal="center"/>
    </xf>
    <xf numFmtId="0" fontId="15" fillId="0" borderId="0" xfId="0" applyNumberFormat="1" applyFont="1" applyAlignment="1">
      <alignment horizontal="center"/>
    </xf>
    <xf numFmtId="0" fontId="5" fillId="0" borderId="0" xfId="0" applyFont="1" applyAlignment="1">
      <alignment/>
    </xf>
    <xf numFmtId="0" fontId="0" fillId="0" borderId="0" xfId="0" applyAlignment="1">
      <alignment/>
    </xf>
    <xf numFmtId="0" fontId="0" fillId="0" borderId="0" xfId="0" applyAlignment="1">
      <alignment wrapText="1"/>
    </xf>
    <xf numFmtId="0" fontId="3" fillId="0" borderId="4" xfId="0" applyFont="1" applyFill="1" applyBorder="1" applyAlignment="1">
      <alignment vertical="center" wrapText="1"/>
    </xf>
    <xf numFmtId="0" fontId="3" fillId="0" borderId="7" xfId="0" applyFont="1" applyBorder="1" applyAlignment="1">
      <alignment wrapText="1"/>
    </xf>
    <xf numFmtId="0" fontId="3" fillId="0" borderId="8" xfId="0" applyFont="1" applyFill="1" applyBorder="1" applyAlignment="1">
      <alignment vertical="center" wrapText="1"/>
    </xf>
    <xf numFmtId="0" fontId="3" fillId="0" borderId="9" xfId="0" applyFont="1" applyBorder="1" applyAlignment="1">
      <alignmen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0" fillId="0" borderId="6" xfId="0" applyBorder="1" applyAlignment="1">
      <alignment wrapText="1"/>
    </xf>
    <xf numFmtId="0" fontId="7" fillId="5" borderId="18" xfId="0" applyFont="1" applyFill="1" applyBorder="1" applyAlignment="1">
      <alignment/>
    </xf>
    <xf numFmtId="0" fontId="7" fillId="5" borderId="19" xfId="0" applyFont="1" applyFill="1" applyBorder="1" applyAlignment="1">
      <alignment/>
    </xf>
    <xf numFmtId="0" fontId="3" fillId="5" borderId="20" xfId="0" applyFont="1" applyFill="1" applyBorder="1" applyAlignment="1">
      <alignment vertical="center" wrapText="1"/>
    </xf>
    <xf numFmtId="0" fontId="3" fillId="5" borderId="21" xfId="0" applyFont="1" applyFill="1" applyBorder="1" applyAlignment="1">
      <alignment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0" borderId="3" xfId="0" applyFont="1" applyBorder="1" applyAlignment="1">
      <alignment vertical="top" wrapText="1"/>
    </xf>
    <xf numFmtId="0" fontId="3" fillId="0" borderId="2" xfId="0" applyFont="1" applyBorder="1" applyAlignment="1">
      <alignment vertical="top" wrapText="1"/>
    </xf>
    <xf numFmtId="0" fontId="3" fillId="8" borderId="5"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wrapText="1"/>
    </xf>
    <xf numFmtId="0" fontId="8" fillId="2" borderId="5"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0" fillId="0" borderId="6"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7" fillId="4" borderId="18" xfId="0" applyFont="1" applyFill="1" applyBorder="1" applyAlignment="1">
      <alignment/>
    </xf>
    <xf numFmtId="0" fontId="7" fillId="4" borderId="19" xfId="0" applyFont="1" applyFill="1" applyBorder="1" applyAlignment="1">
      <alignment/>
    </xf>
    <xf numFmtId="0" fontId="11" fillId="4" borderId="22" xfId="0" applyFont="1" applyFill="1" applyBorder="1" applyAlignment="1">
      <alignment horizontal="center" vertical="center" wrapText="1"/>
    </xf>
    <xf numFmtId="0" fontId="11" fillId="4" borderId="23" xfId="0" applyFont="1" applyFill="1" applyBorder="1" applyAlignment="1">
      <alignment wrapText="1"/>
    </xf>
    <xf numFmtId="0" fontId="3" fillId="4" borderId="20" xfId="0" applyFont="1" applyFill="1" applyBorder="1" applyAlignment="1">
      <alignment vertical="center"/>
    </xf>
    <xf numFmtId="0" fontId="3" fillId="4" borderId="21" xfId="0" applyFont="1" applyFill="1" applyBorder="1" applyAlignment="1">
      <alignment vertical="center"/>
    </xf>
    <xf numFmtId="0" fontId="8" fillId="3" borderId="18"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3" fillId="10" borderId="20" xfId="0" applyFont="1" applyFill="1" applyBorder="1" applyAlignment="1">
      <alignment vertical="center"/>
    </xf>
    <xf numFmtId="0" fontId="3" fillId="10" borderId="21" xfId="0" applyFont="1" applyFill="1" applyBorder="1" applyAlignment="1">
      <alignment vertical="center"/>
    </xf>
    <xf numFmtId="0" fontId="7" fillId="10" borderId="18" xfId="0" applyFont="1" applyFill="1" applyBorder="1" applyAlignment="1">
      <alignment/>
    </xf>
    <xf numFmtId="0" fontId="7" fillId="10" borderId="19" xfId="0" applyFont="1" applyFill="1" applyBorder="1" applyAlignment="1">
      <alignment/>
    </xf>
    <xf numFmtId="0" fontId="11" fillId="10" borderId="22" xfId="0" applyFont="1" applyFill="1" applyBorder="1" applyAlignment="1">
      <alignment horizontal="center" vertical="center" wrapText="1"/>
    </xf>
    <xf numFmtId="0" fontId="11" fillId="10" borderId="23" xfId="0" applyFont="1" applyFill="1" applyBorder="1" applyAlignment="1">
      <alignment/>
    </xf>
    <xf numFmtId="0" fontId="3" fillId="5" borderId="20" xfId="0" applyFont="1" applyFill="1" applyBorder="1" applyAlignment="1">
      <alignment vertical="center" wrapText="1"/>
    </xf>
    <xf numFmtId="0" fontId="3" fillId="5" borderId="21" xfId="0" applyFont="1" applyFill="1" applyBorder="1" applyAlignment="1">
      <alignment vertical="center" wrapText="1"/>
    </xf>
    <xf numFmtId="0" fontId="11" fillId="0" borderId="23" xfId="0" applyFont="1" applyBorder="1" applyAlignment="1">
      <alignment/>
    </xf>
    <xf numFmtId="0" fontId="0" fillId="0" borderId="1" xfId="0" applyBorder="1" applyAlignment="1">
      <alignment/>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7" fillId="5" borderId="18" xfId="0" applyFont="1" applyFill="1" applyBorder="1" applyAlignment="1">
      <alignment vertical="center" wrapText="1"/>
    </xf>
    <xf numFmtId="0" fontId="7" fillId="5" borderId="19" xfId="0" applyFont="1" applyFill="1" applyBorder="1" applyAlignment="1">
      <alignment vertical="center" wrapText="1"/>
    </xf>
    <xf numFmtId="0" fontId="3" fillId="2" borderId="3" xfId="0" applyFont="1" applyFill="1" applyBorder="1" applyAlignment="1">
      <alignment horizontal="center" vertical="center" wrapText="1"/>
    </xf>
    <xf numFmtId="0" fontId="0" fillId="0" borderId="26" xfId="0" applyBorder="1" applyAlignment="1">
      <alignment wrapText="1"/>
    </xf>
    <xf numFmtId="0" fontId="0" fillId="0" borderId="2" xfId="0" applyBorder="1" applyAlignment="1">
      <alignment wrapText="1"/>
    </xf>
    <xf numFmtId="0" fontId="0" fillId="5" borderId="20" xfId="0" applyFill="1" applyBorder="1" applyAlignment="1">
      <alignment vertical="center" wrapText="1"/>
    </xf>
    <xf numFmtId="0" fontId="0" fillId="5" borderId="21" xfId="0" applyFill="1" applyBorder="1" applyAlignment="1">
      <alignment vertical="center" wrapText="1"/>
    </xf>
    <xf numFmtId="0" fontId="3" fillId="2" borderId="27" xfId="0" applyFont="1" applyFill="1" applyBorder="1" applyAlignment="1">
      <alignment vertical="center" wrapText="1"/>
    </xf>
    <xf numFmtId="0" fontId="0" fillId="0" borderId="27" xfId="0" applyBorder="1" applyAlignment="1">
      <alignment wrapText="1"/>
    </xf>
    <xf numFmtId="0" fontId="3" fillId="2" borderId="26" xfId="0" applyFont="1" applyFill="1" applyBorder="1" applyAlignment="1">
      <alignment vertical="center" wrapText="1"/>
    </xf>
    <xf numFmtId="0" fontId="0" fillId="4" borderId="20" xfId="0" applyFill="1" applyBorder="1" applyAlignment="1">
      <alignment vertical="center"/>
    </xf>
    <xf numFmtId="0" fontId="0" fillId="4" borderId="21" xfId="0" applyFill="1" applyBorder="1" applyAlignment="1">
      <alignment vertical="center"/>
    </xf>
    <xf numFmtId="0" fontId="3" fillId="0" borderId="28" xfId="0" applyFont="1" applyFill="1" applyBorder="1" applyAlignment="1">
      <alignment vertical="center" wrapText="1"/>
    </xf>
    <xf numFmtId="0" fontId="0" fillId="0" borderId="4" xfId="0" applyBorder="1" applyAlignment="1">
      <alignment/>
    </xf>
    <xf numFmtId="0" fontId="0" fillId="0" borderId="3" xfId="0" applyBorder="1" applyAlignment="1">
      <alignment horizontal="left" vertical="center"/>
    </xf>
    <xf numFmtId="0" fontId="0" fillId="0" borderId="26" xfId="0" applyBorder="1" applyAlignment="1">
      <alignment horizontal="left" vertical="center"/>
    </xf>
    <xf numFmtId="0" fontId="0" fillId="0" borderId="2" xfId="0" applyBorder="1" applyAlignment="1">
      <alignment horizontal="left" vertical="center"/>
    </xf>
    <xf numFmtId="0" fontId="7" fillId="0" borderId="3"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wrapText="1"/>
    </xf>
    <xf numFmtId="0" fontId="0" fillId="0" borderId="9" xfId="0" applyBorder="1" applyAlignment="1">
      <alignment wrapText="1"/>
    </xf>
    <xf numFmtId="0" fontId="5" fillId="4" borderId="10"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pplyAlignment="1">
      <alignment horizontal="left" vertical="center" wrapText="1"/>
    </xf>
    <xf numFmtId="0" fontId="0" fillId="0" borderId="26" xfId="0" applyBorder="1" applyAlignment="1">
      <alignment horizontal="left" vertical="center" wrapText="1"/>
    </xf>
    <xf numFmtId="0" fontId="0" fillId="0" borderId="3" xfId="0" applyFont="1" applyFill="1" applyBorder="1" applyAlignment="1">
      <alignment vertical="center" wrapText="1"/>
    </xf>
    <xf numFmtId="0" fontId="3" fillId="3" borderId="19" xfId="0" applyFont="1" applyFill="1" applyBorder="1" applyAlignment="1">
      <alignment vertical="center" wrapText="1"/>
    </xf>
    <xf numFmtId="0" fontId="0" fillId="0" borderId="19" xfId="0" applyBorder="1" applyAlignment="1">
      <alignment vertical="center" wrapText="1"/>
    </xf>
    <xf numFmtId="0" fontId="8" fillId="2" borderId="19" xfId="0" applyFont="1" applyFill="1" applyBorder="1" applyAlignment="1">
      <alignment vertical="center" wrapText="1"/>
    </xf>
    <xf numFmtId="0" fontId="0" fillId="0" borderId="19"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10" borderId="20" xfId="0" applyFill="1" applyBorder="1" applyAlignment="1">
      <alignment vertical="center"/>
    </xf>
    <xf numFmtId="0" fontId="0" fillId="10" borderId="21" xfId="0" applyFill="1" applyBorder="1" applyAlignment="1">
      <alignment vertical="center"/>
    </xf>
    <xf numFmtId="0" fontId="0" fillId="12" borderId="8" xfId="0" applyFill="1" applyBorder="1" applyAlignment="1">
      <alignment horizontal="left" wrapText="1"/>
    </xf>
    <xf numFmtId="0" fontId="8" fillId="3" borderId="19" xfId="0" applyFont="1" applyFill="1" applyBorder="1" applyAlignment="1">
      <alignment vertical="center" wrapText="1"/>
    </xf>
    <xf numFmtId="0" fontId="3" fillId="6" borderId="26" xfId="0" applyFont="1" applyFill="1" applyBorder="1" applyAlignment="1">
      <alignment vertical="center" wrapText="1"/>
    </xf>
    <xf numFmtId="0" fontId="3" fillId="0" borderId="9" xfId="0" applyFont="1" applyFill="1" applyBorder="1" applyAlignment="1">
      <alignment vertical="center" wrapText="1"/>
    </xf>
    <xf numFmtId="0" fontId="0" fillId="0" borderId="8" xfId="0" applyBorder="1" applyAlignment="1">
      <alignment wrapText="1"/>
    </xf>
    <xf numFmtId="0" fontId="0" fillId="0" borderId="2" xfId="0" applyFont="1" applyFill="1" applyBorder="1" applyAlignment="1">
      <alignment vertical="center" wrapText="1"/>
    </xf>
    <xf numFmtId="0" fontId="6" fillId="0" borderId="16" xfId="0" applyFont="1" applyBorder="1" applyAlignment="1">
      <alignment horizontal="center" textRotation="90" wrapText="1"/>
    </xf>
    <xf numFmtId="0" fontId="6" fillId="0" borderId="17" xfId="0" applyFont="1" applyBorder="1" applyAlignment="1">
      <alignment horizontal="center" wrapText="1"/>
    </xf>
    <xf numFmtId="0" fontId="6" fillId="0" borderId="6" xfId="0" applyFont="1" applyBorder="1" applyAlignment="1">
      <alignment horizontal="center" wrapText="1"/>
    </xf>
    <xf numFmtId="0" fontId="4" fillId="6" borderId="3" xfId="0" applyFont="1" applyFill="1" applyBorder="1" applyAlignment="1">
      <alignment horizontal="center" vertical="center" wrapText="1"/>
    </xf>
    <xf numFmtId="0" fontId="0" fillId="0" borderId="2" xfId="0" applyBorder="1" applyAlignment="1">
      <alignment horizontal="center" vertical="center" wrapText="1"/>
    </xf>
    <xf numFmtId="0" fontId="5" fillId="12" borderId="3" xfId="0" applyFont="1" applyFill="1" applyBorder="1" applyAlignment="1">
      <alignment horizontal="right" wrapText="1"/>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6" xfId="0" applyBorder="1" applyAlignment="1" applyProtection="1">
      <alignment/>
      <protection locked="0"/>
    </xf>
    <xf numFmtId="3" fontId="0" fillId="0" borderId="3" xfId="0" applyNumberForma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4" borderId="10" xfId="0" applyFont="1" applyFill="1" applyBorder="1" applyAlignment="1">
      <alignment horizontal="left" vertical="center"/>
    </xf>
    <xf numFmtId="0" fontId="5" fillId="4" borderId="12" xfId="0" applyFont="1" applyFill="1" applyBorder="1" applyAlignment="1">
      <alignment horizontal="left"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0" borderId="1" xfId="0" applyFont="1" applyFill="1" applyBorder="1" applyAlignment="1">
      <alignment vertical="center" wrapText="1"/>
    </xf>
    <xf numFmtId="0" fontId="0" fillId="0" borderId="3" xfId="0" applyBorder="1" applyAlignment="1">
      <alignment/>
    </xf>
    <xf numFmtId="0" fontId="5" fillId="9" borderId="3" xfId="0" applyFont="1" applyFill="1" applyBorder="1" applyAlignment="1">
      <alignment horizontal="right" vertical="center" wrapText="1"/>
    </xf>
    <xf numFmtId="0" fontId="5" fillId="4" borderId="1" xfId="0" applyFont="1" applyFill="1" applyBorder="1" applyAlignment="1">
      <alignment horizontal="right" vertical="center" wrapText="1"/>
    </xf>
    <xf numFmtId="0" fontId="0" fillId="0" borderId="1" xfId="0" applyBorder="1" applyAlignment="1">
      <alignment wrapText="1"/>
    </xf>
    <xf numFmtId="0" fontId="3" fillId="12" borderId="5" xfId="0" applyFont="1" applyFill="1" applyBorder="1" applyAlignment="1">
      <alignment vertical="center" wrapText="1"/>
    </xf>
    <xf numFmtId="0" fontId="3" fillId="12" borderId="29" xfId="0" applyFont="1" applyFill="1" applyBorder="1" applyAlignment="1">
      <alignment vertical="center" wrapText="1"/>
    </xf>
    <xf numFmtId="0" fontId="6" fillId="0" borderId="16" xfId="0" applyFont="1" applyBorder="1" applyAlignment="1">
      <alignment horizontal="center" vertical="center" textRotation="90"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16" fillId="5" borderId="0" xfId="0" applyFont="1" applyFill="1" applyAlignment="1">
      <alignment vertical="top"/>
    </xf>
    <xf numFmtId="0" fontId="16" fillId="10" borderId="0" xfId="0" applyFont="1" applyFill="1" applyAlignment="1">
      <alignment vertical="top"/>
    </xf>
    <xf numFmtId="0" fontId="16" fillId="4" borderId="0" xfId="0" applyFont="1" applyFill="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J136"/>
  <sheetViews>
    <sheetView workbookViewId="0" topLeftCell="A25">
      <selection activeCell="B30" sqref="B30:H30"/>
    </sheetView>
  </sheetViews>
  <sheetFormatPr defaultColWidth="9.140625" defaultRowHeight="12.75"/>
  <cols>
    <col min="2" max="8" width="13.28125" style="0" customWidth="1"/>
  </cols>
  <sheetData>
    <row r="1" spans="1:10" ht="12.75">
      <c r="A1" s="44"/>
      <c r="B1" s="44"/>
      <c r="C1" s="44"/>
      <c r="D1" s="44"/>
      <c r="E1" s="44"/>
      <c r="F1" s="44"/>
      <c r="G1" s="44"/>
      <c r="H1" s="44"/>
      <c r="I1" s="44"/>
      <c r="J1" s="44"/>
    </row>
    <row r="2" spans="1:10" ht="12.75">
      <c r="A2" s="44"/>
      <c r="B2" s="44"/>
      <c r="C2" s="44"/>
      <c r="D2" s="44"/>
      <c r="E2" s="44"/>
      <c r="F2" s="44"/>
      <c r="G2" s="44"/>
      <c r="H2" s="44"/>
      <c r="I2" s="44"/>
      <c r="J2" s="44"/>
    </row>
    <row r="3" spans="1:10" ht="18.75">
      <c r="A3" s="44"/>
      <c r="B3" s="59" t="s">
        <v>79</v>
      </c>
      <c r="C3" s="59"/>
      <c r="D3" s="59"/>
      <c r="E3" s="59"/>
      <c r="F3" s="59"/>
      <c r="G3" s="59"/>
      <c r="H3" s="59"/>
      <c r="I3" s="45"/>
      <c r="J3" s="44"/>
    </row>
    <row r="4" spans="1:10" ht="12.75">
      <c r="A4" s="44"/>
      <c r="B4" s="60" t="s">
        <v>88</v>
      </c>
      <c r="C4" s="61"/>
      <c r="D4" s="61"/>
      <c r="E4" s="61"/>
      <c r="F4" s="61"/>
      <c r="G4" s="61"/>
      <c r="H4" s="61"/>
      <c r="I4" s="44"/>
      <c r="J4" s="44"/>
    </row>
    <row r="5" spans="1:10" ht="15.75">
      <c r="A5" s="44"/>
      <c r="B5" s="58"/>
      <c r="C5" s="58"/>
      <c r="D5" s="58"/>
      <c r="E5" s="58"/>
      <c r="F5" s="58"/>
      <c r="G5" s="58"/>
      <c r="H5" s="58"/>
      <c r="I5" s="44"/>
      <c r="J5" s="44"/>
    </row>
    <row r="6" spans="1:10" ht="15.75">
      <c r="A6" s="44"/>
      <c r="B6" s="39" t="s">
        <v>80</v>
      </c>
      <c r="C6" s="39"/>
      <c r="D6" s="39"/>
      <c r="E6" s="39"/>
      <c r="F6" s="39"/>
      <c r="G6" s="39"/>
      <c r="H6" s="39"/>
      <c r="I6" s="44"/>
      <c r="J6" s="44"/>
    </row>
    <row r="7" spans="1:10" ht="52.5" customHeight="1">
      <c r="A7" s="44"/>
      <c r="B7" s="56" t="s">
        <v>81</v>
      </c>
      <c r="C7" s="56"/>
      <c r="D7" s="56"/>
      <c r="E7" s="56"/>
      <c r="F7" s="56"/>
      <c r="G7" s="56"/>
      <c r="H7" s="56"/>
      <c r="I7" s="44"/>
      <c r="J7" s="44"/>
    </row>
    <row r="8" spans="1:10" ht="10.5" customHeight="1">
      <c r="A8" s="44"/>
      <c r="B8" s="58"/>
      <c r="C8" s="58"/>
      <c r="D8" s="58"/>
      <c r="E8" s="58"/>
      <c r="F8" s="58"/>
      <c r="G8" s="58"/>
      <c r="H8" s="58"/>
      <c r="I8" s="44"/>
      <c r="J8" s="44"/>
    </row>
    <row r="9" spans="1:10" ht="48" customHeight="1">
      <c r="A9" s="44"/>
      <c r="B9" s="56" t="s">
        <v>82</v>
      </c>
      <c r="C9" s="56"/>
      <c r="D9" s="56"/>
      <c r="E9" s="56"/>
      <c r="F9" s="56"/>
      <c r="G9" s="56"/>
      <c r="H9" s="56"/>
      <c r="I9" s="44"/>
      <c r="J9" s="44"/>
    </row>
    <row r="10" spans="1:10" ht="10.5" customHeight="1">
      <c r="A10" s="44"/>
      <c r="B10" s="58" t="s">
        <v>83</v>
      </c>
      <c r="C10" s="58"/>
      <c r="D10" s="58"/>
      <c r="E10" s="58"/>
      <c r="F10" s="58"/>
      <c r="G10" s="58"/>
      <c r="H10" s="58"/>
      <c r="I10" s="44"/>
      <c r="J10" s="44"/>
    </row>
    <row r="11" spans="1:10" ht="33" customHeight="1">
      <c r="A11" s="44"/>
      <c r="B11" s="56" t="s">
        <v>84</v>
      </c>
      <c r="C11" s="56"/>
      <c r="D11" s="56"/>
      <c r="E11" s="56"/>
      <c r="F11" s="56"/>
      <c r="G11" s="56"/>
      <c r="H11" s="56"/>
      <c r="I11" s="44"/>
      <c r="J11" s="44"/>
    </row>
    <row r="12" spans="1:10" ht="10.5" customHeight="1">
      <c r="A12" s="44"/>
      <c r="B12" s="58"/>
      <c r="C12" s="58"/>
      <c r="D12" s="58"/>
      <c r="E12" s="58"/>
      <c r="F12" s="58"/>
      <c r="G12" s="58"/>
      <c r="H12" s="58"/>
      <c r="I12" s="44"/>
      <c r="J12" s="44"/>
    </row>
    <row r="13" spans="1:10" ht="48.75" customHeight="1">
      <c r="A13" s="44"/>
      <c r="B13" s="56" t="s">
        <v>85</v>
      </c>
      <c r="C13" s="56"/>
      <c r="D13" s="56"/>
      <c r="E13" s="56"/>
      <c r="F13" s="56"/>
      <c r="G13" s="56"/>
      <c r="H13" s="56"/>
      <c r="I13" s="44"/>
      <c r="J13" s="44"/>
    </row>
    <row r="14" spans="1:10" ht="12.75" customHeight="1">
      <c r="A14" s="44"/>
      <c r="B14" s="58"/>
      <c r="C14" s="58"/>
      <c r="D14" s="58"/>
      <c r="E14" s="58"/>
      <c r="F14" s="58"/>
      <c r="G14" s="58"/>
      <c r="H14" s="58"/>
      <c r="I14" s="44"/>
      <c r="J14" s="44"/>
    </row>
    <row r="15" spans="1:10" ht="15.75">
      <c r="A15" s="44"/>
      <c r="B15" s="39" t="s">
        <v>86</v>
      </c>
      <c r="C15" s="39"/>
      <c r="D15" s="39"/>
      <c r="E15" s="39"/>
      <c r="F15" s="39"/>
      <c r="G15" s="39"/>
      <c r="H15" s="39"/>
      <c r="I15" s="44"/>
      <c r="J15" s="44"/>
    </row>
    <row r="16" spans="1:10" ht="15.75">
      <c r="A16" s="44"/>
      <c r="B16" s="58"/>
      <c r="C16" s="58"/>
      <c r="D16" s="58"/>
      <c r="E16" s="58"/>
      <c r="F16" s="58"/>
      <c r="G16" s="58"/>
      <c r="H16" s="58"/>
      <c r="I16" s="44"/>
      <c r="J16" s="44"/>
    </row>
    <row r="17" spans="1:10" ht="81" customHeight="1">
      <c r="A17" s="44"/>
      <c r="B17" s="56" t="s">
        <v>87</v>
      </c>
      <c r="C17" s="56"/>
      <c r="D17" s="56"/>
      <c r="E17" s="56"/>
      <c r="F17" s="56"/>
      <c r="G17" s="56"/>
      <c r="H17" s="56"/>
      <c r="I17" s="44"/>
      <c r="J17" s="44"/>
    </row>
    <row r="18" spans="1:10" ht="12.75">
      <c r="A18" s="44"/>
      <c r="E18" s="40"/>
      <c r="I18" s="44"/>
      <c r="J18" s="44"/>
    </row>
    <row r="19" spans="1:10" ht="15.75">
      <c r="A19" s="44"/>
      <c r="B19" s="42" t="s">
        <v>89</v>
      </c>
      <c r="I19" s="44"/>
      <c r="J19" s="44"/>
    </row>
    <row r="20" spans="1:10" ht="15.75">
      <c r="A20" s="44"/>
      <c r="B20" s="41"/>
      <c r="I20" s="44"/>
      <c r="J20" s="44"/>
    </row>
    <row r="21" spans="1:10" ht="32.25" customHeight="1">
      <c r="A21" s="44"/>
      <c r="B21" s="56" t="s">
        <v>93</v>
      </c>
      <c r="C21" s="56"/>
      <c r="D21" s="56"/>
      <c r="E21" s="56"/>
      <c r="F21" s="56"/>
      <c r="G21" s="56"/>
      <c r="H21" s="56"/>
      <c r="I21" s="44"/>
      <c r="J21" s="44"/>
    </row>
    <row r="22" spans="1:10" ht="15.75">
      <c r="A22" s="44"/>
      <c r="B22" s="41"/>
      <c r="C22" s="41" t="s">
        <v>90</v>
      </c>
      <c r="I22" s="44"/>
      <c r="J22" s="44"/>
    </row>
    <row r="23" spans="1:10" ht="15.75">
      <c r="A23" s="44"/>
      <c r="C23" s="41" t="s">
        <v>91</v>
      </c>
      <c r="I23" s="44"/>
      <c r="J23" s="44"/>
    </row>
    <row r="24" spans="1:10" ht="15.75">
      <c r="A24" s="44"/>
      <c r="B24" s="41"/>
      <c r="C24" s="48" t="s">
        <v>92</v>
      </c>
      <c r="I24" s="44"/>
      <c r="J24" s="44"/>
    </row>
    <row r="25" spans="1:10" ht="12.75">
      <c r="A25" s="44"/>
      <c r="I25" s="44"/>
      <c r="J25" s="44"/>
    </row>
    <row r="26" spans="1:10" ht="33" customHeight="1">
      <c r="A26" s="44"/>
      <c r="B26" s="56" t="s">
        <v>94</v>
      </c>
      <c r="C26" s="56"/>
      <c r="D26" s="56"/>
      <c r="E26" s="56"/>
      <c r="F26" s="56"/>
      <c r="G26" s="56"/>
      <c r="H26" s="56"/>
      <c r="I26" s="44"/>
      <c r="J26" s="44"/>
    </row>
    <row r="27" spans="1:10" ht="15.75">
      <c r="A27" s="44"/>
      <c r="B27" s="41"/>
      <c r="I27" s="44"/>
      <c r="J27" s="44"/>
    </row>
    <row r="28" spans="1:10" ht="15.75">
      <c r="A28" s="44"/>
      <c r="B28" s="231" t="s">
        <v>95</v>
      </c>
      <c r="C28" s="231"/>
      <c r="D28" s="231"/>
      <c r="E28" s="231"/>
      <c r="F28" s="231"/>
      <c r="G28" s="231"/>
      <c r="H28" s="231"/>
      <c r="I28" s="44"/>
      <c r="J28" s="44"/>
    </row>
    <row r="29" spans="1:10" ht="7.5" customHeight="1">
      <c r="A29" s="44"/>
      <c r="B29" s="41"/>
      <c r="I29" s="44"/>
      <c r="J29" s="44"/>
    </row>
    <row r="30" spans="1:10" ht="111" customHeight="1">
      <c r="A30" s="44"/>
      <c r="B30" s="56" t="s">
        <v>96</v>
      </c>
      <c r="C30" s="56"/>
      <c r="D30" s="56"/>
      <c r="E30" s="56"/>
      <c r="F30" s="56"/>
      <c r="G30" s="56"/>
      <c r="H30" s="56"/>
      <c r="I30" s="44"/>
      <c r="J30" s="44"/>
    </row>
    <row r="31" spans="1:10" ht="15.75">
      <c r="A31" s="44"/>
      <c r="B31" s="41"/>
      <c r="I31" s="44"/>
      <c r="J31" s="44"/>
    </row>
    <row r="32" spans="1:10" ht="112.5" customHeight="1">
      <c r="A32" s="44"/>
      <c r="B32" s="56" t="s">
        <v>97</v>
      </c>
      <c r="C32" s="56"/>
      <c r="D32" s="56"/>
      <c r="E32" s="56"/>
      <c r="F32" s="56"/>
      <c r="G32" s="56"/>
      <c r="H32" s="56"/>
      <c r="I32" s="44"/>
      <c r="J32" s="44"/>
    </row>
    <row r="33" spans="1:10" ht="15.75">
      <c r="A33" s="44"/>
      <c r="B33" s="49"/>
      <c r="I33" s="44"/>
      <c r="J33" s="44"/>
    </row>
    <row r="34" spans="1:10" ht="66.75" customHeight="1">
      <c r="A34" s="44"/>
      <c r="B34" s="56" t="s">
        <v>98</v>
      </c>
      <c r="C34" s="56"/>
      <c r="D34" s="56"/>
      <c r="E34" s="56"/>
      <c r="F34" s="56"/>
      <c r="G34" s="56"/>
      <c r="H34" s="56"/>
      <c r="I34" s="44"/>
      <c r="J34" s="44"/>
    </row>
    <row r="35" spans="1:10" ht="15.75">
      <c r="A35" s="44"/>
      <c r="B35" s="49"/>
      <c r="I35" s="44"/>
      <c r="J35" s="44"/>
    </row>
    <row r="36" spans="1:10" ht="65.25" customHeight="1">
      <c r="A36" s="44"/>
      <c r="B36" s="56" t="s">
        <v>99</v>
      </c>
      <c r="C36" s="56"/>
      <c r="D36" s="56"/>
      <c r="E36" s="56"/>
      <c r="F36" s="56"/>
      <c r="G36" s="56"/>
      <c r="H36" s="56"/>
      <c r="I36" s="44"/>
      <c r="J36" s="44"/>
    </row>
    <row r="37" spans="1:10" ht="15.75">
      <c r="A37" s="44"/>
      <c r="B37" s="50"/>
      <c r="I37" s="44"/>
      <c r="J37" s="44"/>
    </row>
    <row r="38" spans="1:10" ht="15.75">
      <c r="A38" s="44"/>
      <c r="B38" s="229" t="s">
        <v>39</v>
      </c>
      <c r="C38" s="229"/>
      <c r="D38" s="229"/>
      <c r="E38" s="229"/>
      <c r="F38" s="229"/>
      <c r="G38" s="229"/>
      <c r="H38" s="229"/>
      <c r="I38" s="44"/>
      <c r="J38" s="44"/>
    </row>
    <row r="39" spans="1:10" ht="3.75" customHeight="1">
      <c r="A39" s="44"/>
      <c r="B39" s="49"/>
      <c r="I39" s="44"/>
      <c r="J39" s="44"/>
    </row>
    <row r="40" spans="1:10" ht="114" customHeight="1">
      <c r="A40" s="44"/>
      <c r="B40" s="56" t="s">
        <v>100</v>
      </c>
      <c r="C40" s="56"/>
      <c r="D40" s="56"/>
      <c r="E40" s="56"/>
      <c r="F40" s="56"/>
      <c r="G40" s="56"/>
      <c r="H40" s="56"/>
      <c r="I40" s="44"/>
      <c r="J40" s="44"/>
    </row>
    <row r="41" spans="1:10" ht="12.75">
      <c r="A41" s="44"/>
      <c r="I41" s="44"/>
      <c r="J41" s="44"/>
    </row>
    <row r="42" spans="1:10" ht="64.5" customHeight="1">
      <c r="A42" s="44"/>
      <c r="B42" s="56" t="s">
        <v>109</v>
      </c>
      <c r="C42" s="56"/>
      <c r="D42" s="56"/>
      <c r="E42" s="56"/>
      <c r="F42" s="56"/>
      <c r="G42" s="56"/>
      <c r="H42" s="56"/>
      <c r="I42" s="44"/>
      <c r="J42" s="44"/>
    </row>
    <row r="43" spans="1:10" ht="15.75">
      <c r="A43" s="44"/>
      <c r="B43" s="50"/>
      <c r="I43" s="44"/>
      <c r="J43" s="44"/>
    </row>
    <row r="44" spans="1:10" ht="15.75">
      <c r="A44" s="44"/>
      <c r="B44" s="230" t="s">
        <v>101</v>
      </c>
      <c r="C44" s="230"/>
      <c r="D44" s="230"/>
      <c r="E44" s="230"/>
      <c r="F44" s="230"/>
      <c r="G44" s="230"/>
      <c r="H44" s="230"/>
      <c r="I44" s="44"/>
      <c r="J44" s="44"/>
    </row>
    <row r="45" spans="1:10" ht="3.75" customHeight="1">
      <c r="A45" s="44"/>
      <c r="B45" s="41"/>
      <c r="I45" s="44"/>
      <c r="J45" s="44"/>
    </row>
    <row r="46" spans="1:10" ht="32.25" customHeight="1">
      <c r="A46" s="44"/>
      <c r="B46" s="56" t="s">
        <v>110</v>
      </c>
      <c r="C46" s="56"/>
      <c r="D46" s="56"/>
      <c r="E46" s="56"/>
      <c r="F46" s="56"/>
      <c r="G46" s="56"/>
      <c r="H46" s="56"/>
      <c r="I46" s="44"/>
      <c r="J46" s="44"/>
    </row>
    <row r="47" spans="1:10" ht="5.25" customHeight="1">
      <c r="A47" s="44"/>
      <c r="B47" s="41"/>
      <c r="I47" s="44"/>
      <c r="J47" s="44"/>
    </row>
    <row r="48" spans="1:10" ht="48.75" customHeight="1">
      <c r="A48" s="44"/>
      <c r="B48" s="57" t="s">
        <v>102</v>
      </c>
      <c r="C48" s="57"/>
      <c r="D48" s="57"/>
      <c r="E48" s="57"/>
      <c r="F48" s="57"/>
      <c r="G48" s="57"/>
      <c r="H48" s="57"/>
      <c r="I48" s="44"/>
      <c r="J48" s="44"/>
    </row>
    <row r="49" spans="1:10" ht="7.5" customHeight="1">
      <c r="A49" s="44"/>
      <c r="B49" s="47"/>
      <c r="I49" s="44"/>
      <c r="J49" s="44"/>
    </row>
    <row r="50" spans="1:10" ht="32.25" customHeight="1">
      <c r="A50" s="44"/>
      <c r="B50" s="46"/>
      <c r="C50" s="56" t="s">
        <v>103</v>
      </c>
      <c r="D50" s="56"/>
      <c r="E50" s="56"/>
      <c r="F50" s="56"/>
      <c r="G50" s="56"/>
      <c r="H50" s="56"/>
      <c r="I50" s="44"/>
      <c r="J50" s="44"/>
    </row>
    <row r="51" spans="1:10" ht="9" customHeight="1">
      <c r="A51" s="44"/>
      <c r="B51" s="46"/>
      <c r="C51" s="46"/>
      <c r="I51" s="44"/>
      <c r="J51" s="44"/>
    </row>
    <row r="52" spans="1:10" ht="48" customHeight="1">
      <c r="A52" s="44"/>
      <c r="C52" s="56" t="s">
        <v>104</v>
      </c>
      <c r="D52" s="56"/>
      <c r="E52" s="56"/>
      <c r="F52" s="56"/>
      <c r="G52" s="56"/>
      <c r="H52" s="56"/>
      <c r="I52" s="44"/>
      <c r="J52" s="44"/>
    </row>
    <row r="53" spans="1:10" ht="9.75" customHeight="1">
      <c r="A53" s="44"/>
      <c r="B53" s="46"/>
      <c r="I53" s="44"/>
      <c r="J53" s="44"/>
    </row>
    <row r="54" spans="1:10" ht="32.25" customHeight="1">
      <c r="A54" s="44"/>
      <c r="C54" s="56" t="s">
        <v>105</v>
      </c>
      <c r="D54" s="56"/>
      <c r="E54" s="56"/>
      <c r="F54" s="56"/>
      <c r="G54" s="56"/>
      <c r="H54" s="56"/>
      <c r="I54" s="44"/>
      <c r="J54" s="44"/>
    </row>
    <row r="55" spans="1:10" ht="15.75">
      <c r="A55" s="44"/>
      <c r="B55" s="46"/>
      <c r="I55" s="44"/>
      <c r="J55" s="44"/>
    </row>
    <row r="56" spans="1:10" ht="33.75" customHeight="1">
      <c r="A56" s="44"/>
      <c r="C56" s="56" t="s">
        <v>106</v>
      </c>
      <c r="D56" s="56"/>
      <c r="E56" s="56"/>
      <c r="F56" s="56"/>
      <c r="G56" s="56"/>
      <c r="H56" s="56"/>
      <c r="I56" s="44"/>
      <c r="J56" s="44"/>
    </row>
    <row r="57" spans="1:10" ht="9" customHeight="1">
      <c r="A57" s="44"/>
      <c r="B57" s="46"/>
      <c r="I57" s="44"/>
      <c r="J57" s="44"/>
    </row>
    <row r="58" spans="1:10" ht="48" customHeight="1">
      <c r="A58" s="44"/>
      <c r="C58" s="56" t="s">
        <v>107</v>
      </c>
      <c r="D58" s="56"/>
      <c r="E58" s="56"/>
      <c r="F58" s="56"/>
      <c r="G58" s="56"/>
      <c r="H58" s="56"/>
      <c r="I58" s="44"/>
      <c r="J58" s="44"/>
    </row>
    <row r="59" spans="1:10" ht="9.75" customHeight="1">
      <c r="A59" s="44"/>
      <c r="B59" s="46"/>
      <c r="I59" s="44"/>
      <c r="J59" s="44"/>
    </row>
    <row r="60" spans="1:10" ht="32.25" customHeight="1">
      <c r="A60" s="44"/>
      <c r="C60" s="56" t="s">
        <v>108</v>
      </c>
      <c r="D60" s="56"/>
      <c r="E60" s="56"/>
      <c r="F60" s="56"/>
      <c r="G60" s="56"/>
      <c r="H60" s="56"/>
      <c r="I60" s="44"/>
      <c r="J60" s="44"/>
    </row>
    <row r="61" spans="1:10" ht="15.75">
      <c r="A61" s="44"/>
      <c r="B61" s="46"/>
      <c r="I61" s="44"/>
      <c r="J61" s="44"/>
    </row>
    <row r="62" spans="1:10" ht="35.25" customHeight="1">
      <c r="A62" s="44"/>
      <c r="B62" s="57" t="s">
        <v>111</v>
      </c>
      <c r="C62" s="57"/>
      <c r="D62" s="57"/>
      <c r="E62" s="57"/>
      <c r="F62" s="57"/>
      <c r="G62" s="57"/>
      <c r="H62" s="57"/>
      <c r="I62" s="44"/>
      <c r="J62" s="44"/>
    </row>
    <row r="63" spans="1:10" ht="9.75" customHeight="1">
      <c r="A63" s="44"/>
      <c r="B63" s="47"/>
      <c r="I63" s="44"/>
      <c r="J63" s="44"/>
    </row>
    <row r="64" spans="1:10" ht="48.75" customHeight="1">
      <c r="A64" s="44"/>
      <c r="C64" s="56" t="s">
        <v>112</v>
      </c>
      <c r="D64" s="56"/>
      <c r="E64" s="56"/>
      <c r="F64" s="56"/>
      <c r="G64" s="56"/>
      <c r="H64" s="56"/>
      <c r="I64" s="44"/>
      <c r="J64" s="44"/>
    </row>
    <row r="65" spans="1:10" ht="9.75" customHeight="1">
      <c r="A65" s="44"/>
      <c r="B65" s="46"/>
      <c r="I65" s="44"/>
      <c r="J65" s="44"/>
    </row>
    <row r="66" spans="1:10" ht="50.25" customHeight="1">
      <c r="A66" s="44"/>
      <c r="C66" s="56" t="s">
        <v>113</v>
      </c>
      <c r="D66" s="56"/>
      <c r="E66" s="56"/>
      <c r="F66" s="56"/>
      <c r="G66" s="56"/>
      <c r="H66" s="56"/>
      <c r="I66" s="44"/>
      <c r="J66" s="44"/>
    </row>
    <row r="67" spans="1:10" ht="9.75" customHeight="1">
      <c r="A67" s="44"/>
      <c r="B67" s="46"/>
      <c r="I67" s="44"/>
      <c r="J67" s="44"/>
    </row>
    <row r="68" spans="1:10" ht="79.5" customHeight="1">
      <c r="A68" s="44"/>
      <c r="C68" s="56" t="s">
        <v>114</v>
      </c>
      <c r="D68" s="56"/>
      <c r="E68" s="56"/>
      <c r="F68" s="56"/>
      <c r="G68" s="56"/>
      <c r="H68" s="56"/>
      <c r="I68" s="44"/>
      <c r="J68" s="44"/>
    </row>
    <row r="69" spans="1:10" ht="9.75" customHeight="1">
      <c r="A69" s="44"/>
      <c r="B69" s="46"/>
      <c r="I69" s="44"/>
      <c r="J69" s="44"/>
    </row>
    <row r="70" spans="1:10" ht="20.25" customHeight="1">
      <c r="A70" s="44"/>
      <c r="C70" s="56" t="s">
        <v>115</v>
      </c>
      <c r="D70" s="56"/>
      <c r="E70" s="56"/>
      <c r="F70" s="56"/>
      <c r="G70" s="56"/>
      <c r="H70" s="56"/>
      <c r="I70" s="44"/>
      <c r="J70" s="44"/>
    </row>
    <row r="71" spans="1:10" ht="15.75">
      <c r="A71" s="44"/>
      <c r="B71" s="46"/>
      <c r="I71" s="44"/>
      <c r="J71" s="44"/>
    </row>
    <row r="72" spans="1:10" ht="36.75" customHeight="1">
      <c r="A72" s="44"/>
      <c r="B72" s="57" t="s">
        <v>116</v>
      </c>
      <c r="C72" s="57"/>
      <c r="D72" s="57"/>
      <c r="E72" s="57"/>
      <c r="F72" s="57"/>
      <c r="G72" s="57"/>
      <c r="H72" s="57"/>
      <c r="I72" s="44"/>
      <c r="J72" s="44"/>
    </row>
    <row r="73" spans="1:10" ht="9.75" customHeight="1">
      <c r="A73" s="44"/>
      <c r="B73" s="51"/>
      <c r="I73" s="44"/>
      <c r="J73" s="44"/>
    </row>
    <row r="74" spans="1:10" ht="66.75" customHeight="1">
      <c r="A74" s="44"/>
      <c r="C74" s="56" t="s">
        <v>117</v>
      </c>
      <c r="D74" s="56"/>
      <c r="E74" s="56"/>
      <c r="F74" s="56"/>
      <c r="G74" s="56"/>
      <c r="H74" s="56"/>
      <c r="I74" s="44"/>
      <c r="J74" s="44"/>
    </row>
    <row r="75" spans="1:10" ht="9.75" customHeight="1">
      <c r="A75" s="44"/>
      <c r="B75" s="46"/>
      <c r="I75" s="44"/>
      <c r="J75" s="44"/>
    </row>
    <row r="76" spans="1:10" ht="66" customHeight="1">
      <c r="A76" s="44"/>
      <c r="C76" s="56" t="s">
        <v>118</v>
      </c>
      <c r="D76" s="56"/>
      <c r="E76" s="56"/>
      <c r="F76" s="56"/>
      <c r="G76" s="56"/>
      <c r="H76" s="56"/>
      <c r="I76" s="44"/>
      <c r="J76" s="44"/>
    </row>
    <row r="77" spans="1:10" ht="9.75" customHeight="1">
      <c r="A77" s="44"/>
      <c r="B77" s="46"/>
      <c r="I77" s="44"/>
      <c r="J77" s="44"/>
    </row>
    <row r="78" spans="1:10" ht="48.75" customHeight="1">
      <c r="A78" s="44"/>
      <c r="C78" s="56" t="s">
        <v>119</v>
      </c>
      <c r="D78" s="56"/>
      <c r="E78" s="56"/>
      <c r="F78" s="56"/>
      <c r="G78" s="56"/>
      <c r="H78" s="56"/>
      <c r="I78" s="44"/>
      <c r="J78" s="44"/>
    </row>
    <row r="79" spans="1:10" ht="9.75" customHeight="1">
      <c r="A79" s="44"/>
      <c r="B79" s="46"/>
      <c r="I79" s="44"/>
      <c r="J79" s="44"/>
    </row>
    <row r="80" spans="1:10" ht="15.75">
      <c r="A80" s="44"/>
      <c r="C80" s="56" t="s">
        <v>120</v>
      </c>
      <c r="D80" s="56"/>
      <c r="E80" s="56"/>
      <c r="F80" s="56"/>
      <c r="G80" s="56"/>
      <c r="H80" s="56"/>
      <c r="I80" s="44"/>
      <c r="J80" s="44"/>
    </row>
    <row r="81" spans="1:10" ht="15.75">
      <c r="A81" s="44"/>
      <c r="C81" s="43"/>
      <c r="D81" s="43"/>
      <c r="E81" s="43"/>
      <c r="F81" s="43"/>
      <c r="G81" s="43"/>
      <c r="H81" s="43"/>
      <c r="I81" s="44"/>
      <c r="J81" s="44"/>
    </row>
    <row r="82" spans="1:10" ht="47.25" customHeight="1">
      <c r="A82" s="44"/>
      <c r="B82" s="56" t="s">
        <v>121</v>
      </c>
      <c r="C82" s="56"/>
      <c r="D82" s="56"/>
      <c r="E82" s="56"/>
      <c r="F82" s="56"/>
      <c r="G82" s="56"/>
      <c r="H82" s="56"/>
      <c r="I82" s="44"/>
      <c r="J82" s="44"/>
    </row>
    <row r="83" spans="1:10" ht="15.75">
      <c r="A83" s="44"/>
      <c r="B83" s="41"/>
      <c r="I83" s="44"/>
      <c r="J83" s="44"/>
    </row>
    <row r="84" spans="1:10" ht="50.25" customHeight="1">
      <c r="A84" s="44"/>
      <c r="B84" s="56" t="s">
        <v>122</v>
      </c>
      <c r="C84" s="56"/>
      <c r="D84" s="56"/>
      <c r="E84" s="56"/>
      <c r="F84" s="56"/>
      <c r="G84" s="56"/>
      <c r="H84" s="56"/>
      <c r="I84" s="44"/>
      <c r="J84" s="44"/>
    </row>
    <row r="85" spans="1:10" ht="15.75">
      <c r="A85" s="44"/>
      <c r="B85" s="49"/>
      <c r="I85" s="44"/>
      <c r="J85" s="44"/>
    </row>
    <row r="86" spans="1:10" ht="15.75">
      <c r="A86" s="44"/>
      <c r="B86" s="231" t="s">
        <v>123</v>
      </c>
      <c r="C86" s="231"/>
      <c r="D86" s="231"/>
      <c r="E86" s="231"/>
      <c r="F86" s="231"/>
      <c r="G86" s="231"/>
      <c r="H86" s="231"/>
      <c r="I86" s="44"/>
      <c r="J86" s="44"/>
    </row>
    <row r="87" spans="1:10" ht="5.25" customHeight="1">
      <c r="A87" s="44"/>
      <c r="B87" s="49" t="s">
        <v>124</v>
      </c>
      <c r="I87" s="44"/>
      <c r="J87" s="44"/>
    </row>
    <row r="88" spans="1:10" ht="33" customHeight="1">
      <c r="A88" s="44"/>
      <c r="B88" s="56" t="s">
        <v>132</v>
      </c>
      <c r="C88" s="56"/>
      <c r="D88" s="56"/>
      <c r="E88" s="56"/>
      <c r="F88" s="56"/>
      <c r="G88" s="56"/>
      <c r="H88" s="56"/>
      <c r="I88" s="44"/>
      <c r="J88" s="44"/>
    </row>
    <row r="89" spans="1:10" ht="3.75" customHeight="1">
      <c r="A89" s="44"/>
      <c r="B89" s="49"/>
      <c r="I89" s="44"/>
      <c r="J89" s="44"/>
    </row>
    <row r="90" spans="1:10" ht="66.75" customHeight="1">
      <c r="A90" s="44"/>
      <c r="C90" s="56" t="s">
        <v>125</v>
      </c>
      <c r="D90" s="56"/>
      <c r="E90" s="56"/>
      <c r="F90" s="56"/>
      <c r="G90" s="56"/>
      <c r="H90" s="56"/>
      <c r="I90" s="44"/>
      <c r="J90" s="44"/>
    </row>
    <row r="91" spans="1:10" ht="15.75">
      <c r="A91" s="44"/>
      <c r="B91" s="52" t="s">
        <v>126</v>
      </c>
      <c r="C91" s="15"/>
      <c r="D91" s="15"/>
      <c r="E91" s="15"/>
      <c r="F91" s="15"/>
      <c r="G91" s="15"/>
      <c r="H91" s="15"/>
      <c r="I91" s="44"/>
      <c r="J91" s="44"/>
    </row>
    <row r="92" spans="1:10" ht="15.75">
      <c r="A92" s="44"/>
      <c r="B92" s="52" t="s">
        <v>127</v>
      </c>
      <c r="C92" s="15"/>
      <c r="D92" s="15"/>
      <c r="E92" s="15"/>
      <c r="F92" s="15"/>
      <c r="G92" s="15"/>
      <c r="H92" s="15"/>
      <c r="I92" s="44"/>
      <c r="J92" s="44"/>
    </row>
    <row r="93" spans="1:10" ht="15.75">
      <c r="A93" s="44"/>
      <c r="B93" s="52" t="s">
        <v>128</v>
      </c>
      <c r="C93" s="15"/>
      <c r="D93" s="15"/>
      <c r="E93" s="15"/>
      <c r="F93" s="15"/>
      <c r="G93" s="15"/>
      <c r="H93" s="15"/>
      <c r="I93" s="44"/>
      <c r="J93" s="44"/>
    </row>
    <row r="94" spans="1:10" ht="15.75">
      <c r="A94" s="44"/>
      <c r="B94" s="52" t="s">
        <v>129</v>
      </c>
      <c r="C94" s="15"/>
      <c r="D94" s="15"/>
      <c r="E94" s="15"/>
      <c r="F94" s="15"/>
      <c r="G94" s="15"/>
      <c r="H94" s="15"/>
      <c r="I94" s="44"/>
      <c r="J94" s="44"/>
    </row>
    <row r="95" spans="1:10" ht="15.75">
      <c r="A95" s="44"/>
      <c r="B95" s="52" t="s">
        <v>130</v>
      </c>
      <c r="C95" s="15"/>
      <c r="D95" s="15"/>
      <c r="E95" s="15"/>
      <c r="F95" s="15"/>
      <c r="G95" s="15"/>
      <c r="H95" s="15"/>
      <c r="I95" s="44"/>
      <c r="J95" s="44"/>
    </row>
    <row r="96" spans="1:10" ht="8.25" customHeight="1">
      <c r="A96" s="44"/>
      <c r="B96" s="53" t="s">
        <v>124</v>
      </c>
      <c r="C96" s="15"/>
      <c r="D96" s="15"/>
      <c r="E96" s="15"/>
      <c r="F96" s="15"/>
      <c r="G96" s="15"/>
      <c r="H96" s="15"/>
      <c r="I96" s="44"/>
      <c r="J96" s="44"/>
    </row>
    <row r="97" spans="1:10" ht="15.75">
      <c r="A97" s="44"/>
      <c r="B97" s="53" t="s">
        <v>131</v>
      </c>
      <c r="C97" s="15"/>
      <c r="D97" s="15"/>
      <c r="E97" s="15"/>
      <c r="F97" s="15"/>
      <c r="G97" s="15"/>
      <c r="H97" s="15"/>
      <c r="I97" s="44"/>
      <c r="J97" s="44"/>
    </row>
    <row r="98" spans="1:10" ht="15.75">
      <c r="A98" s="44"/>
      <c r="B98" s="41"/>
      <c r="I98" s="44"/>
      <c r="J98" s="44"/>
    </row>
    <row r="99" spans="1:10" ht="78" customHeight="1">
      <c r="A99" s="44"/>
      <c r="B99" s="56" t="s">
        <v>133</v>
      </c>
      <c r="C99" s="56"/>
      <c r="D99" s="56"/>
      <c r="E99" s="56"/>
      <c r="F99" s="56"/>
      <c r="G99" s="56"/>
      <c r="H99" s="56"/>
      <c r="I99" s="44"/>
      <c r="J99" s="44"/>
    </row>
    <row r="100" spans="1:10" ht="15.75">
      <c r="A100" s="44"/>
      <c r="B100" s="41"/>
      <c r="I100" s="44"/>
      <c r="J100" s="44"/>
    </row>
    <row r="101" spans="1:10" ht="69.75" customHeight="1">
      <c r="A101" s="44"/>
      <c r="B101" s="56" t="s">
        <v>134</v>
      </c>
      <c r="C101" s="56"/>
      <c r="D101" s="56"/>
      <c r="E101" s="56"/>
      <c r="F101" s="56"/>
      <c r="G101" s="56"/>
      <c r="H101" s="56"/>
      <c r="I101" s="44"/>
      <c r="J101" s="44"/>
    </row>
    <row r="102" spans="1:10" ht="15.75">
      <c r="A102" s="44"/>
      <c r="B102" s="41"/>
      <c r="I102" s="44"/>
      <c r="J102" s="44"/>
    </row>
    <row r="103" spans="1:10" ht="21.75" customHeight="1">
      <c r="A103" s="44"/>
      <c r="B103" s="56" t="s">
        <v>135</v>
      </c>
      <c r="C103" s="56"/>
      <c r="D103" s="56"/>
      <c r="E103" s="56"/>
      <c r="F103" s="56"/>
      <c r="G103" s="56"/>
      <c r="H103" s="56"/>
      <c r="I103" s="44"/>
      <c r="J103" s="44"/>
    </row>
    <row r="104" spans="1:10" ht="15.75">
      <c r="A104" s="44"/>
      <c r="B104" s="41"/>
      <c r="I104" s="44"/>
      <c r="J104" s="44"/>
    </row>
    <row r="105" spans="1:10" ht="15.75">
      <c r="A105" s="44"/>
      <c r="B105" s="56" t="s">
        <v>144</v>
      </c>
      <c r="C105" s="56"/>
      <c r="D105" s="56"/>
      <c r="E105" s="56"/>
      <c r="F105" s="56"/>
      <c r="G105" s="56"/>
      <c r="H105" s="56"/>
      <c r="I105" s="44"/>
      <c r="J105" s="44"/>
    </row>
    <row r="106" spans="1:10" ht="15.75">
      <c r="A106" s="44"/>
      <c r="B106" s="41"/>
      <c r="I106" s="44"/>
      <c r="J106" s="44"/>
    </row>
    <row r="107" spans="1:10" ht="34.5" customHeight="1">
      <c r="A107" s="44"/>
      <c r="C107" s="57" t="s">
        <v>136</v>
      </c>
      <c r="D107" s="57"/>
      <c r="E107" s="57"/>
      <c r="F107" s="57"/>
      <c r="G107" s="57"/>
      <c r="H107" s="57"/>
      <c r="I107" s="44"/>
      <c r="J107" s="44"/>
    </row>
    <row r="108" spans="1:10" ht="6.75" customHeight="1">
      <c r="A108" s="44"/>
      <c r="B108" s="54"/>
      <c r="I108" s="44"/>
      <c r="J108" s="44"/>
    </row>
    <row r="109" spans="1:10" ht="49.5" customHeight="1">
      <c r="A109" s="44"/>
      <c r="C109" s="57" t="s">
        <v>137</v>
      </c>
      <c r="D109" s="57"/>
      <c r="E109" s="57"/>
      <c r="F109" s="57"/>
      <c r="G109" s="57"/>
      <c r="H109" s="57"/>
      <c r="I109" s="44"/>
      <c r="J109" s="44"/>
    </row>
    <row r="110" spans="1:10" ht="15.75">
      <c r="A110" s="44"/>
      <c r="B110" s="41"/>
      <c r="I110" s="44"/>
      <c r="J110" s="44"/>
    </row>
    <row r="111" spans="1:10" ht="35.25" customHeight="1">
      <c r="A111" s="44"/>
      <c r="B111" s="56" t="s">
        <v>145</v>
      </c>
      <c r="C111" s="56"/>
      <c r="D111" s="56"/>
      <c r="E111" s="56"/>
      <c r="F111" s="56"/>
      <c r="G111" s="56"/>
      <c r="H111" s="56"/>
      <c r="I111" s="44"/>
      <c r="J111" s="44"/>
    </row>
    <row r="112" spans="1:10" ht="15.75">
      <c r="A112" s="44"/>
      <c r="B112" s="41"/>
      <c r="I112" s="44"/>
      <c r="J112" s="44"/>
    </row>
    <row r="113" spans="1:10" ht="99" customHeight="1">
      <c r="A113" s="44"/>
      <c r="B113" s="56" t="s">
        <v>146</v>
      </c>
      <c r="C113" s="56"/>
      <c r="D113" s="56"/>
      <c r="E113" s="56"/>
      <c r="F113" s="56"/>
      <c r="G113" s="56"/>
      <c r="H113" s="56"/>
      <c r="I113" s="44"/>
      <c r="J113" s="44"/>
    </row>
    <row r="114" spans="1:10" ht="15.75">
      <c r="A114" s="44"/>
      <c r="B114" s="41"/>
      <c r="I114" s="44"/>
      <c r="J114" s="44"/>
    </row>
    <row r="115" spans="1:10" ht="51" customHeight="1">
      <c r="A115" s="44"/>
      <c r="B115" s="56" t="s">
        <v>147</v>
      </c>
      <c r="C115" s="56"/>
      <c r="D115" s="56"/>
      <c r="E115" s="56"/>
      <c r="F115" s="56"/>
      <c r="G115" s="56"/>
      <c r="H115" s="56"/>
      <c r="I115" s="44"/>
      <c r="J115" s="44"/>
    </row>
    <row r="116" spans="1:10" ht="6" customHeight="1">
      <c r="A116" s="44"/>
      <c r="B116" s="50"/>
      <c r="I116" s="44"/>
      <c r="J116" s="44"/>
    </row>
    <row r="117" spans="1:10" ht="35.25" customHeight="1">
      <c r="A117" s="44"/>
      <c r="C117" s="56" t="s">
        <v>138</v>
      </c>
      <c r="D117" s="56"/>
      <c r="E117" s="56"/>
      <c r="F117" s="56"/>
      <c r="G117" s="56"/>
      <c r="H117" s="56"/>
      <c r="I117" s="44"/>
      <c r="J117" s="44"/>
    </row>
    <row r="118" spans="1:10" ht="15.75">
      <c r="A118" s="44"/>
      <c r="B118" s="55" t="s">
        <v>139</v>
      </c>
      <c r="I118" s="44"/>
      <c r="J118" s="44"/>
    </row>
    <row r="119" spans="1:10" ht="15.75">
      <c r="A119" s="44"/>
      <c r="B119" s="55" t="s">
        <v>140</v>
      </c>
      <c r="I119" s="44"/>
      <c r="J119" s="44"/>
    </row>
    <row r="120" spans="1:10" ht="15.75">
      <c r="A120" s="44"/>
      <c r="B120" s="55" t="s">
        <v>141</v>
      </c>
      <c r="I120" s="44"/>
      <c r="J120" s="44"/>
    </row>
    <row r="121" spans="1:10" ht="15.75">
      <c r="A121" s="44"/>
      <c r="B121" s="55" t="s">
        <v>142</v>
      </c>
      <c r="I121" s="44"/>
      <c r="J121" s="44"/>
    </row>
    <row r="122" spans="1:10" ht="15.75">
      <c r="A122" s="44"/>
      <c r="B122" s="41"/>
      <c r="I122" s="44"/>
      <c r="J122" s="44"/>
    </row>
    <row r="123" spans="1:10" ht="15.75">
      <c r="A123" s="44"/>
      <c r="B123" s="229" t="s">
        <v>143</v>
      </c>
      <c r="C123" s="229"/>
      <c r="D123" s="229"/>
      <c r="E123" s="229"/>
      <c r="F123" s="229"/>
      <c r="G123" s="229"/>
      <c r="H123" s="229"/>
      <c r="I123" s="44"/>
      <c r="J123" s="44"/>
    </row>
    <row r="124" spans="1:10" ht="6.75" customHeight="1">
      <c r="A124" s="44"/>
      <c r="B124" s="41"/>
      <c r="I124" s="44"/>
      <c r="J124" s="44"/>
    </row>
    <row r="125" spans="1:10" ht="82.5" customHeight="1">
      <c r="A125" s="44"/>
      <c r="B125" s="56" t="s">
        <v>148</v>
      </c>
      <c r="C125" s="56"/>
      <c r="D125" s="56"/>
      <c r="E125" s="56"/>
      <c r="F125" s="56"/>
      <c r="G125" s="56"/>
      <c r="H125" s="56"/>
      <c r="I125" s="44"/>
      <c r="J125" s="44"/>
    </row>
    <row r="126" spans="1:10" ht="15.75">
      <c r="A126" s="44"/>
      <c r="B126" s="41"/>
      <c r="I126" s="44"/>
      <c r="J126" s="44"/>
    </row>
    <row r="127" spans="1:10" ht="34.5" customHeight="1">
      <c r="A127" s="44"/>
      <c r="B127" s="56" t="s">
        <v>149</v>
      </c>
      <c r="C127" s="56"/>
      <c r="D127" s="56"/>
      <c r="E127" s="56"/>
      <c r="F127" s="56"/>
      <c r="G127" s="56"/>
      <c r="H127" s="56"/>
      <c r="I127" s="44"/>
      <c r="J127" s="44"/>
    </row>
    <row r="128" spans="1:10" ht="15.75">
      <c r="A128" s="44"/>
      <c r="B128" s="41"/>
      <c r="I128" s="44"/>
      <c r="J128" s="44"/>
    </row>
    <row r="129" spans="1:10" ht="52.5" customHeight="1">
      <c r="A129" s="44"/>
      <c r="B129" s="56" t="s">
        <v>150</v>
      </c>
      <c r="C129" s="56"/>
      <c r="D129" s="56"/>
      <c r="E129" s="56"/>
      <c r="F129" s="56"/>
      <c r="G129" s="56"/>
      <c r="H129" s="56"/>
      <c r="I129" s="44"/>
      <c r="J129" s="44"/>
    </row>
    <row r="130" spans="1:10" ht="15.75">
      <c r="A130" s="44"/>
      <c r="B130" s="41"/>
      <c r="I130" s="44"/>
      <c r="J130" s="44"/>
    </row>
    <row r="131" spans="1:10" ht="12.75">
      <c r="A131" s="44"/>
      <c r="B131" s="44"/>
      <c r="C131" s="44"/>
      <c r="D131" s="44"/>
      <c r="E131" s="44"/>
      <c r="F131" s="44"/>
      <c r="G131" s="44"/>
      <c r="H131" s="44"/>
      <c r="I131" s="44"/>
      <c r="J131" s="44"/>
    </row>
    <row r="132" spans="1:10" ht="12.75">
      <c r="A132" s="44"/>
      <c r="B132" s="44"/>
      <c r="C132" s="44"/>
      <c r="D132" s="44"/>
      <c r="E132" s="44"/>
      <c r="F132" s="44"/>
      <c r="G132" s="44"/>
      <c r="H132" s="44"/>
      <c r="I132" s="44"/>
      <c r="J132" s="44"/>
    </row>
    <row r="133" spans="1:10" ht="12.75">
      <c r="A133" s="44"/>
      <c r="B133" s="44"/>
      <c r="C133" s="44"/>
      <c r="D133" s="44"/>
      <c r="E133" s="44"/>
      <c r="F133" s="44"/>
      <c r="G133" s="44"/>
      <c r="H133" s="44"/>
      <c r="I133" s="44"/>
      <c r="J133" s="44"/>
    </row>
    <row r="134" spans="1:10" ht="12.75">
      <c r="A134" s="44"/>
      <c r="B134" s="44"/>
      <c r="C134" s="44"/>
      <c r="D134" s="44"/>
      <c r="E134" s="44"/>
      <c r="F134" s="44"/>
      <c r="G134" s="44"/>
      <c r="H134" s="44"/>
      <c r="I134" s="44"/>
      <c r="J134" s="44"/>
    </row>
    <row r="135" spans="1:10" ht="12.75">
      <c r="A135" s="44"/>
      <c r="B135" s="44"/>
      <c r="C135" s="44"/>
      <c r="D135" s="44"/>
      <c r="E135" s="44"/>
      <c r="F135" s="44"/>
      <c r="G135" s="44"/>
      <c r="H135" s="44"/>
      <c r="I135" s="44"/>
      <c r="J135" s="44"/>
    </row>
    <row r="136" spans="1:10" ht="12.75">
      <c r="A136" s="44"/>
      <c r="B136" s="44"/>
      <c r="C136" s="44"/>
      <c r="D136" s="44"/>
      <c r="E136" s="44"/>
      <c r="F136" s="44"/>
      <c r="G136" s="44"/>
      <c r="H136" s="44"/>
      <c r="I136" s="44"/>
      <c r="J136" s="44"/>
    </row>
  </sheetData>
  <mergeCells count="63">
    <mergeCell ref="B36:H36"/>
    <mergeCell ref="B38:H38"/>
    <mergeCell ref="B28:H28"/>
    <mergeCell ref="B34:H34"/>
    <mergeCell ref="B4:H4"/>
    <mergeCell ref="B5:H5"/>
    <mergeCell ref="B6:H6"/>
    <mergeCell ref="B10:H10"/>
    <mergeCell ref="B11:H11"/>
    <mergeCell ref="B13:H13"/>
    <mergeCell ref="B3:H3"/>
    <mergeCell ref="B12:H12"/>
    <mergeCell ref="B7:H7"/>
    <mergeCell ref="B8:H8"/>
    <mergeCell ref="B9:H9"/>
    <mergeCell ref="B14:H14"/>
    <mergeCell ref="B17:H17"/>
    <mergeCell ref="B15:H15"/>
    <mergeCell ref="B16:H16"/>
    <mergeCell ref="B21:H21"/>
    <mergeCell ref="B26:H26"/>
    <mergeCell ref="B30:H30"/>
    <mergeCell ref="B32:H32"/>
    <mergeCell ref="B40:H40"/>
    <mergeCell ref="B42:H42"/>
    <mergeCell ref="B46:H46"/>
    <mergeCell ref="B48:H48"/>
    <mergeCell ref="B44:H44"/>
    <mergeCell ref="C50:H50"/>
    <mergeCell ref="C52:H52"/>
    <mergeCell ref="C54:H54"/>
    <mergeCell ref="C56:H56"/>
    <mergeCell ref="C58:H58"/>
    <mergeCell ref="C60:H60"/>
    <mergeCell ref="B62:H62"/>
    <mergeCell ref="B72:H72"/>
    <mergeCell ref="C64:H64"/>
    <mergeCell ref="C66:H66"/>
    <mergeCell ref="C68:H68"/>
    <mergeCell ref="C70:H70"/>
    <mergeCell ref="C74:H74"/>
    <mergeCell ref="C76:H76"/>
    <mergeCell ref="C78:H78"/>
    <mergeCell ref="C80:H80"/>
    <mergeCell ref="B82:H82"/>
    <mergeCell ref="B84:H84"/>
    <mergeCell ref="B88:H88"/>
    <mergeCell ref="B99:H99"/>
    <mergeCell ref="B101:H101"/>
    <mergeCell ref="B103:H103"/>
    <mergeCell ref="C90:H90"/>
    <mergeCell ref="B86:H86"/>
    <mergeCell ref="B105:H105"/>
    <mergeCell ref="B111:H111"/>
    <mergeCell ref="B113:H113"/>
    <mergeCell ref="B115:H115"/>
    <mergeCell ref="C107:H107"/>
    <mergeCell ref="C109:H109"/>
    <mergeCell ref="B129:H129"/>
    <mergeCell ref="C117:H117"/>
    <mergeCell ref="B123:H123"/>
    <mergeCell ref="B125:H125"/>
    <mergeCell ref="B127:H127"/>
  </mergeCells>
  <printOptions/>
  <pageMargins left="0.59" right="0.56" top="0.46" bottom="0.66" header="0.41" footer="0.43"/>
  <pageSetup horizontalDpi="600" verticalDpi="600" orientation="portrait" r:id="rId1"/>
  <rowBreaks count="3" manualBreakCount="3">
    <brk id="43" min="1" max="7" man="1"/>
    <brk id="71" min="1" max="7" man="1"/>
    <brk id="122" min="1" max="7" man="1"/>
  </rowBreaks>
</worksheet>
</file>

<file path=xl/worksheets/sheet2.xml><?xml version="1.0" encoding="utf-8"?>
<worksheet xmlns="http://schemas.openxmlformats.org/spreadsheetml/2006/main" xmlns:r="http://schemas.openxmlformats.org/officeDocument/2006/relationships">
  <sheetPr codeName="Sheet1"/>
  <dimension ref="A1:AG97"/>
  <sheetViews>
    <sheetView tabSelected="1" workbookViewId="0" topLeftCell="M1">
      <pane ySplit="7" topLeftCell="BM8" activePane="bottomLeft" state="frozen"/>
      <selection pane="topLeft" activeCell="I1" sqref="I1"/>
      <selection pane="bottomLeft" activeCell="N1" sqref="N1:O1"/>
    </sheetView>
  </sheetViews>
  <sheetFormatPr defaultColWidth="9.140625" defaultRowHeight="12.75"/>
  <cols>
    <col min="1" max="1" width="4.57421875" style="0" hidden="1" customWidth="1"/>
    <col min="2" max="2" width="5.7109375" style="0" hidden="1" customWidth="1"/>
    <col min="3" max="3" width="4.57421875" style="0" hidden="1" customWidth="1"/>
    <col min="4" max="4" width="6.421875" style="0" hidden="1" customWidth="1"/>
    <col min="5" max="5" width="5.421875" style="0" hidden="1" customWidth="1"/>
    <col min="6" max="6" width="4.7109375" style="0" hidden="1" customWidth="1"/>
    <col min="7" max="8" width="7.28125" style="0" hidden="1" customWidth="1"/>
    <col min="9" max="9" width="10.57421875" style="0" hidden="1" customWidth="1"/>
    <col min="10" max="10" width="10.28125" style="0" hidden="1" customWidth="1"/>
    <col min="11" max="11" width="8.7109375" style="0" hidden="1" customWidth="1"/>
    <col min="12" max="12" width="12.00390625" style="0" hidden="1" customWidth="1"/>
    <col min="13" max="13" width="13.57421875" style="0" customWidth="1"/>
    <col min="14" max="14" width="50.7109375" style="0" customWidth="1"/>
    <col min="15" max="15" width="10.7109375" style="0" customWidth="1"/>
    <col min="16" max="25" width="5.7109375" style="0" customWidth="1"/>
  </cols>
  <sheetData>
    <row r="1" spans="13:25" ht="25.5" customHeight="1">
      <c r="M1" s="24" t="s">
        <v>54</v>
      </c>
      <c r="N1" s="208"/>
      <c r="O1" s="207"/>
      <c r="P1" s="209" t="s">
        <v>57</v>
      </c>
      <c r="Q1" s="210"/>
      <c r="R1" s="213"/>
      <c r="S1" s="214"/>
      <c r="T1" s="214"/>
      <c r="U1" s="214"/>
      <c r="V1" s="214"/>
      <c r="W1" s="214"/>
      <c r="X1" s="214"/>
      <c r="Y1" s="215"/>
    </row>
    <row r="2" spans="13:25" ht="25.5" customHeight="1">
      <c r="M2" s="24" t="s">
        <v>55</v>
      </c>
      <c r="N2" s="208"/>
      <c r="O2" s="207"/>
      <c r="P2" s="211"/>
      <c r="Q2" s="212"/>
      <c r="R2" s="216"/>
      <c r="S2" s="217"/>
      <c r="T2" s="217"/>
      <c r="U2" s="217"/>
      <c r="V2" s="217"/>
      <c r="W2" s="217"/>
      <c r="X2" s="217"/>
      <c r="Y2" s="218"/>
    </row>
    <row r="3" spans="1:25" ht="25.5" customHeight="1">
      <c r="A3" s="148" t="s">
        <v>2</v>
      </c>
      <c r="B3" s="149"/>
      <c r="C3" s="149"/>
      <c r="D3" s="149"/>
      <c r="E3" s="149"/>
      <c r="F3" s="149"/>
      <c r="G3" s="149"/>
      <c r="H3" s="149"/>
      <c r="I3" s="150"/>
      <c r="J3" s="14"/>
      <c r="M3" s="24" t="s">
        <v>56</v>
      </c>
      <c r="N3" s="205"/>
      <c r="O3" s="206"/>
      <c r="P3" s="207"/>
      <c r="Q3" s="148" t="s">
        <v>2</v>
      </c>
      <c r="R3" s="149"/>
      <c r="S3" s="149"/>
      <c r="T3" s="149"/>
      <c r="U3" s="149"/>
      <c r="V3" s="149"/>
      <c r="W3" s="149"/>
      <c r="X3" s="149"/>
      <c r="Y3" s="150"/>
    </row>
    <row r="4" spans="1:25" ht="69.75" customHeight="1">
      <c r="A4" s="9" t="s">
        <v>16</v>
      </c>
      <c r="B4" s="1" t="s">
        <v>8</v>
      </c>
      <c r="C4" s="2" t="s">
        <v>9</v>
      </c>
      <c r="D4" s="3" t="s">
        <v>10</v>
      </c>
      <c r="E4" s="4" t="s">
        <v>11</v>
      </c>
      <c r="F4" s="5" t="s">
        <v>12</v>
      </c>
      <c r="G4" s="6" t="s">
        <v>13</v>
      </c>
      <c r="H4" s="7" t="s">
        <v>14</v>
      </c>
      <c r="I4" s="8" t="s">
        <v>15</v>
      </c>
      <c r="J4" s="18"/>
      <c r="M4" s="202"/>
      <c r="N4" s="199" t="s">
        <v>73</v>
      </c>
      <c r="O4" s="200"/>
      <c r="P4" s="196" t="s">
        <v>4</v>
      </c>
      <c r="Q4" s="9" t="s">
        <v>61</v>
      </c>
      <c r="R4" s="1" t="s">
        <v>62</v>
      </c>
      <c r="S4" s="2" t="s">
        <v>63</v>
      </c>
      <c r="T4" s="3" t="s">
        <v>64</v>
      </c>
      <c r="U4" s="4" t="s">
        <v>65</v>
      </c>
      <c r="V4" s="5" t="s">
        <v>66</v>
      </c>
      <c r="W4" s="6" t="s">
        <v>67</v>
      </c>
      <c r="X4" s="7" t="s">
        <v>53</v>
      </c>
      <c r="Y4" s="8" t="s">
        <v>0</v>
      </c>
    </row>
    <row r="5" spans="1:25" ht="12.75" customHeight="1">
      <c r="A5" s="10"/>
      <c r="B5" s="10"/>
      <c r="C5" s="10"/>
      <c r="D5" s="10"/>
      <c r="E5" s="10"/>
      <c r="F5" s="10"/>
      <c r="G5" s="10"/>
      <c r="H5" s="10"/>
      <c r="I5" s="10"/>
      <c r="J5" s="17"/>
      <c r="M5" s="203"/>
      <c r="N5" s="221" t="s">
        <v>7</v>
      </c>
      <c r="O5" s="150"/>
      <c r="P5" s="197"/>
      <c r="Q5" s="20"/>
      <c r="R5" s="20">
        <f>IF(J18,"PASS","")</f>
      </c>
      <c r="S5" s="20">
        <f>IF(OR(J27,J32),"PASS","")</f>
      </c>
      <c r="T5" s="20">
        <f>IF(OR(J27,J36),"PASS","")</f>
      </c>
      <c r="U5" s="20">
        <f>IF(J18,"PASS","")</f>
      </c>
      <c r="V5" s="20">
        <f>IF(OR(J27,J32),"PASS","")</f>
      </c>
      <c r="W5" s="20">
        <f>IF(OR(J27,J36),"PASS","")</f>
      </c>
      <c r="X5" s="20"/>
      <c r="Y5" s="20">
        <f>IF(J40,"PASS","")</f>
      </c>
    </row>
    <row r="6" spans="1:26" ht="19.5" customHeight="1">
      <c r="A6" s="11"/>
      <c r="B6" s="11"/>
      <c r="C6" s="11"/>
      <c r="D6" s="11"/>
      <c r="E6" s="11"/>
      <c r="F6" s="11"/>
      <c r="G6" s="11"/>
      <c r="H6" s="11"/>
      <c r="I6" s="11"/>
      <c r="J6" s="17"/>
      <c r="M6" s="203"/>
      <c r="N6" s="222" t="s">
        <v>1</v>
      </c>
      <c r="O6" s="223"/>
      <c r="P6" s="197"/>
      <c r="Q6" s="22" t="str">
        <f>IF(OR(Q5="YES",(AND(J14=TRUE,Q7&gt;SUM(Q8:Q14)+SUM(Q17:Q44),(Q7&gt;10)))),"YES",IF(OR(Q5="YES",(AND(J14=FALSE,Q7&gt;9))),"YES","NO"))</f>
        <v>NO</v>
      </c>
      <c r="R6" s="19" t="str">
        <f>IF(OR(R5="PASS",(AND(R7&gt;3))),"YES","NO")</f>
        <v>NO</v>
      </c>
      <c r="S6" s="19" t="str">
        <f>IF(OR(S5="PASS",J29=TRUE,S7&gt;5),"YES","NO")</f>
        <v>NO</v>
      </c>
      <c r="T6" s="19" t="str">
        <f>IF(OR(T5="PASS",J29=TRUE,T7&gt;4),"YES","NO")</f>
        <v>NO</v>
      </c>
      <c r="U6" s="19" t="str">
        <f>IF(OR(U5="PASS",(AND(J14=TRUE,U7&gt;SUM(U8:U14)+SUM(U17:U44)+1,(U7&gt;7)))),"YES",IF(OR(U5="PASS",(AND(J14=FALSE,U7&gt;5))),"YES","NO"))</f>
        <v>NO</v>
      </c>
      <c r="V6" s="19" t="str">
        <f>IF(OR(V5="PASS",J29=TRUE,(AND(J14=TRUE,V7&gt;SUM(V8:V14)+SUM(V17:V44)+2,SUM(V8:V11)=5,(V7&gt;10)))),"YES",IF(OR(V5="YES",(AND(J14=FALSE,SUM(V8:V11)=5,V7&gt;8))),"YES","NO"))</f>
        <v>NO</v>
      </c>
      <c r="W6" s="19" t="str">
        <f>IF(OR(W5="PASS",J29=TRUE,(AND(J14=TRUE,W7&gt;SUM(W8:W14)+SUM(W17:W44)+3,SUM(W8:W11)=5,(W7&gt;11)))),"YES",IF(OR(W5="YES",(AND(J14=FALSE,SUM(W8:W11)=5,W7&gt;7))),"YES","NO"))</f>
        <v>NO</v>
      </c>
      <c r="X6" s="19" t="str">
        <f>IF(OR(X5="YES",(AND(J14=TRUE,X7&gt;SUM(X8:X14)+SUM(X17:X44)+4,(X7&gt;10)))),"YES",IF(OR(X5="YES",(AND(J14=FALSE,X7&gt;7))),"YES","NO"))</f>
        <v>NO</v>
      </c>
      <c r="Y6" s="19" t="str">
        <f>IF(OR(Y5="PASS",(AND(J14=TRUE,Y7&gt;SUM(Y8:Y14)+SUM(Y17:Y44)+2,SUM(Y8:Y11)=5,(Y7&gt;12)))),"YES",IF(OR(Y5="YES",(AND(J14=FALSE,SUM(Y8:Y11)=5,Y7&gt;9))),"YES","NO"))</f>
        <v>NO</v>
      </c>
      <c r="Z6" s="23"/>
    </row>
    <row r="7" spans="1:33" ht="12.75" customHeight="1">
      <c r="A7" s="16"/>
      <c r="B7" s="16"/>
      <c r="C7" s="16"/>
      <c r="D7" s="16"/>
      <c r="E7" s="16"/>
      <c r="F7" s="16"/>
      <c r="G7" s="16"/>
      <c r="H7" s="16"/>
      <c r="I7" s="16"/>
      <c r="J7" s="17"/>
      <c r="M7" s="204"/>
      <c r="N7" s="201" t="s">
        <v>33</v>
      </c>
      <c r="O7" s="150"/>
      <c r="P7" s="198"/>
      <c r="Q7" s="13">
        <f>SUM(Q8:Q44)</f>
        <v>0</v>
      </c>
      <c r="R7" s="13">
        <f>SUM(R8:R44)</f>
        <v>0</v>
      </c>
      <c r="S7" s="13">
        <f aca="true" t="shared" si="0" ref="S7:Y7">SUM(S8:S44)</f>
        <v>0</v>
      </c>
      <c r="T7" s="13">
        <f t="shared" si="0"/>
        <v>0</v>
      </c>
      <c r="U7" s="13">
        <f>SUM(U8:U44)</f>
        <v>0</v>
      </c>
      <c r="V7" s="13">
        <f t="shared" si="0"/>
        <v>0</v>
      </c>
      <c r="W7" s="13">
        <f t="shared" si="0"/>
        <v>0</v>
      </c>
      <c r="X7" s="13">
        <f t="shared" si="0"/>
        <v>0</v>
      </c>
      <c r="Y7" s="13">
        <f t="shared" si="0"/>
        <v>0</v>
      </c>
      <c r="Z7" s="23"/>
      <c r="AA7" s="15"/>
      <c r="AB7" s="15"/>
      <c r="AC7" s="15"/>
      <c r="AD7" s="15"/>
      <c r="AE7" s="15"/>
      <c r="AF7" s="15"/>
      <c r="AG7" s="15"/>
    </row>
    <row r="8" spans="1:25" ht="50.25" customHeight="1">
      <c r="A8" s="16">
        <v>3</v>
      </c>
      <c r="B8" s="16">
        <v>1</v>
      </c>
      <c r="C8" s="16">
        <v>1</v>
      </c>
      <c r="D8" s="16">
        <v>1</v>
      </c>
      <c r="E8" s="16">
        <v>2</v>
      </c>
      <c r="F8" s="16">
        <v>2</v>
      </c>
      <c r="G8" s="16">
        <v>2</v>
      </c>
      <c r="H8" s="16">
        <v>3</v>
      </c>
      <c r="I8" s="16">
        <v>2</v>
      </c>
      <c r="J8" s="31" t="b">
        <v>0</v>
      </c>
      <c r="M8" s="21">
        <v>1</v>
      </c>
      <c r="N8" s="144" t="s">
        <v>69</v>
      </c>
      <c r="O8" s="145"/>
      <c r="P8" s="37"/>
      <c r="Q8" s="16">
        <f>IF($J$8,A8,0)</f>
        <v>0</v>
      </c>
      <c r="R8" s="16">
        <f aca="true" t="shared" si="1" ref="R8:Y8">IF($J$8,B8,0)</f>
        <v>0</v>
      </c>
      <c r="S8" s="16">
        <f t="shared" si="1"/>
        <v>0</v>
      </c>
      <c r="T8" s="16">
        <f t="shared" si="1"/>
        <v>0</v>
      </c>
      <c r="U8" s="16">
        <f t="shared" si="1"/>
        <v>0</v>
      </c>
      <c r="V8" s="16">
        <f t="shared" si="1"/>
        <v>0</v>
      </c>
      <c r="W8" s="16">
        <f t="shared" si="1"/>
        <v>0</v>
      </c>
      <c r="X8" s="16">
        <f t="shared" si="1"/>
        <v>0</v>
      </c>
      <c r="Y8" s="16">
        <f t="shared" si="1"/>
        <v>0</v>
      </c>
    </row>
    <row r="9" spans="1:25" ht="54" customHeight="1">
      <c r="A9" s="16">
        <v>3</v>
      </c>
      <c r="B9" s="16">
        <v>1</v>
      </c>
      <c r="C9" s="16">
        <v>1</v>
      </c>
      <c r="D9" s="16">
        <v>1</v>
      </c>
      <c r="E9" s="16">
        <v>1</v>
      </c>
      <c r="F9" s="16">
        <v>1</v>
      </c>
      <c r="G9" s="16">
        <v>1</v>
      </c>
      <c r="H9" s="16">
        <v>1</v>
      </c>
      <c r="I9" s="16">
        <v>1</v>
      </c>
      <c r="J9" s="31" t="b">
        <v>0</v>
      </c>
      <c r="M9" s="21">
        <v>2</v>
      </c>
      <c r="N9" s="144" t="s">
        <v>70</v>
      </c>
      <c r="O9" s="145"/>
      <c r="P9" s="37"/>
      <c r="Q9" s="16">
        <f>IF($J$9,A9,0)</f>
        <v>0</v>
      </c>
      <c r="R9" s="16">
        <f>IF($J$9,B9,0)</f>
        <v>0</v>
      </c>
      <c r="S9" s="16">
        <f aca="true" t="shared" si="2" ref="S9:Y9">IF($J$9,C9,0)</f>
        <v>0</v>
      </c>
      <c r="T9" s="16">
        <f t="shared" si="2"/>
        <v>0</v>
      </c>
      <c r="U9" s="16">
        <f t="shared" si="2"/>
        <v>0</v>
      </c>
      <c r="V9" s="16">
        <f t="shared" si="2"/>
        <v>0</v>
      </c>
      <c r="W9" s="16">
        <f t="shared" si="2"/>
        <v>0</v>
      </c>
      <c r="X9" s="16">
        <f t="shared" si="2"/>
        <v>0</v>
      </c>
      <c r="Y9" s="16">
        <f t="shared" si="2"/>
        <v>0</v>
      </c>
    </row>
    <row r="10" spans="1:25" ht="47.25" customHeight="1">
      <c r="A10" s="16">
        <v>3</v>
      </c>
      <c r="B10" s="16">
        <v>1</v>
      </c>
      <c r="C10" s="16">
        <v>1</v>
      </c>
      <c r="D10" s="16">
        <v>1</v>
      </c>
      <c r="E10" s="16">
        <v>1</v>
      </c>
      <c r="F10" s="16">
        <v>1</v>
      </c>
      <c r="G10" s="16">
        <v>1</v>
      </c>
      <c r="H10" s="16">
        <v>1</v>
      </c>
      <c r="I10" s="16">
        <v>1</v>
      </c>
      <c r="J10" s="31" t="b">
        <v>0</v>
      </c>
      <c r="M10" s="21">
        <v>3</v>
      </c>
      <c r="N10" s="144" t="s">
        <v>32</v>
      </c>
      <c r="O10" s="145"/>
      <c r="P10" s="37"/>
      <c r="Q10" s="16">
        <f>+IF($J$10,A10,0)</f>
        <v>0</v>
      </c>
      <c r="R10" s="16">
        <f>+IF($J$10,B10,0)</f>
        <v>0</v>
      </c>
      <c r="S10" s="16">
        <f aca="true" t="shared" si="3" ref="S10:Y10">+IF($J$10,C10,0)</f>
        <v>0</v>
      </c>
      <c r="T10" s="16">
        <f t="shared" si="3"/>
        <v>0</v>
      </c>
      <c r="U10" s="16">
        <f t="shared" si="3"/>
        <v>0</v>
      </c>
      <c r="V10" s="16">
        <f t="shared" si="3"/>
        <v>0</v>
      </c>
      <c r="W10" s="16">
        <f t="shared" si="3"/>
        <v>0</v>
      </c>
      <c r="X10" s="16">
        <f t="shared" si="3"/>
        <v>0</v>
      </c>
      <c r="Y10" s="16">
        <f t="shared" si="3"/>
        <v>0</v>
      </c>
    </row>
    <row r="11" spans="1:25" ht="36" customHeight="1" thickBot="1">
      <c r="A11" s="16">
        <v>1</v>
      </c>
      <c r="B11" s="16"/>
      <c r="C11" s="16"/>
      <c r="D11" s="16"/>
      <c r="E11" s="16">
        <v>1</v>
      </c>
      <c r="F11" s="16">
        <v>1</v>
      </c>
      <c r="G11" s="16">
        <v>1</v>
      </c>
      <c r="H11" s="16">
        <v>3</v>
      </c>
      <c r="I11" s="16">
        <v>1</v>
      </c>
      <c r="J11" s="31" t="b">
        <v>0</v>
      </c>
      <c r="M11" s="21">
        <v>4</v>
      </c>
      <c r="N11" s="224" t="s">
        <v>78</v>
      </c>
      <c r="O11" s="225"/>
      <c r="P11" s="37"/>
      <c r="Q11" s="16">
        <f>+IF($J$11,A11,0)</f>
        <v>0</v>
      </c>
      <c r="R11" s="16">
        <f>+IF($J$11,B11,0)</f>
        <v>0</v>
      </c>
      <c r="S11" s="16">
        <f aca="true" t="shared" si="4" ref="S11:Y11">+IF($J$11,C11,0)</f>
        <v>0</v>
      </c>
      <c r="T11" s="16">
        <f t="shared" si="4"/>
        <v>0</v>
      </c>
      <c r="U11" s="16">
        <f t="shared" si="4"/>
        <v>0</v>
      </c>
      <c r="V11" s="16">
        <f t="shared" si="4"/>
        <v>0</v>
      </c>
      <c r="W11" s="16">
        <f t="shared" si="4"/>
        <v>0</v>
      </c>
      <c r="X11" s="16">
        <f t="shared" si="4"/>
        <v>0</v>
      </c>
      <c r="Y11" s="16">
        <f t="shared" si="4"/>
        <v>0</v>
      </c>
    </row>
    <row r="12" spans="1:25" ht="18.75" customHeight="1" thickBot="1" thickTop="1">
      <c r="A12" s="12"/>
      <c r="B12" s="12"/>
      <c r="C12" s="12"/>
      <c r="D12" s="12"/>
      <c r="E12" s="12"/>
      <c r="F12" s="12"/>
      <c r="G12" s="12"/>
      <c r="H12" s="12"/>
      <c r="I12" s="12"/>
      <c r="J12" s="32" t="b">
        <v>0</v>
      </c>
      <c r="M12" s="131"/>
      <c r="N12" s="146" t="s">
        <v>39</v>
      </c>
      <c r="O12" s="147"/>
      <c r="P12" s="13"/>
      <c r="Q12" s="12"/>
      <c r="R12" s="12"/>
      <c r="S12" s="12"/>
      <c r="T12" s="12"/>
      <c r="U12" s="12"/>
      <c r="V12" s="12"/>
      <c r="W12" s="12"/>
      <c r="X12" s="12"/>
      <c r="Y12" s="12"/>
    </row>
    <row r="13" spans="1:25" ht="13.5" customHeight="1" thickTop="1">
      <c r="A13" s="12"/>
      <c r="B13" s="12"/>
      <c r="C13" s="12"/>
      <c r="D13" s="12"/>
      <c r="E13" s="12"/>
      <c r="F13" s="12"/>
      <c r="G13" s="12"/>
      <c r="H13" s="12"/>
      <c r="I13" s="12"/>
      <c r="J13" s="32" t="b">
        <v>0</v>
      </c>
      <c r="M13" s="132"/>
      <c r="N13" s="140" t="s">
        <v>40</v>
      </c>
      <c r="O13" s="29" t="s">
        <v>19</v>
      </c>
      <c r="P13" s="13"/>
      <c r="Q13" s="12"/>
      <c r="R13" s="12"/>
      <c r="S13" s="12"/>
      <c r="T13" s="12"/>
      <c r="U13" s="12"/>
      <c r="V13" s="12"/>
      <c r="W13" s="12"/>
      <c r="X13" s="12"/>
      <c r="Y13" s="12"/>
    </row>
    <row r="14" spans="1:25" ht="13.5" customHeight="1" thickBot="1">
      <c r="A14" s="12"/>
      <c r="B14" s="12"/>
      <c r="C14" s="12"/>
      <c r="D14" s="12"/>
      <c r="E14" s="12"/>
      <c r="F14" s="12"/>
      <c r="G14" s="12"/>
      <c r="H14" s="12"/>
      <c r="I14" s="12"/>
      <c r="J14" s="32" t="b">
        <v>0</v>
      </c>
      <c r="M14" s="133"/>
      <c r="N14" s="141"/>
      <c r="O14" s="30" t="s">
        <v>20</v>
      </c>
      <c r="P14" s="13"/>
      <c r="Q14" s="12"/>
      <c r="R14" s="12"/>
      <c r="S14" s="12"/>
      <c r="T14" s="12"/>
      <c r="U14" s="12"/>
      <c r="V14" s="12"/>
      <c r="W14" s="12"/>
      <c r="X14" s="12"/>
      <c r="Y14" s="12"/>
    </row>
    <row r="15" spans="1:25" ht="57" customHeight="1" hidden="1" thickTop="1">
      <c r="A15" s="12">
        <v>1</v>
      </c>
      <c r="B15" s="12"/>
      <c r="C15" s="12"/>
      <c r="D15" s="12"/>
      <c r="E15" s="12">
        <v>2</v>
      </c>
      <c r="F15" s="12">
        <v>2</v>
      </c>
      <c r="G15" s="12">
        <v>2</v>
      </c>
      <c r="H15" s="12">
        <v>3</v>
      </c>
      <c r="I15" s="12">
        <v>2</v>
      </c>
      <c r="J15" s="32" t="b">
        <v>0</v>
      </c>
      <c r="M15" s="21">
        <v>5</v>
      </c>
      <c r="N15" s="158" t="s">
        <v>45</v>
      </c>
      <c r="O15" s="159"/>
      <c r="P15" s="38"/>
      <c r="Q15" s="12">
        <f>IF($J$15,A15,0)</f>
        <v>0</v>
      </c>
      <c r="R15" s="12">
        <f>IF($J$15,B15,0)</f>
        <v>0</v>
      </c>
      <c r="S15" s="12">
        <f aca="true" t="shared" si="5" ref="S15:Y15">IF($J$15,C15,0)</f>
        <v>0</v>
      </c>
      <c r="T15" s="12">
        <f t="shared" si="5"/>
        <v>0</v>
      </c>
      <c r="U15" s="12">
        <f t="shared" si="5"/>
        <v>0</v>
      </c>
      <c r="V15" s="12">
        <f t="shared" si="5"/>
        <v>0</v>
      </c>
      <c r="W15" s="12">
        <f t="shared" si="5"/>
        <v>0</v>
      </c>
      <c r="X15" s="12">
        <f t="shared" si="5"/>
        <v>0</v>
      </c>
      <c r="Y15" s="12">
        <f t="shared" si="5"/>
        <v>0</v>
      </c>
    </row>
    <row r="16" spans="1:25" ht="61.5" customHeight="1" hidden="1" thickBot="1" thickTop="1">
      <c r="A16" s="12"/>
      <c r="B16" s="12"/>
      <c r="C16" s="12"/>
      <c r="D16" s="12"/>
      <c r="E16" s="12"/>
      <c r="F16" s="12">
        <v>1</v>
      </c>
      <c r="G16" s="12">
        <v>2</v>
      </c>
      <c r="H16" s="12">
        <v>2</v>
      </c>
      <c r="I16" s="12">
        <v>1</v>
      </c>
      <c r="J16" s="32" t="b">
        <v>0</v>
      </c>
      <c r="M16" s="21">
        <v>6</v>
      </c>
      <c r="N16" s="219" t="s">
        <v>60</v>
      </c>
      <c r="O16" s="220"/>
      <c r="P16" s="38"/>
      <c r="Q16" s="12">
        <f>IF($J$16,A16,0)</f>
        <v>0</v>
      </c>
      <c r="R16" s="12">
        <f>IF($J$16,B16,0)</f>
        <v>0</v>
      </c>
      <c r="S16" s="12">
        <f aca="true" t="shared" si="6" ref="S16:Y16">IF($J$16,C16,0)</f>
        <v>0</v>
      </c>
      <c r="T16" s="12">
        <f t="shared" si="6"/>
        <v>0</v>
      </c>
      <c r="U16" s="12">
        <f t="shared" si="6"/>
        <v>0</v>
      </c>
      <c r="V16" s="12">
        <f t="shared" si="6"/>
        <v>0</v>
      </c>
      <c r="W16" s="12">
        <f t="shared" si="6"/>
        <v>0</v>
      </c>
      <c r="X16" s="12">
        <f t="shared" si="6"/>
        <v>0</v>
      </c>
      <c r="Y16" s="12">
        <f t="shared" si="6"/>
        <v>0</v>
      </c>
    </row>
    <row r="17" spans="1:25" ht="18" customHeight="1" thickBot="1" thickTop="1">
      <c r="A17" s="12"/>
      <c r="B17" s="12"/>
      <c r="C17" s="12"/>
      <c r="D17" s="12"/>
      <c r="E17" s="12"/>
      <c r="F17" s="12"/>
      <c r="G17" s="12"/>
      <c r="H17" s="12"/>
      <c r="I17" s="12"/>
      <c r="J17" s="32" t="b">
        <v>0</v>
      </c>
      <c r="M17" s="131"/>
      <c r="N17" s="136" t="s">
        <v>17</v>
      </c>
      <c r="O17" s="137"/>
      <c r="P17" s="13"/>
      <c r="Q17" s="12"/>
      <c r="R17" s="12"/>
      <c r="S17" s="12"/>
      <c r="T17" s="12"/>
      <c r="U17" s="12"/>
      <c r="V17" s="12"/>
      <c r="W17" s="12"/>
      <c r="X17" s="12"/>
      <c r="Y17" s="12"/>
    </row>
    <row r="18" spans="1:25" ht="13.5" customHeight="1" thickTop="1">
      <c r="A18" s="12"/>
      <c r="B18" s="12"/>
      <c r="C18" s="12"/>
      <c r="D18" s="12"/>
      <c r="E18" s="12"/>
      <c r="F18" s="12"/>
      <c r="G18" s="12"/>
      <c r="H18" s="12"/>
      <c r="I18" s="12"/>
      <c r="J18" s="32" t="b">
        <v>0</v>
      </c>
      <c r="M18" s="132"/>
      <c r="N18" s="188" t="s">
        <v>18</v>
      </c>
      <c r="O18" s="33" t="s">
        <v>19</v>
      </c>
      <c r="P18" s="13"/>
      <c r="Q18" s="12"/>
      <c r="R18" s="12"/>
      <c r="S18" s="12"/>
      <c r="T18" s="12"/>
      <c r="U18" s="12"/>
      <c r="V18" s="12"/>
      <c r="W18" s="12"/>
      <c r="X18" s="12"/>
      <c r="Y18" s="12"/>
    </row>
    <row r="19" spans="1:25" ht="13.5" thickBot="1">
      <c r="A19" s="12"/>
      <c r="B19" s="12"/>
      <c r="C19" s="12"/>
      <c r="D19" s="12"/>
      <c r="E19" s="12"/>
      <c r="F19" s="12"/>
      <c r="G19" s="12"/>
      <c r="H19" s="12"/>
      <c r="I19" s="12"/>
      <c r="J19" s="32" t="b">
        <v>0</v>
      </c>
      <c r="M19" s="133"/>
      <c r="N19" s="189"/>
      <c r="O19" s="34" t="s">
        <v>20</v>
      </c>
      <c r="P19" s="13"/>
      <c r="Q19" s="12"/>
      <c r="R19" s="12"/>
      <c r="S19" s="12"/>
      <c r="T19" s="12"/>
      <c r="U19" s="12"/>
      <c r="V19" s="12"/>
      <c r="W19" s="12"/>
      <c r="X19" s="12"/>
      <c r="Y19" s="12"/>
    </row>
    <row r="20" spans="1:25" ht="31.5" customHeight="1" hidden="1" thickBot="1" thickTop="1">
      <c r="A20" s="12"/>
      <c r="B20" s="12"/>
      <c r="C20" s="12"/>
      <c r="D20" s="12"/>
      <c r="E20" s="12"/>
      <c r="F20" s="12"/>
      <c r="G20" s="12"/>
      <c r="H20" s="12"/>
      <c r="I20" s="12"/>
      <c r="J20" s="32" t="b">
        <v>0</v>
      </c>
      <c r="M20" s="21">
        <v>7</v>
      </c>
      <c r="N20" s="191" t="s">
        <v>24</v>
      </c>
      <c r="O20" s="191"/>
      <c r="P20" s="38"/>
      <c r="Q20" s="12">
        <f>IF($J$20,A20,0)</f>
        <v>0</v>
      </c>
      <c r="R20" s="12">
        <f>IF($J$20,B20,0)</f>
        <v>0</v>
      </c>
      <c r="S20" s="12">
        <f aca="true" t="shared" si="7" ref="S20:Y20">IF($J$20,C20,0)</f>
        <v>0</v>
      </c>
      <c r="T20" s="12">
        <f t="shared" si="7"/>
        <v>0</v>
      </c>
      <c r="U20" s="12">
        <f t="shared" si="7"/>
        <v>0</v>
      </c>
      <c r="V20" s="12">
        <f t="shared" si="7"/>
        <v>0</v>
      </c>
      <c r="W20" s="12">
        <f t="shared" si="7"/>
        <v>0</v>
      </c>
      <c r="X20" s="12">
        <f t="shared" si="7"/>
        <v>0</v>
      </c>
      <c r="Y20" s="12">
        <f t="shared" si="7"/>
        <v>0</v>
      </c>
    </row>
    <row r="21" spans="1:25" ht="39.75" customHeight="1" hidden="1" thickBot="1" thickTop="1">
      <c r="A21" s="12"/>
      <c r="B21" s="12">
        <v>1</v>
      </c>
      <c r="C21" s="12"/>
      <c r="D21" s="12"/>
      <c r="E21" s="12">
        <v>1</v>
      </c>
      <c r="F21" s="12"/>
      <c r="G21" s="12"/>
      <c r="H21" s="12"/>
      <c r="I21" s="12"/>
      <c r="J21" s="32" t="b">
        <v>0</v>
      </c>
      <c r="M21" s="21" t="s">
        <v>46</v>
      </c>
      <c r="N21" s="182" t="s">
        <v>25</v>
      </c>
      <c r="O21" s="183"/>
      <c r="P21" s="38"/>
      <c r="Q21" s="12">
        <f>IF($J$21,A21,0)</f>
        <v>0</v>
      </c>
      <c r="R21" s="12">
        <f>IF($J$21,B21,0)</f>
        <v>0</v>
      </c>
      <c r="S21" s="12">
        <f aca="true" t="shared" si="8" ref="S21:Y21">IF($J$21,C21,0)</f>
        <v>0</v>
      </c>
      <c r="T21" s="12">
        <f t="shared" si="8"/>
        <v>0</v>
      </c>
      <c r="U21" s="12">
        <f t="shared" si="8"/>
        <v>0</v>
      </c>
      <c r="V21" s="12">
        <f t="shared" si="8"/>
        <v>0</v>
      </c>
      <c r="W21" s="12">
        <f t="shared" si="8"/>
        <v>0</v>
      </c>
      <c r="X21" s="12">
        <f t="shared" si="8"/>
        <v>0</v>
      </c>
      <c r="Y21" s="12">
        <f t="shared" si="8"/>
        <v>0</v>
      </c>
    </row>
    <row r="22" spans="1:25" ht="39.75" customHeight="1" hidden="1" thickBot="1" thickTop="1">
      <c r="A22" s="12"/>
      <c r="B22" s="12">
        <v>2</v>
      </c>
      <c r="C22" s="12"/>
      <c r="D22" s="12"/>
      <c r="E22" s="12">
        <v>2</v>
      </c>
      <c r="F22" s="12"/>
      <c r="G22" s="12"/>
      <c r="H22" s="12"/>
      <c r="I22" s="12"/>
      <c r="J22" s="32" t="b">
        <v>0</v>
      </c>
      <c r="M22" s="21" t="s">
        <v>47</v>
      </c>
      <c r="N22" s="182" t="s">
        <v>6</v>
      </c>
      <c r="O22" s="183"/>
      <c r="P22" s="38"/>
      <c r="Q22" s="12">
        <f>IF($J$22,A22,0)</f>
        <v>0</v>
      </c>
      <c r="R22" s="12">
        <f>IF($J$22,B22,0)</f>
        <v>0</v>
      </c>
      <c r="S22" s="12">
        <f aca="true" t="shared" si="9" ref="S22:Y22">IF($J$22,C22,0)</f>
        <v>0</v>
      </c>
      <c r="T22" s="12">
        <f t="shared" si="9"/>
        <v>0</v>
      </c>
      <c r="U22" s="12">
        <f t="shared" si="9"/>
        <v>0</v>
      </c>
      <c r="V22" s="12">
        <f t="shared" si="9"/>
        <v>0</v>
      </c>
      <c r="W22" s="12">
        <f t="shared" si="9"/>
        <v>0</v>
      </c>
      <c r="X22" s="12">
        <f t="shared" si="9"/>
        <v>0</v>
      </c>
      <c r="Y22" s="12">
        <f t="shared" si="9"/>
        <v>0</v>
      </c>
    </row>
    <row r="23" spans="1:25" ht="41.25" customHeight="1" hidden="1" thickBot="1" thickTop="1">
      <c r="A23" s="12"/>
      <c r="B23" s="12">
        <v>3</v>
      </c>
      <c r="C23" s="12"/>
      <c r="D23" s="12"/>
      <c r="E23" s="12">
        <v>3</v>
      </c>
      <c r="F23" s="12"/>
      <c r="G23" s="12"/>
      <c r="H23" s="12"/>
      <c r="I23" s="12"/>
      <c r="J23" s="32" t="b">
        <v>0</v>
      </c>
      <c r="M23" s="21" t="s">
        <v>48</v>
      </c>
      <c r="N23" s="182" t="s">
        <v>5</v>
      </c>
      <c r="O23" s="183"/>
      <c r="P23" s="38"/>
      <c r="Q23" s="12">
        <f>IF($J$23,A23,0)</f>
        <v>0</v>
      </c>
      <c r="R23" s="12">
        <f>IF($J$23,B23,0)</f>
        <v>0</v>
      </c>
      <c r="S23" s="12">
        <f aca="true" t="shared" si="10" ref="S23:Y23">IF($J$23,C23,0)</f>
        <v>0</v>
      </c>
      <c r="T23" s="12">
        <f t="shared" si="10"/>
        <v>0</v>
      </c>
      <c r="U23" s="12">
        <f t="shared" si="10"/>
        <v>0</v>
      </c>
      <c r="V23" s="12">
        <f t="shared" si="10"/>
        <v>0</v>
      </c>
      <c r="W23" s="12">
        <f t="shared" si="10"/>
        <v>0</v>
      </c>
      <c r="X23" s="12">
        <f t="shared" si="10"/>
        <v>0</v>
      </c>
      <c r="Y23" s="12">
        <f t="shared" si="10"/>
        <v>0</v>
      </c>
    </row>
    <row r="24" spans="1:25" ht="39.75" customHeight="1" hidden="1" thickTop="1">
      <c r="A24" s="12"/>
      <c r="B24" s="12">
        <v>3</v>
      </c>
      <c r="C24" s="12"/>
      <c r="D24" s="12"/>
      <c r="E24" s="12">
        <v>3</v>
      </c>
      <c r="F24" s="12"/>
      <c r="G24" s="12"/>
      <c r="H24" s="12"/>
      <c r="I24" s="12"/>
      <c r="J24" s="32" t="b">
        <v>0</v>
      </c>
      <c r="M24" s="21">
        <v>8</v>
      </c>
      <c r="N24" s="193" t="s">
        <v>37</v>
      </c>
      <c r="O24" s="194"/>
      <c r="P24" s="38"/>
      <c r="Q24" s="12">
        <f>IF($J$24,A24,0)</f>
        <v>0</v>
      </c>
      <c r="R24" s="12">
        <f>IF($J$24,B24,0)</f>
        <v>0</v>
      </c>
      <c r="S24" s="12">
        <f aca="true" t="shared" si="11" ref="S24:Y24">IF($J$24,C24,0)</f>
        <v>0</v>
      </c>
      <c r="T24" s="12">
        <f t="shared" si="11"/>
        <v>0</v>
      </c>
      <c r="U24" s="12">
        <f t="shared" si="11"/>
        <v>0</v>
      </c>
      <c r="V24" s="12">
        <f t="shared" si="11"/>
        <v>0</v>
      </c>
      <c r="W24" s="12">
        <f t="shared" si="11"/>
        <v>0</v>
      </c>
      <c r="X24" s="12">
        <f t="shared" si="11"/>
        <v>0</v>
      </c>
      <c r="Y24" s="12">
        <f t="shared" si="11"/>
        <v>0</v>
      </c>
    </row>
    <row r="25" spans="1:25" ht="64.5" customHeight="1" hidden="1" thickBot="1" thickTop="1">
      <c r="A25" s="12"/>
      <c r="B25" s="12">
        <v>1</v>
      </c>
      <c r="C25" s="12"/>
      <c r="D25" s="12"/>
      <c r="E25" s="12">
        <v>2</v>
      </c>
      <c r="F25" s="12"/>
      <c r="G25" s="12"/>
      <c r="H25" s="12"/>
      <c r="I25" s="12"/>
      <c r="J25" s="32" t="b">
        <v>0</v>
      </c>
      <c r="M25" s="21">
        <v>9</v>
      </c>
      <c r="N25" s="195" t="s">
        <v>68</v>
      </c>
      <c r="O25" s="166"/>
      <c r="P25" s="38"/>
      <c r="Q25" s="12">
        <f>IF($J$25,A25,0)</f>
        <v>0</v>
      </c>
      <c r="R25" s="12">
        <f>IF($J$25,B25,0)</f>
        <v>0</v>
      </c>
      <c r="S25" s="12">
        <f aca="true" t="shared" si="12" ref="S25:Y25">IF($J$25,C25,0)</f>
        <v>0</v>
      </c>
      <c r="T25" s="12">
        <f t="shared" si="12"/>
        <v>0</v>
      </c>
      <c r="U25" s="12">
        <f t="shared" si="12"/>
        <v>0</v>
      </c>
      <c r="V25" s="12">
        <f t="shared" si="12"/>
        <v>0</v>
      </c>
      <c r="W25" s="12">
        <f t="shared" si="12"/>
        <v>0</v>
      </c>
      <c r="X25" s="12">
        <f t="shared" si="12"/>
        <v>0</v>
      </c>
      <c r="Y25" s="12">
        <f t="shared" si="12"/>
        <v>0</v>
      </c>
    </row>
    <row r="26" spans="1:25" ht="19.5" customHeight="1" thickBot="1" thickTop="1">
      <c r="A26" s="12"/>
      <c r="B26" s="12"/>
      <c r="C26" s="12"/>
      <c r="D26" s="12"/>
      <c r="E26" s="12"/>
      <c r="F26" s="12"/>
      <c r="G26" s="12"/>
      <c r="H26" s="12"/>
      <c r="I26" s="12"/>
      <c r="J26" s="32" t="b">
        <v>1</v>
      </c>
      <c r="M26" s="131"/>
      <c r="N26" s="121" t="s">
        <v>21</v>
      </c>
      <c r="O26" s="122"/>
      <c r="P26" s="13"/>
      <c r="Q26" s="12"/>
      <c r="R26" s="12"/>
      <c r="S26" s="12"/>
      <c r="T26" s="12"/>
      <c r="U26" s="12"/>
      <c r="V26" s="12"/>
      <c r="W26" s="12"/>
      <c r="X26" s="12"/>
      <c r="Y26" s="12"/>
    </row>
    <row r="27" spans="1:25" ht="13.5" customHeight="1" thickTop="1">
      <c r="A27" s="12"/>
      <c r="B27" s="12"/>
      <c r="C27" s="12"/>
      <c r="D27" s="12"/>
      <c r="E27" s="12"/>
      <c r="F27" s="12"/>
      <c r="G27" s="12"/>
      <c r="H27" s="12"/>
      <c r="I27" s="12"/>
      <c r="J27" s="32" t="b">
        <v>0</v>
      </c>
      <c r="M27" s="132"/>
      <c r="N27" s="156" t="s">
        <v>22</v>
      </c>
      <c r="O27" s="35" t="s">
        <v>19</v>
      </c>
      <c r="P27" s="13"/>
      <c r="Q27" s="12"/>
      <c r="R27" s="12"/>
      <c r="S27" s="12"/>
      <c r="T27" s="12"/>
      <c r="U27" s="12"/>
      <c r="V27" s="12"/>
      <c r="W27" s="12"/>
      <c r="X27" s="12"/>
      <c r="Y27" s="12"/>
    </row>
    <row r="28" spans="1:25" ht="13.5" thickBot="1">
      <c r="A28" s="12"/>
      <c r="B28" s="12"/>
      <c r="C28" s="12"/>
      <c r="D28" s="12"/>
      <c r="E28" s="12"/>
      <c r="F28" s="12"/>
      <c r="G28" s="12"/>
      <c r="H28" s="12"/>
      <c r="I28" s="12"/>
      <c r="J28" s="32" t="b">
        <v>0</v>
      </c>
      <c r="M28" s="133"/>
      <c r="N28" s="157"/>
      <c r="O28" s="36" t="s">
        <v>20</v>
      </c>
      <c r="P28" s="13"/>
      <c r="Q28" s="12"/>
      <c r="R28" s="12"/>
      <c r="S28" s="12"/>
      <c r="T28" s="12"/>
      <c r="U28" s="12"/>
      <c r="V28" s="12"/>
      <c r="W28" s="12"/>
      <c r="X28" s="12"/>
      <c r="Y28" s="12"/>
    </row>
    <row r="29" spans="1:25" ht="30" customHeight="1" hidden="1" thickTop="1">
      <c r="A29" s="12">
        <v>1</v>
      </c>
      <c r="B29" s="12"/>
      <c r="C29" s="12">
        <v>3</v>
      </c>
      <c r="D29" s="12">
        <v>2</v>
      </c>
      <c r="E29" s="12"/>
      <c r="F29" s="12">
        <v>3</v>
      </c>
      <c r="G29" s="12">
        <v>3</v>
      </c>
      <c r="H29" s="12"/>
      <c r="I29" s="12"/>
      <c r="J29" s="32" t="b">
        <v>0</v>
      </c>
      <c r="M29" s="21">
        <v>10</v>
      </c>
      <c r="N29" s="190" t="s">
        <v>72</v>
      </c>
      <c r="O29" s="171"/>
      <c r="P29" s="38"/>
      <c r="Q29" s="12">
        <f>IF($J$29,A29,0)</f>
        <v>0</v>
      </c>
      <c r="R29" s="12">
        <f>IF($J$29,B29,0)</f>
        <v>0</v>
      </c>
      <c r="S29" s="12">
        <f aca="true" t="shared" si="13" ref="S29:Y29">IF($J$29,C29,0)</f>
        <v>0</v>
      </c>
      <c r="T29" s="12">
        <f t="shared" si="13"/>
        <v>0</v>
      </c>
      <c r="U29" s="12">
        <f t="shared" si="13"/>
        <v>0</v>
      </c>
      <c r="V29" s="12">
        <f t="shared" si="13"/>
        <v>0</v>
      </c>
      <c r="W29" s="12">
        <f t="shared" si="13"/>
        <v>0</v>
      </c>
      <c r="X29" s="12">
        <f t="shared" si="13"/>
        <v>0</v>
      </c>
      <c r="Y29" s="12">
        <f t="shared" si="13"/>
        <v>0</v>
      </c>
    </row>
    <row r="30" spans="1:25" ht="26.25" customHeight="1" hidden="1" thickTop="1">
      <c r="A30" s="12"/>
      <c r="B30" s="12"/>
      <c r="C30" s="12">
        <v>1</v>
      </c>
      <c r="D30" s="12">
        <v>1</v>
      </c>
      <c r="E30" s="12"/>
      <c r="F30" s="12">
        <v>1</v>
      </c>
      <c r="G30" s="12">
        <v>1</v>
      </c>
      <c r="H30" s="12"/>
      <c r="I30" s="12"/>
      <c r="J30" s="32" t="b">
        <v>0</v>
      </c>
      <c r="M30" s="21">
        <v>11</v>
      </c>
      <c r="N30" s="144" t="s">
        <v>71</v>
      </c>
      <c r="O30" s="149"/>
      <c r="P30" s="38"/>
      <c r="Q30" s="12">
        <f>IF($J$30,A30,0)</f>
        <v>0</v>
      </c>
      <c r="R30" s="12">
        <f>IF($J$30,B30,0)</f>
        <v>0</v>
      </c>
      <c r="S30" s="12">
        <f aca="true" t="shared" si="14" ref="S30:Y30">IF($J$30,C30,0)</f>
        <v>0</v>
      </c>
      <c r="T30" s="12">
        <f t="shared" si="14"/>
        <v>0</v>
      </c>
      <c r="U30" s="12">
        <f t="shared" si="14"/>
        <v>0</v>
      </c>
      <c r="V30" s="12">
        <f t="shared" si="14"/>
        <v>0</v>
      </c>
      <c r="W30" s="12">
        <f t="shared" si="14"/>
        <v>0</v>
      </c>
      <c r="X30" s="12">
        <f t="shared" si="14"/>
        <v>0</v>
      </c>
      <c r="Y30" s="12">
        <f t="shared" si="14"/>
        <v>0</v>
      </c>
    </row>
    <row r="31" spans="1:25" ht="42.75" customHeight="1" hidden="1" thickTop="1">
      <c r="A31" s="12"/>
      <c r="B31" s="12"/>
      <c r="C31" s="12"/>
      <c r="D31" s="12"/>
      <c r="E31" s="12"/>
      <c r="F31" s="12">
        <v>2</v>
      </c>
      <c r="G31" s="12">
        <v>2</v>
      </c>
      <c r="H31" s="12"/>
      <c r="I31" s="12"/>
      <c r="J31" s="32" t="b">
        <v>0</v>
      </c>
      <c r="M31" s="21">
        <v>12</v>
      </c>
      <c r="N31" s="181" t="s">
        <v>31</v>
      </c>
      <c r="O31" s="149"/>
      <c r="P31" s="38"/>
      <c r="Q31" s="12">
        <f>IF($J$31,A31,0)</f>
        <v>0</v>
      </c>
      <c r="R31" s="12">
        <f>IF($J$31,B31,0)</f>
        <v>0</v>
      </c>
      <c r="S31" s="12">
        <f aca="true" t="shared" si="15" ref="S31:Y31">IF($J$31,C31,0)</f>
        <v>0</v>
      </c>
      <c r="T31" s="12">
        <f t="shared" si="15"/>
        <v>0</v>
      </c>
      <c r="U31" s="12">
        <f t="shared" si="15"/>
        <v>0</v>
      </c>
      <c r="V31" s="12">
        <f t="shared" si="15"/>
        <v>0</v>
      </c>
      <c r="W31" s="12">
        <f t="shared" si="15"/>
        <v>0</v>
      </c>
      <c r="X31" s="12">
        <f t="shared" si="15"/>
        <v>0</v>
      </c>
      <c r="Y31" s="12">
        <f t="shared" si="15"/>
        <v>0</v>
      </c>
    </row>
    <row r="32" spans="1:25" ht="23.25" customHeight="1" hidden="1" thickBot="1" thickTop="1">
      <c r="A32" s="12"/>
      <c r="B32" s="12"/>
      <c r="C32" s="12"/>
      <c r="D32" s="12"/>
      <c r="E32" s="12"/>
      <c r="F32" s="12"/>
      <c r="G32" s="12"/>
      <c r="H32" s="12"/>
      <c r="I32" s="12"/>
      <c r="J32" s="32" t="b">
        <v>0</v>
      </c>
      <c r="M32" s="21">
        <v>13</v>
      </c>
      <c r="N32" s="192" t="s">
        <v>35</v>
      </c>
      <c r="O32" s="149"/>
      <c r="P32" s="38"/>
      <c r="Q32" s="12"/>
      <c r="R32" s="12"/>
      <c r="S32" s="12"/>
      <c r="T32" s="12"/>
      <c r="U32" s="12"/>
      <c r="V32" s="12"/>
      <c r="W32" s="12"/>
      <c r="X32" s="12"/>
      <c r="Y32" s="12"/>
    </row>
    <row r="33" spans="1:25" ht="18" customHeight="1" hidden="1" thickBot="1" thickTop="1">
      <c r="A33" s="12"/>
      <c r="B33" s="12"/>
      <c r="C33" s="12"/>
      <c r="D33" s="12"/>
      <c r="E33" s="12"/>
      <c r="F33" s="12"/>
      <c r="G33" s="12"/>
      <c r="H33" s="12"/>
      <c r="I33" s="12"/>
      <c r="J33" s="15"/>
      <c r="M33" s="21">
        <v>14</v>
      </c>
      <c r="N33" s="184" t="s">
        <v>26</v>
      </c>
      <c r="O33" s="185"/>
      <c r="P33" s="13"/>
      <c r="Q33" s="12"/>
      <c r="R33" s="12"/>
      <c r="S33" s="12"/>
      <c r="T33" s="12"/>
      <c r="U33" s="12"/>
      <c r="V33" s="12"/>
      <c r="W33" s="12"/>
      <c r="X33" s="12"/>
      <c r="Y33" s="12"/>
    </row>
    <row r="34" spans="1:25" ht="28.5" customHeight="1" hidden="1" thickTop="1">
      <c r="A34" s="12"/>
      <c r="B34" s="12"/>
      <c r="C34" s="12">
        <v>1</v>
      </c>
      <c r="D34" s="12"/>
      <c r="E34" s="12"/>
      <c r="F34" s="12">
        <v>1</v>
      </c>
      <c r="G34" s="12"/>
      <c r="H34" s="12"/>
      <c r="I34" s="12"/>
      <c r="J34" s="32" t="b">
        <v>0</v>
      </c>
      <c r="M34" s="21" t="s">
        <v>49</v>
      </c>
      <c r="N34" s="153" t="s">
        <v>27</v>
      </c>
      <c r="O34" s="154"/>
      <c r="P34" s="38"/>
      <c r="Q34" s="12">
        <f>IF($J$34,A34,0)</f>
        <v>0</v>
      </c>
      <c r="R34" s="12">
        <f>IF($J$34,B34,0)</f>
        <v>0</v>
      </c>
      <c r="S34" s="12">
        <f aca="true" t="shared" si="16" ref="S34:Y34">IF($J$34,C34,0)</f>
        <v>0</v>
      </c>
      <c r="T34" s="12">
        <f t="shared" si="16"/>
        <v>0</v>
      </c>
      <c r="U34" s="12">
        <f t="shared" si="16"/>
        <v>0</v>
      </c>
      <c r="V34" s="12">
        <f t="shared" si="16"/>
        <v>0</v>
      </c>
      <c r="W34" s="12">
        <f t="shared" si="16"/>
        <v>0</v>
      </c>
      <c r="X34" s="12">
        <f t="shared" si="16"/>
        <v>0</v>
      </c>
      <c r="Y34" s="12">
        <f t="shared" si="16"/>
        <v>0</v>
      </c>
    </row>
    <row r="35" spans="1:25" ht="42" customHeight="1" hidden="1" thickTop="1">
      <c r="A35" s="12"/>
      <c r="B35" s="12"/>
      <c r="C35" s="12">
        <v>3</v>
      </c>
      <c r="D35" s="12"/>
      <c r="E35" s="12"/>
      <c r="F35" s="12">
        <v>3</v>
      </c>
      <c r="G35" s="12"/>
      <c r="H35" s="12"/>
      <c r="I35" s="12"/>
      <c r="J35" s="32" t="b">
        <v>0</v>
      </c>
      <c r="M35" s="21" t="s">
        <v>50</v>
      </c>
      <c r="N35" s="155" t="s">
        <v>77</v>
      </c>
      <c r="O35" s="149"/>
      <c r="P35" s="38"/>
      <c r="Q35" s="12">
        <f>IF($J$35,A35,0)</f>
        <v>0</v>
      </c>
      <c r="R35" s="12">
        <f>IF($J$35,B35,0)</f>
        <v>0</v>
      </c>
      <c r="S35" s="12">
        <f aca="true" t="shared" si="17" ref="S35:Y35">IF($J$35,C35,0)</f>
        <v>0</v>
      </c>
      <c r="T35" s="12">
        <f t="shared" si="17"/>
        <v>0</v>
      </c>
      <c r="U35" s="12">
        <f t="shared" si="17"/>
        <v>0</v>
      </c>
      <c r="V35" s="12">
        <f t="shared" si="17"/>
        <v>0</v>
      </c>
      <c r="W35" s="12">
        <f t="shared" si="17"/>
        <v>0</v>
      </c>
      <c r="X35" s="12">
        <f t="shared" si="17"/>
        <v>0</v>
      </c>
      <c r="Y35" s="12">
        <f t="shared" si="17"/>
        <v>0</v>
      </c>
    </row>
    <row r="36" spans="1:25" ht="33" customHeight="1" hidden="1" thickTop="1">
      <c r="A36" s="12"/>
      <c r="B36" s="12"/>
      <c r="C36" s="12"/>
      <c r="D36" s="12"/>
      <c r="E36" s="12"/>
      <c r="F36" s="12"/>
      <c r="G36" s="12"/>
      <c r="H36" s="12"/>
      <c r="I36" s="12"/>
      <c r="J36" s="32" t="b">
        <v>0</v>
      </c>
      <c r="M36" s="21">
        <v>15</v>
      </c>
      <c r="N36" s="192" t="s">
        <v>23</v>
      </c>
      <c r="O36" s="149"/>
      <c r="P36" s="38"/>
      <c r="Q36" s="12"/>
      <c r="R36" s="12"/>
      <c r="S36" s="12"/>
      <c r="T36" s="12"/>
      <c r="U36" s="12"/>
      <c r="V36" s="12"/>
      <c r="W36" s="12"/>
      <c r="X36" s="12"/>
      <c r="Y36" s="12"/>
    </row>
    <row r="37" spans="1:25" ht="30.75" customHeight="1" hidden="1" thickTop="1">
      <c r="A37" s="12"/>
      <c r="B37" s="12"/>
      <c r="C37" s="12"/>
      <c r="D37" s="12">
        <v>1</v>
      </c>
      <c r="E37" s="12"/>
      <c r="F37" s="12"/>
      <c r="G37" s="12">
        <v>2</v>
      </c>
      <c r="H37" s="12"/>
      <c r="I37" s="12"/>
      <c r="J37" s="32" t="b">
        <v>0</v>
      </c>
      <c r="M37" s="21">
        <v>16</v>
      </c>
      <c r="N37" s="145" t="s">
        <v>28</v>
      </c>
      <c r="O37" s="149"/>
      <c r="P37" s="38"/>
      <c r="Q37" s="12">
        <f>IF($J$37,A37,0)</f>
        <v>0</v>
      </c>
      <c r="R37" s="12">
        <f>IF($J$37,B37,0)</f>
        <v>0</v>
      </c>
      <c r="S37" s="12">
        <f aca="true" t="shared" si="18" ref="S37:Y37">IF($J$37,C37,0)</f>
        <v>0</v>
      </c>
      <c r="T37" s="12">
        <f t="shared" si="18"/>
        <v>0</v>
      </c>
      <c r="U37" s="12">
        <f t="shared" si="18"/>
        <v>0</v>
      </c>
      <c r="V37" s="12">
        <f t="shared" si="18"/>
        <v>0</v>
      </c>
      <c r="W37" s="12">
        <f t="shared" si="18"/>
        <v>0</v>
      </c>
      <c r="X37" s="12">
        <f t="shared" si="18"/>
        <v>0</v>
      </c>
      <c r="Y37" s="12">
        <f t="shared" si="18"/>
        <v>0</v>
      </c>
    </row>
    <row r="38" spans="1:25" ht="42" customHeight="1" hidden="1" thickBot="1" thickTop="1">
      <c r="A38" s="12"/>
      <c r="B38" s="12"/>
      <c r="C38" s="12">
        <v>2</v>
      </c>
      <c r="D38" s="12">
        <v>1</v>
      </c>
      <c r="E38" s="12"/>
      <c r="F38" s="12">
        <v>2</v>
      </c>
      <c r="G38" s="12">
        <v>2</v>
      </c>
      <c r="H38" s="12"/>
      <c r="I38" s="12"/>
      <c r="J38" s="32" t="b">
        <v>0</v>
      </c>
      <c r="M38" s="21">
        <v>17</v>
      </c>
      <c r="N38" s="145" t="s">
        <v>36</v>
      </c>
      <c r="O38" s="149"/>
      <c r="P38" s="38"/>
      <c r="Q38" s="12">
        <f>IF($J$38,A38,0)</f>
        <v>0</v>
      </c>
      <c r="R38" s="12">
        <f>IF($J$38,B38,0)</f>
        <v>0</v>
      </c>
      <c r="S38" s="12">
        <f aca="true" t="shared" si="19" ref="S38:Y38">IF($J$38,C38,0)</f>
        <v>0</v>
      </c>
      <c r="T38" s="12">
        <f t="shared" si="19"/>
        <v>0</v>
      </c>
      <c r="U38" s="12">
        <f t="shared" si="19"/>
        <v>0</v>
      </c>
      <c r="V38" s="12">
        <f t="shared" si="19"/>
        <v>0</v>
      </c>
      <c r="W38" s="12">
        <f t="shared" si="19"/>
        <v>0</v>
      </c>
      <c r="X38" s="12">
        <f t="shared" si="19"/>
        <v>0</v>
      </c>
      <c r="Y38" s="12">
        <f t="shared" si="19"/>
        <v>0</v>
      </c>
    </row>
    <row r="39" spans="1:25" ht="18.75" customHeight="1" thickBot="1" thickTop="1">
      <c r="A39" s="12"/>
      <c r="B39" s="12"/>
      <c r="C39" s="12"/>
      <c r="D39" s="12"/>
      <c r="E39" s="12"/>
      <c r="F39" s="12"/>
      <c r="G39" s="12"/>
      <c r="H39" s="12"/>
      <c r="I39" s="12"/>
      <c r="J39" s="15"/>
      <c r="M39" s="131"/>
      <c r="N39" s="84" t="s">
        <v>0</v>
      </c>
      <c r="O39" s="85"/>
      <c r="P39" s="13"/>
      <c r="Q39" s="12"/>
      <c r="R39" s="12"/>
      <c r="S39" s="12"/>
      <c r="T39" s="12"/>
      <c r="U39" s="12"/>
      <c r="V39" s="12"/>
      <c r="W39" s="12"/>
      <c r="X39" s="12"/>
      <c r="Y39" s="12"/>
    </row>
    <row r="40" spans="1:25" ht="13.5" customHeight="1" thickTop="1">
      <c r="A40" s="12"/>
      <c r="B40" s="12"/>
      <c r="C40" s="12"/>
      <c r="D40" s="12"/>
      <c r="E40" s="12"/>
      <c r="F40" s="12"/>
      <c r="G40" s="12"/>
      <c r="H40" s="12"/>
      <c r="I40" s="12"/>
      <c r="J40" s="32" t="b">
        <v>0</v>
      </c>
      <c r="M40" s="132"/>
      <c r="N40" s="151" t="s">
        <v>29</v>
      </c>
      <c r="O40" s="29" t="s">
        <v>19</v>
      </c>
      <c r="P40" s="13"/>
      <c r="Q40" s="12"/>
      <c r="R40" s="12"/>
      <c r="S40" s="12"/>
      <c r="T40" s="12"/>
      <c r="U40" s="12"/>
      <c r="V40" s="12"/>
      <c r="W40" s="12"/>
      <c r="X40" s="12"/>
      <c r="Y40" s="12"/>
    </row>
    <row r="41" spans="1:25" ht="13.5" thickBot="1">
      <c r="A41" s="12"/>
      <c r="B41" s="12"/>
      <c r="C41" s="12"/>
      <c r="D41" s="12"/>
      <c r="E41" s="12"/>
      <c r="F41" s="12"/>
      <c r="G41" s="12"/>
      <c r="H41" s="12"/>
      <c r="I41" s="12"/>
      <c r="J41" s="32" t="b">
        <v>0</v>
      </c>
      <c r="M41" s="133"/>
      <c r="N41" s="152"/>
      <c r="O41" s="30" t="s">
        <v>20</v>
      </c>
      <c r="P41" s="13"/>
      <c r="Q41" s="12"/>
      <c r="R41" s="12"/>
      <c r="S41" s="12"/>
      <c r="T41" s="12"/>
      <c r="U41" s="12"/>
      <c r="V41" s="12"/>
      <c r="W41" s="12"/>
      <c r="X41" s="12"/>
      <c r="Y41" s="12"/>
    </row>
    <row r="42" spans="1:25" ht="17.25" customHeight="1" hidden="1" thickTop="1">
      <c r="A42" s="12"/>
      <c r="B42" s="12"/>
      <c r="C42" s="12"/>
      <c r="D42" s="12"/>
      <c r="E42" s="12"/>
      <c r="F42" s="12"/>
      <c r="G42" s="12"/>
      <c r="H42" s="12"/>
      <c r="I42" s="12">
        <v>3</v>
      </c>
      <c r="J42" s="32" t="b">
        <v>0</v>
      </c>
      <c r="M42" s="21">
        <v>18</v>
      </c>
      <c r="N42" s="166" t="s">
        <v>3</v>
      </c>
      <c r="O42" s="149"/>
      <c r="P42" s="38"/>
      <c r="Q42" s="12">
        <f>IF($J$42,A42,0)</f>
        <v>0</v>
      </c>
      <c r="R42" s="12">
        <f>IF($J$42,B42,0)</f>
        <v>0</v>
      </c>
      <c r="S42" s="12">
        <f aca="true" t="shared" si="20" ref="S42:Y42">IF($J$42,C42,0)</f>
        <v>0</v>
      </c>
      <c r="T42" s="12">
        <f t="shared" si="20"/>
        <v>0</v>
      </c>
      <c r="U42" s="12">
        <f t="shared" si="20"/>
        <v>0</v>
      </c>
      <c r="V42" s="12">
        <f t="shared" si="20"/>
        <v>0</v>
      </c>
      <c r="W42" s="12">
        <f t="shared" si="20"/>
        <v>0</v>
      </c>
      <c r="X42" s="12">
        <f t="shared" si="20"/>
        <v>0</v>
      </c>
      <c r="Y42" s="12">
        <f t="shared" si="20"/>
        <v>0</v>
      </c>
    </row>
    <row r="43" spans="1:25" ht="27" customHeight="1" hidden="1" thickTop="1">
      <c r="A43" s="12"/>
      <c r="B43" s="12"/>
      <c r="C43" s="12"/>
      <c r="D43" s="12"/>
      <c r="E43" s="12"/>
      <c r="F43" s="12"/>
      <c r="G43" s="12"/>
      <c r="H43" s="12"/>
      <c r="I43" s="12">
        <v>2</v>
      </c>
      <c r="J43" s="32" t="b">
        <v>0</v>
      </c>
      <c r="M43" s="21">
        <v>19</v>
      </c>
      <c r="N43" s="186" t="s">
        <v>30</v>
      </c>
      <c r="O43" s="187"/>
      <c r="P43" s="38"/>
      <c r="Q43" s="12">
        <f>IF($J$43,A43,0)</f>
        <v>0</v>
      </c>
      <c r="R43" s="12">
        <f>IF($J$43,B43,0)</f>
        <v>0</v>
      </c>
      <c r="S43" s="12">
        <f aca="true" t="shared" si="21" ref="S43:Y43">IF($J$43,C43,0)</f>
        <v>0</v>
      </c>
      <c r="T43" s="12">
        <f t="shared" si="21"/>
        <v>0</v>
      </c>
      <c r="U43" s="12">
        <f t="shared" si="21"/>
        <v>0</v>
      </c>
      <c r="V43" s="12">
        <f t="shared" si="21"/>
        <v>0</v>
      </c>
      <c r="W43" s="12">
        <f t="shared" si="21"/>
        <v>0</v>
      </c>
      <c r="X43" s="12">
        <f t="shared" si="21"/>
        <v>0</v>
      </c>
      <c r="Y43" s="12">
        <f t="shared" si="21"/>
        <v>0</v>
      </c>
    </row>
    <row r="44" spans="1:25" ht="53.25" customHeight="1" hidden="1" thickTop="1">
      <c r="A44" s="12"/>
      <c r="B44" s="12"/>
      <c r="C44" s="12"/>
      <c r="D44" s="12"/>
      <c r="E44" s="12"/>
      <c r="F44" s="12"/>
      <c r="G44" s="12"/>
      <c r="H44" s="12"/>
      <c r="I44" s="12">
        <v>2</v>
      </c>
      <c r="J44" s="32" t="b">
        <v>0</v>
      </c>
      <c r="M44" s="21">
        <v>20</v>
      </c>
      <c r="N44" s="166" t="s">
        <v>34</v>
      </c>
      <c r="O44" s="149"/>
      <c r="P44" s="38"/>
      <c r="Q44" s="12">
        <f>IF($J$44,A44,0)</f>
        <v>0</v>
      </c>
      <c r="R44" s="12">
        <f>IF($J$44,B44,0)</f>
        <v>0</v>
      </c>
      <c r="S44" s="12">
        <f aca="true" t="shared" si="22" ref="S44:Y44">IF($J$44,C44,0)</f>
        <v>0</v>
      </c>
      <c r="T44" s="12">
        <f t="shared" si="22"/>
        <v>0</v>
      </c>
      <c r="U44" s="12">
        <f t="shared" si="22"/>
        <v>0</v>
      </c>
      <c r="V44" s="12">
        <f t="shared" si="22"/>
        <v>0</v>
      </c>
      <c r="W44" s="12">
        <f t="shared" si="22"/>
        <v>0</v>
      </c>
      <c r="X44" s="12">
        <f t="shared" si="22"/>
        <v>0</v>
      </c>
      <c r="Y44" s="12">
        <f t="shared" si="22"/>
        <v>0</v>
      </c>
    </row>
    <row r="45" ht="99.75" customHeight="1" thickTop="1"/>
    <row r="46" ht="99.75" customHeight="1"/>
    <row r="47" ht="99.75" customHeight="1"/>
    <row r="49" spans="13:25" ht="25.5" customHeight="1">
      <c r="M49" s="163" t="s">
        <v>59</v>
      </c>
      <c r="N49" s="164"/>
      <c r="O49" s="164"/>
      <c r="P49" s="164"/>
      <c r="Q49" s="164"/>
      <c r="R49" s="164"/>
      <c r="S49" s="164"/>
      <c r="T49" s="164"/>
      <c r="U49" s="164"/>
      <c r="V49" s="164"/>
      <c r="W49" s="164"/>
      <c r="X49" s="164"/>
      <c r="Y49" s="165"/>
    </row>
    <row r="50" spans="13:25" ht="25.5" customHeight="1">
      <c r="M50" s="24" t="s">
        <v>54</v>
      </c>
      <c r="N50" s="160">
        <f>N1</f>
        <v>0</v>
      </c>
      <c r="O50" s="161"/>
      <c r="P50" s="173" t="s">
        <v>57</v>
      </c>
      <c r="Q50" s="174"/>
      <c r="R50" s="167">
        <f>R1</f>
        <v>0</v>
      </c>
      <c r="S50" s="167"/>
      <c r="T50" s="167"/>
      <c r="U50" s="167"/>
      <c r="V50" s="167"/>
      <c r="W50" s="167"/>
      <c r="X50" s="167"/>
      <c r="Y50" s="168"/>
    </row>
    <row r="51" spans="13:25" ht="25.5" customHeight="1">
      <c r="M51" s="24" t="s">
        <v>55</v>
      </c>
      <c r="N51" s="160">
        <f>N2</f>
        <v>0</v>
      </c>
      <c r="O51" s="161"/>
      <c r="P51" s="175"/>
      <c r="Q51" s="176"/>
      <c r="R51" s="169"/>
      <c r="S51" s="169"/>
      <c r="T51" s="169"/>
      <c r="U51" s="169"/>
      <c r="V51" s="169"/>
      <c r="W51" s="169"/>
      <c r="X51" s="169"/>
      <c r="Y51" s="170"/>
    </row>
    <row r="52" spans="13:25" ht="25.5" customHeight="1">
      <c r="M52" s="24" t="s">
        <v>58</v>
      </c>
      <c r="N52" s="179"/>
      <c r="O52" s="180"/>
      <c r="P52" s="177"/>
      <c r="Q52" s="178"/>
      <c r="R52" s="171"/>
      <c r="S52" s="171"/>
      <c r="T52" s="171"/>
      <c r="U52" s="171"/>
      <c r="V52" s="171"/>
      <c r="W52" s="171"/>
      <c r="X52" s="171"/>
      <c r="Y52" s="172"/>
    </row>
    <row r="53" spans="13:25" ht="25.5" customHeight="1">
      <c r="M53" s="24" t="s">
        <v>56</v>
      </c>
      <c r="N53" s="160">
        <f>N3</f>
        <v>0</v>
      </c>
      <c r="O53" s="161"/>
      <c r="P53" s="162"/>
      <c r="Q53" s="148" t="s">
        <v>2</v>
      </c>
      <c r="R53" s="149"/>
      <c r="S53" s="149"/>
      <c r="T53" s="149"/>
      <c r="U53" s="149"/>
      <c r="V53" s="149"/>
      <c r="W53" s="149"/>
      <c r="X53" s="149"/>
      <c r="Y53" s="150"/>
    </row>
    <row r="54" spans="13:25" ht="64.5" customHeight="1">
      <c r="M54" s="104"/>
      <c r="N54" s="199" t="s">
        <v>73</v>
      </c>
      <c r="O54" s="200"/>
      <c r="P54" s="226"/>
      <c r="Q54" s="9" t="s">
        <v>38</v>
      </c>
      <c r="R54" s="1" t="s">
        <v>41</v>
      </c>
      <c r="S54" s="2" t="s">
        <v>42</v>
      </c>
      <c r="T54" s="3" t="s">
        <v>43</v>
      </c>
      <c r="U54" s="4" t="s">
        <v>44</v>
      </c>
      <c r="V54" s="5" t="s">
        <v>51</v>
      </c>
      <c r="W54" s="6" t="s">
        <v>52</v>
      </c>
      <c r="X54" s="7" t="s">
        <v>53</v>
      </c>
      <c r="Y54" s="8" t="s">
        <v>0</v>
      </c>
    </row>
    <row r="55" spans="13:25" ht="12.75" customHeight="1">
      <c r="M55" s="105"/>
      <c r="N55" s="221" t="s">
        <v>7</v>
      </c>
      <c r="O55" s="150"/>
      <c r="P55" s="227"/>
      <c r="Q55" s="20"/>
      <c r="R55" s="20">
        <f aca="true" t="shared" si="23" ref="R55:Y55">R5</f>
      </c>
      <c r="S55" s="20">
        <f t="shared" si="23"/>
      </c>
      <c r="T55" s="20">
        <f t="shared" si="23"/>
      </c>
      <c r="U55" s="20">
        <f t="shared" si="23"/>
      </c>
      <c r="V55" s="20">
        <f t="shared" si="23"/>
      </c>
      <c r="W55" s="20">
        <f t="shared" si="23"/>
      </c>
      <c r="X55" s="20"/>
      <c r="Y55" s="20">
        <f t="shared" si="23"/>
      </c>
    </row>
    <row r="56" spans="13:25" ht="19.5" customHeight="1">
      <c r="M56" s="105"/>
      <c r="N56" s="222" t="s">
        <v>1</v>
      </c>
      <c r="O56" s="223"/>
      <c r="P56" s="227"/>
      <c r="Q56" s="22" t="str">
        <f>Q6</f>
        <v>NO</v>
      </c>
      <c r="R56" s="22" t="str">
        <f aca="true" t="shared" si="24" ref="R56:Y56">R6</f>
        <v>NO</v>
      </c>
      <c r="S56" s="22" t="str">
        <f t="shared" si="24"/>
        <v>NO</v>
      </c>
      <c r="T56" s="22" t="str">
        <f t="shared" si="24"/>
        <v>NO</v>
      </c>
      <c r="U56" s="22" t="str">
        <f t="shared" si="24"/>
        <v>NO</v>
      </c>
      <c r="V56" s="22" t="str">
        <f t="shared" si="24"/>
        <v>NO</v>
      </c>
      <c r="W56" s="22" t="str">
        <f t="shared" si="24"/>
        <v>NO</v>
      </c>
      <c r="X56" s="22" t="str">
        <f t="shared" si="24"/>
        <v>NO</v>
      </c>
      <c r="Y56" s="19" t="str">
        <f t="shared" si="24"/>
        <v>NO</v>
      </c>
    </row>
    <row r="57" spans="13:25" ht="12.75">
      <c r="M57" s="106"/>
      <c r="N57" s="201" t="s">
        <v>33</v>
      </c>
      <c r="O57" s="150"/>
      <c r="P57" s="228"/>
      <c r="Q57" s="26">
        <f>Q7</f>
        <v>0</v>
      </c>
      <c r="R57" s="26">
        <f aca="true" t="shared" si="25" ref="R57:Y57">R7</f>
        <v>0</v>
      </c>
      <c r="S57" s="26">
        <f t="shared" si="25"/>
        <v>0</v>
      </c>
      <c r="T57" s="26">
        <f t="shared" si="25"/>
        <v>0</v>
      </c>
      <c r="U57" s="26">
        <f t="shared" si="25"/>
        <v>0</v>
      </c>
      <c r="V57" s="26">
        <f t="shared" si="25"/>
        <v>0</v>
      </c>
      <c r="W57" s="26">
        <f t="shared" si="25"/>
        <v>0</v>
      </c>
      <c r="X57" s="26">
        <f t="shared" si="25"/>
        <v>0</v>
      </c>
      <c r="Y57" s="26">
        <f t="shared" si="25"/>
        <v>0</v>
      </c>
    </row>
    <row r="58" spans="13:25" ht="50.25" customHeight="1">
      <c r="M58" s="25">
        <f aca="true" t="shared" si="26" ref="M58:N61">M8</f>
        <v>1</v>
      </c>
      <c r="N58" s="117" t="str">
        <f t="shared" si="26"/>
        <v>Adequate grazing and roughage supply is available to meet animal demands and is managed to maintain or enhance plant health and composition, protect soil surface from accelerated erosion, and increase soil organic matter.</v>
      </c>
      <c r="O58" s="120"/>
      <c r="P58" s="27" t="str">
        <f>IF(J8,"YES","NO")</f>
        <v>NO</v>
      </c>
      <c r="Q58" s="28">
        <f>Q8</f>
        <v>0</v>
      </c>
      <c r="R58" s="28">
        <f aca="true" t="shared" si="27" ref="R58:Y59">R8</f>
        <v>0</v>
      </c>
      <c r="S58" s="28">
        <f t="shared" si="27"/>
        <v>0</v>
      </c>
      <c r="T58" s="28">
        <f t="shared" si="27"/>
        <v>0</v>
      </c>
      <c r="U58" s="28">
        <f t="shared" si="27"/>
        <v>0</v>
      </c>
      <c r="V58" s="28">
        <f t="shared" si="27"/>
        <v>0</v>
      </c>
      <c r="W58" s="28">
        <f t="shared" si="27"/>
        <v>0</v>
      </c>
      <c r="X58" s="28">
        <f t="shared" si="27"/>
        <v>0</v>
      </c>
      <c r="Y58" s="28">
        <f t="shared" si="27"/>
        <v>0</v>
      </c>
    </row>
    <row r="59" spans="13:25" ht="51.75" customHeight="1">
      <c r="M59" s="25">
        <f t="shared" si="26"/>
        <v>2</v>
      </c>
      <c r="N59" s="144" t="str">
        <f>N9</f>
        <v>A minimum of 2 years of written records or documentation to support the grazing management system that was applied are available documenting the kind, class, and number of animals and identifying the periods of grazing, rest, and other treatments for each grazing unit.</v>
      </c>
      <c r="O59" s="145"/>
      <c r="P59" s="27" t="str">
        <f>IF(J9,"YES","NO")</f>
        <v>NO</v>
      </c>
      <c r="Q59" s="28">
        <f>Q9</f>
        <v>0</v>
      </c>
      <c r="R59" s="28">
        <f t="shared" si="27"/>
        <v>0</v>
      </c>
      <c r="S59" s="28">
        <f t="shared" si="27"/>
        <v>0</v>
      </c>
      <c r="T59" s="28">
        <f t="shared" si="27"/>
        <v>0</v>
      </c>
      <c r="U59" s="28">
        <f t="shared" si="27"/>
        <v>0</v>
      </c>
      <c r="V59" s="28">
        <f t="shared" si="27"/>
        <v>0</v>
      </c>
      <c r="W59" s="28">
        <f t="shared" si="27"/>
        <v>0</v>
      </c>
      <c r="X59" s="28">
        <f t="shared" si="27"/>
        <v>0</v>
      </c>
      <c r="Y59" s="28">
        <f t="shared" si="27"/>
        <v>0</v>
      </c>
    </row>
    <row r="60" spans="13:25" ht="47.25" customHeight="1">
      <c r="M60" s="25">
        <f t="shared" si="26"/>
        <v>3</v>
      </c>
      <c r="N60" s="117" t="str">
        <f t="shared" si="26"/>
        <v>Livestock watering facilities; fences; salting, mineral, and supplemental feeding locations; and/or herding techniques are installed or implemented for proper livestock grazing distribution.</v>
      </c>
      <c r="O60" s="120"/>
      <c r="P60" s="27" t="str">
        <f>IF(J10,"YES","NO")</f>
        <v>NO</v>
      </c>
      <c r="Q60" s="28">
        <f aca="true" t="shared" si="28" ref="Q60:Y60">Q10</f>
        <v>0</v>
      </c>
      <c r="R60" s="28">
        <f t="shared" si="28"/>
        <v>0</v>
      </c>
      <c r="S60" s="28">
        <f t="shared" si="28"/>
        <v>0</v>
      </c>
      <c r="T60" s="28">
        <f t="shared" si="28"/>
        <v>0</v>
      </c>
      <c r="U60" s="28">
        <f t="shared" si="28"/>
        <v>0</v>
      </c>
      <c r="V60" s="28">
        <f t="shared" si="28"/>
        <v>0</v>
      </c>
      <c r="W60" s="28">
        <f t="shared" si="28"/>
        <v>0</v>
      </c>
      <c r="X60" s="28">
        <f t="shared" si="28"/>
        <v>0</v>
      </c>
      <c r="Y60" s="28">
        <f t="shared" si="28"/>
        <v>0</v>
      </c>
    </row>
    <row r="61" spans="13:25" ht="36" customHeight="1" thickBot="1">
      <c r="M61" s="25">
        <f t="shared" si="26"/>
        <v>4</v>
      </c>
      <c r="N61" s="117" t="str">
        <f t="shared" si="26"/>
        <v>Access roads, stock trails and other critical areas are managed to limit surface water runoff and control accelerated soil erosion.</v>
      </c>
      <c r="O61" s="120"/>
      <c r="P61" s="27" t="str">
        <f>IF(J11,"YES","NO")</f>
        <v>NO</v>
      </c>
      <c r="Q61" s="28">
        <f aca="true" t="shared" si="29" ref="Q61:Y61">Q11</f>
        <v>0</v>
      </c>
      <c r="R61" s="28">
        <f t="shared" si="29"/>
        <v>0</v>
      </c>
      <c r="S61" s="28">
        <f t="shared" si="29"/>
        <v>0</v>
      </c>
      <c r="T61" s="28">
        <f t="shared" si="29"/>
        <v>0</v>
      </c>
      <c r="U61" s="28">
        <f t="shared" si="29"/>
        <v>0</v>
      </c>
      <c r="V61" s="28">
        <f t="shared" si="29"/>
        <v>0</v>
      </c>
      <c r="W61" s="28">
        <f t="shared" si="29"/>
        <v>0</v>
      </c>
      <c r="X61" s="28">
        <f t="shared" si="29"/>
        <v>0</v>
      </c>
      <c r="Y61" s="28">
        <f t="shared" si="29"/>
        <v>0</v>
      </c>
    </row>
    <row r="62" spans="13:25" ht="18.75" customHeight="1" thickBot="1" thickTop="1">
      <c r="M62" s="131"/>
      <c r="N62" s="146" t="s">
        <v>39</v>
      </c>
      <c r="O62" s="147"/>
      <c r="P62" s="143"/>
      <c r="Q62" s="107"/>
      <c r="R62" s="108"/>
      <c r="S62" s="108"/>
      <c r="T62" s="108"/>
      <c r="U62" s="108"/>
      <c r="V62" s="108"/>
      <c r="W62" s="108"/>
      <c r="X62" s="108"/>
      <c r="Y62" s="109"/>
    </row>
    <row r="63" spans="13:25" ht="13.5" customHeight="1" thickTop="1">
      <c r="M63" s="132"/>
      <c r="N63" s="140" t="s">
        <v>40</v>
      </c>
      <c r="O63" s="88" t="str">
        <f>IF(J14,"YES","NO")</f>
        <v>NO</v>
      </c>
      <c r="P63" s="143"/>
      <c r="Q63" s="110"/>
      <c r="R63" s="111"/>
      <c r="S63" s="111"/>
      <c r="T63" s="111"/>
      <c r="U63" s="111"/>
      <c r="V63" s="111"/>
      <c r="W63" s="111"/>
      <c r="X63" s="111"/>
      <c r="Y63" s="112"/>
    </row>
    <row r="64" spans="13:25" ht="13.5" customHeight="1" thickBot="1">
      <c r="M64" s="133"/>
      <c r="N64" s="141"/>
      <c r="O64" s="142"/>
      <c r="P64" s="143"/>
      <c r="Q64" s="113"/>
      <c r="R64" s="114"/>
      <c r="S64" s="114"/>
      <c r="T64" s="114"/>
      <c r="U64" s="114"/>
      <c r="V64" s="114"/>
      <c r="W64" s="114"/>
      <c r="X64" s="114"/>
      <c r="Y64" s="115"/>
    </row>
    <row r="65" spans="13:25" ht="57" customHeight="1" thickTop="1">
      <c r="M65" s="25">
        <f>M15</f>
        <v>5</v>
      </c>
      <c r="N65" s="116" t="str">
        <f>N15</f>
        <v>Manage grazing of riparian areas adjacent to water courses to maintain adequate plant cover to reduce amounts of sediment, pesticides, and nutrients in surface runoff; help stabilize streambanks; and increase soil organic matter.</v>
      </c>
      <c r="O65" s="119"/>
      <c r="P65" s="27" t="str">
        <f>IF(J15,"YES","NO")</f>
        <v>NO</v>
      </c>
      <c r="Q65" s="28">
        <f aca="true" t="shared" si="30" ref="Q65:Y65">Q15</f>
        <v>0</v>
      </c>
      <c r="R65" s="28">
        <f t="shared" si="30"/>
        <v>0</v>
      </c>
      <c r="S65" s="28">
        <f t="shared" si="30"/>
        <v>0</v>
      </c>
      <c r="T65" s="28">
        <f t="shared" si="30"/>
        <v>0</v>
      </c>
      <c r="U65" s="28">
        <f t="shared" si="30"/>
        <v>0</v>
      </c>
      <c r="V65" s="28">
        <f t="shared" si="30"/>
        <v>0</v>
      </c>
      <c r="W65" s="28">
        <f t="shared" si="30"/>
        <v>0</v>
      </c>
      <c r="X65" s="28">
        <f t="shared" si="30"/>
        <v>0</v>
      </c>
      <c r="Y65" s="28">
        <f t="shared" si="30"/>
        <v>0</v>
      </c>
    </row>
    <row r="66" spans="13:25" ht="61.5" customHeight="1" thickBot="1">
      <c r="M66" s="25">
        <f>M16</f>
        <v>6</v>
      </c>
      <c r="N66" s="117" t="str">
        <f>N16</f>
        <v>Livestock feeding areas and other areas where livestock concentrate, such as off stream watering areas and salting and mineral locations are not located adjacent to water courses and if located adjacent to water courses have buffers, filter strips, sediment basins, or other measures established to prevent direct, unfiltered runoff into surface waters.</v>
      </c>
      <c r="O66" s="120"/>
      <c r="P66" s="27" t="str">
        <f>IF(J16,"YES","NO")</f>
        <v>NO</v>
      </c>
      <c r="Q66" s="28">
        <f aca="true" t="shared" si="31" ref="Q66:Y66">Q16</f>
        <v>0</v>
      </c>
      <c r="R66" s="28">
        <f t="shared" si="31"/>
        <v>0</v>
      </c>
      <c r="S66" s="28">
        <f t="shared" si="31"/>
        <v>0</v>
      </c>
      <c r="T66" s="28">
        <f t="shared" si="31"/>
        <v>0</v>
      </c>
      <c r="U66" s="28">
        <f t="shared" si="31"/>
        <v>0</v>
      </c>
      <c r="V66" s="28">
        <f t="shared" si="31"/>
        <v>0</v>
      </c>
      <c r="W66" s="28">
        <f t="shared" si="31"/>
        <v>0</v>
      </c>
      <c r="X66" s="28">
        <f t="shared" si="31"/>
        <v>0</v>
      </c>
      <c r="Y66" s="28">
        <f t="shared" si="31"/>
        <v>0</v>
      </c>
    </row>
    <row r="67" spans="13:25" ht="18" customHeight="1" thickBot="1" thickTop="1">
      <c r="M67" s="131"/>
      <c r="N67" s="136" t="s">
        <v>17</v>
      </c>
      <c r="O67" s="137"/>
      <c r="P67" s="104"/>
      <c r="Q67" s="107"/>
      <c r="R67" s="108"/>
      <c r="S67" s="108"/>
      <c r="T67" s="108"/>
      <c r="U67" s="108"/>
      <c r="V67" s="108"/>
      <c r="W67" s="108"/>
      <c r="X67" s="108"/>
      <c r="Y67" s="109"/>
    </row>
    <row r="68" spans="13:25" ht="13.5" customHeight="1" thickTop="1">
      <c r="M68" s="132"/>
      <c r="N68" s="134" t="s">
        <v>18</v>
      </c>
      <c r="O68" s="138" t="str">
        <f>IF(J19,"YES","NO")</f>
        <v>NO</v>
      </c>
      <c r="P68" s="105"/>
      <c r="Q68" s="110"/>
      <c r="R68" s="111"/>
      <c r="S68" s="111"/>
      <c r="T68" s="111"/>
      <c r="U68" s="111"/>
      <c r="V68" s="111"/>
      <c r="W68" s="111"/>
      <c r="X68" s="111"/>
      <c r="Y68" s="112"/>
    </row>
    <row r="69" spans="13:25" ht="13.5" customHeight="1" thickBot="1">
      <c r="M69" s="133"/>
      <c r="N69" s="135"/>
      <c r="O69" s="139"/>
      <c r="P69" s="106"/>
      <c r="Q69" s="113"/>
      <c r="R69" s="114"/>
      <c r="S69" s="114"/>
      <c r="T69" s="114"/>
      <c r="U69" s="114"/>
      <c r="V69" s="114"/>
      <c r="W69" s="114"/>
      <c r="X69" s="114"/>
      <c r="Y69" s="115"/>
    </row>
    <row r="70" spans="13:25" ht="31.5" customHeight="1" thickBot="1" thickTop="1">
      <c r="M70" s="25">
        <f aca="true" t="shared" si="32" ref="M70:N75">M20</f>
        <v>7</v>
      </c>
      <c r="N70" s="127" t="str">
        <f>N20</f>
        <v>CHOOSE ONE (1) Integrated Pest Management CHOICE BELOW - IF "No IPM Used" CHECK HERE.</v>
      </c>
      <c r="O70" s="128"/>
      <c r="P70" s="27" t="str">
        <f aca="true" t="shared" si="33" ref="P70:P75">IF(J20,"YES","NO")</f>
        <v>NO</v>
      </c>
      <c r="Q70" s="28">
        <f aca="true" t="shared" si="34" ref="Q70:Y70">Q20</f>
        <v>0</v>
      </c>
      <c r="R70" s="28">
        <f t="shared" si="34"/>
        <v>0</v>
      </c>
      <c r="S70" s="28">
        <f t="shared" si="34"/>
        <v>0</v>
      </c>
      <c r="T70" s="28">
        <f t="shared" si="34"/>
        <v>0</v>
      </c>
      <c r="U70" s="28">
        <f t="shared" si="34"/>
        <v>0</v>
      </c>
      <c r="V70" s="28">
        <f t="shared" si="34"/>
        <v>0</v>
      </c>
      <c r="W70" s="28">
        <f t="shared" si="34"/>
        <v>0</v>
      </c>
      <c r="X70" s="28">
        <f t="shared" si="34"/>
        <v>0</v>
      </c>
      <c r="Y70" s="28">
        <f t="shared" si="34"/>
        <v>0</v>
      </c>
    </row>
    <row r="71" spans="13:25" ht="39.75" customHeight="1" thickBot="1" thickTop="1">
      <c r="M71" s="25" t="str">
        <f t="shared" si="32"/>
        <v>7a</v>
      </c>
      <c r="N71" s="129" t="str">
        <f>N21</f>
        <v>(Choice 1) A full Integrated Pest Management system is not yet implemented, but one or more IPM management techniques that are appropriate for the site are utilized on a regular basis.</v>
      </c>
      <c r="O71" s="130"/>
      <c r="P71" s="27" t="str">
        <f t="shared" si="33"/>
        <v>NO</v>
      </c>
      <c r="Q71" s="28">
        <f aca="true" t="shared" si="35" ref="Q71:Y71">Q21</f>
        <v>0</v>
      </c>
      <c r="R71" s="28">
        <f t="shared" si="35"/>
        <v>0</v>
      </c>
      <c r="S71" s="28">
        <f t="shared" si="35"/>
        <v>0</v>
      </c>
      <c r="T71" s="28">
        <f t="shared" si="35"/>
        <v>0</v>
      </c>
      <c r="U71" s="28">
        <f t="shared" si="35"/>
        <v>0</v>
      </c>
      <c r="V71" s="28">
        <f t="shared" si="35"/>
        <v>0</v>
      </c>
      <c r="W71" s="28">
        <f t="shared" si="35"/>
        <v>0</v>
      </c>
      <c r="X71" s="28">
        <f t="shared" si="35"/>
        <v>0</v>
      </c>
      <c r="Y71" s="28">
        <f t="shared" si="35"/>
        <v>0</v>
      </c>
    </row>
    <row r="72" spans="13:25" ht="39.75" customHeight="1" thickBot="1" thickTop="1">
      <c r="M72" s="25" t="str">
        <f t="shared" si="32"/>
        <v>7b</v>
      </c>
      <c r="N72" s="129" t="str">
        <f>N22</f>
        <v>(Choice 2) A basic Integrated Pest Management system with scouting and economic thresholds is used to manage pests and reduce pest management environmental risk.</v>
      </c>
      <c r="O72" s="130"/>
      <c r="P72" s="27" t="str">
        <f t="shared" si="33"/>
        <v>NO</v>
      </c>
      <c r="Q72" s="28">
        <f aca="true" t="shared" si="36" ref="Q72:Y72">Q22</f>
        <v>0</v>
      </c>
      <c r="R72" s="28">
        <f t="shared" si="36"/>
        <v>0</v>
      </c>
      <c r="S72" s="28">
        <f t="shared" si="36"/>
        <v>0</v>
      </c>
      <c r="T72" s="28">
        <f t="shared" si="36"/>
        <v>0</v>
      </c>
      <c r="U72" s="28">
        <f t="shared" si="36"/>
        <v>0</v>
      </c>
      <c r="V72" s="28">
        <f t="shared" si="36"/>
        <v>0</v>
      </c>
      <c r="W72" s="28">
        <f t="shared" si="36"/>
        <v>0</v>
      </c>
      <c r="X72" s="28">
        <f t="shared" si="36"/>
        <v>0</v>
      </c>
      <c r="Y72" s="28">
        <f t="shared" si="36"/>
        <v>0</v>
      </c>
    </row>
    <row r="73" spans="13:25" ht="41.25" customHeight="1" thickBot="1" thickTop="1">
      <c r="M73" s="25" t="str">
        <f t="shared" si="32"/>
        <v>7c</v>
      </c>
      <c r="N73" s="129" t="str">
        <f>N23</f>
        <v>(Choice 3) A high level IPM system with pesticides applied only as a last resort is used to manage pests and reduce pest management environmental risk.</v>
      </c>
      <c r="O73" s="130"/>
      <c r="P73" s="27" t="str">
        <f t="shared" si="33"/>
        <v>NO</v>
      </c>
      <c r="Q73" s="28">
        <f aca="true" t="shared" si="37" ref="Q73:Y73">Q23</f>
        <v>0</v>
      </c>
      <c r="R73" s="28">
        <f t="shared" si="37"/>
        <v>0</v>
      </c>
      <c r="S73" s="28">
        <f t="shared" si="37"/>
        <v>0</v>
      </c>
      <c r="T73" s="28">
        <f t="shared" si="37"/>
        <v>0</v>
      </c>
      <c r="U73" s="28">
        <f t="shared" si="37"/>
        <v>0</v>
      </c>
      <c r="V73" s="28">
        <f t="shared" si="37"/>
        <v>0</v>
      </c>
      <c r="W73" s="28">
        <f t="shared" si="37"/>
        <v>0</v>
      </c>
      <c r="X73" s="28">
        <f t="shared" si="37"/>
        <v>0</v>
      </c>
      <c r="Y73" s="28">
        <f t="shared" si="37"/>
        <v>0</v>
      </c>
    </row>
    <row r="74" spans="13:25" ht="39.75" customHeight="1" thickTop="1">
      <c r="M74" s="25">
        <f t="shared" si="32"/>
        <v>8</v>
      </c>
      <c r="N74" s="116" t="str">
        <f t="shared" si="32"/>
        <v>Selective Treatment by spot application, individual plant treatment, or directed spraying is utilized to reduce amount of pesticide applied. This can be in addition to other IPM choices above.</v>
      </c>
      <c r="O74" s="119"/>
      <c r="P74" s="27" t="str">
        <f t="shared" si="33"/>
        <v>NO</v>
      </c>
      <c r="Q74" s="28">
        <f aca="true" t="shared" si="38" ref="Q74:Y74">Q24</f>
        <v>0</v>
      </c>
      <c r="R74" s="28">
        <f t="shared" si="38"/>
        <v>0</v>
      </c>
      <c r="S74" s="28">
        <f t="shared" si="38"/>
        <v>0</v>
      </c>
      <c r="T74" s="28">
        <f t="shared" si="38"/>
        <v>0</v>
      </c>
      <c r="U74" s="28">
        <f t="shared" si="38"/>
        <v>0</v>
      </c>
      <c r="V74" s="28">
        <f t="shared" si="38"/>
        <v>0</v>
      </c>
      <c r="W74" s="28">
        <f t="shared" si="38"/>
        <v>0</v>
      </c>
      <c r="X74" s="28">
        <f t="shared" si="38"/>
        <v>0</v>
      </c>
      <c r="Y74" s="28">
        <f t="shared" si="38"/>
        <v>0</v>
      </c>
    </row>
    <row r="75" spans="13:25" ht="50.25" customHeight="1" thickBot="1">
      <c r="M75" s="25">
        <f t="shared" si="32"/>
        <v>9</v>
      </c>
      <c r="N75" s="117" t="str">
        <f t="shared" si="32"/>
        <v>When applying pesticides, maintain a minimum setback distance of 33 feet between the application area and intermittent streams/ditches, perennial streams, ponds/lakes, surface water inlets and open sink holes. Or, utilize pesticides labeled for aquatic use that give desired control.</v>
      </c>
      <c r="O75" s="120"/>
      <c r="P75" s="27" t="str">
        <f t="shared" si="33"/>
        <v>NO</v>
      </c>
      <c r="Q75" s="28">
        <f aca="true" t="shared" si="39" ref="Q75:Y75">Q25</f>
        <v>0</v>
      </c>
      <c r="R75" s="28">
        <f t="shared" si="39"/>
        <v>0</v>
      </c>
      <c r="S75" s="28">
        <f t="shared" si="39"/>
        <v>0</v>
      </c>
      <c r="T75" s="28">
        <f t="shared" si="39"/>
        <v>0</v>
      </c>
      <c r="U75" s="28">
        <f t="shared" si="39"/>
        <v>0</v>
      </c>
      <c r="V75" s="28">
        <f t="shared" si="39"/>
        <v>0</v>
      </c>
      <c r="W75" s="28">
        <f t="shared" si="39"/>
        <v>0</v>
      </c>
      <c r="X75" s="28">
        <f t="shared" si="39"/>
        <v>0</v>
      </c>
      <c r="Y75" s="28">
        <f t="shared" si="39"/>
        <v>0</v>
      </c>
    </row>
    <row r="76" spans="13:25" ht="18.75" customHeight="1" thickBot="1" thickTop="1">
      <c r="M76" s="78"/>
      <c r="N76" s="121" t="s">
        <v>21</v>
      </c>
      <c r="O76" s="122"/>
      <c r="P76" s="104"/>
      <c r="Q76" s="107"/>
      <c r="R76" s="108"/>
      <c r="S76" s="108"/>
      <c r="T76" s="108"/>
      <c r="U76" s="108"/>
      <c r="V76" s="108"/>
      <c r="W76" s="108"/>
      <c r="X76" s="108"/>
      <c r="Y76" s="109"/>
    </row>
    <row r="77" spans="13:25" ht="13.5" customHeight="1" thickTop="1">
      <c r="M77" s="79"/>
      <c r="N77" s="125" t="s">
        <v>22</v>
      </c>
      <c r="O77" s="123" t="str">
        <f>IF(J28,"YES","NO")</f>
        <v>NO</v>
      </c>
      <c r="P77" s="105"/>
      <c r="Q77" s="110"/>
      <c r="R77" s="111"/>
      <c r="S77" s="111"/>
      <c r="T77" s="111"/>
      <c r="U77" s="111"/>
      <c r="V77" s="111"/>
      <c r="W77" s="111"/>
      <c r="X77" s="111"/>
      <c r="Y77" s="112"/>
    </row>
    <row r="78" spans="13:25" ht="13.5" customHeight="1" thickBot="1">
      <c r="M78" s="80"/>
      <c r="N78" s="126"/>
      <c r="O78" s="124"/>
      <c r="P78" s="106"/>
      <c r="Q78" s="113"/>
      <c r="R78" s="114"/>
      <c r="S78" s="114"/>
      <c r="T78" s="114"/>
      <c r="U78" s="114"/>
      <c r="V78" s="114"/>
      <c r="W78" s="114"/>
      <c r="X78" s="114"/>
      <c r="Y78" s="115"/>
    </row>
    <row r="79" spans="13:25" ht="30.75" customHeight="1" thickTop="1">
      <c r="M79" s="25">
        <f aca="true" t="shared" si="40" ref="M79:N88">M29</f>
        <v>10</v>
      </c>
      <c r="N79" s="116" t="str">
        <f t="shared" si="40"/>
        <v>Where nutrients are applied (manure and/or fertilizer), the rate is based on a nutrient management plan.</v>
      </c>
      <c r="O79" s="66"/>
      <c r="P79" s="27" t="str">
        <f aca="true" t="shared" si="41" ref="P79:P88">IF(J29,"YES","NO")</f>
        <v>NO</v>
      </c>
      <c r="Q79" s="28">
        <f aca="true" t="shared" si="42" ref="Q79:Y79">Q29</f>
        <v>0</v>
      </c>
      <c r="R79" s="28">
        <f t="shared" si="42"/>
        <v>0</v>
      </c>
      <c r="S79" s="28">
        <f t="shared" si="42"/>
        <v>0</v>
      </c>
      <c r="T79" s="28">
        <f t="shared" si="42"/>
        <v>0</v>
      </c>
      <c r="U79" s="28">
        <f t="shared" si="42"/>
        <v>0</v>
      </c>
      <c r="V79" s="28">
        <f t="shared" si="42"/>
        <v>0</v>
      </c>
      <c r="W79" s="28">
        <f t="shared" si="42"/>
        <v>0</v>
      </c>
      <c r="X79" s="28">
        <f t="shared" si="42"/>
        <v>0</v>
      </c>
      <c r="Y79" s="28">
        <f t="shared" si="42"/>
        <v>0</v>
      </c>
    </row>
    <row r="80" spans="13:25" ht="24.75" customHeight="1">
      <c r="M80" s="25">
        <f t="shared" si="40"/>
        <v>11</v>
      </c>
      <c r="N80" s="117" t="str">
        <f t="shared" si="40"/>
        <v>Are current soil tests (5 years old or less) used to make nutrient applications based on soil and plant needs?</v>
      </c>
      <c r="O80" s="118"/>
      <c r="P80" s="27" t="str">
        <f t="shared" si="41"/>
        <v>NO</v>
      </c>
      <c r="Q80" s="28">
        <f aca="true" t="shared" si="43" ref="Q80:Y80">Q30</f>
        <v>0</v>
      </c>
      <c r="R80" s="28">
        <f t="shared" si="43"/>
        <v>0</v>
      </c>
      <c r="S80" s="28">
        <f t="shared" si="43"/>
        <v>0</v>
      </c>
      <c r="T80" s="28">
        <f t="shared" si="43"/>
        <v>0</v>
      </c>
      <c r="U80" s="28">
        <f t="shared" si="43"/>
        <v>0</v>
      </c>
      <c r="V80" s="28">
        <f t="shared" si="43"/>
        <v>0</v>
      </c>
      <c r="W80" s="28">
        <f t="shared" si="43"/>
        <v>0</v>
      </c>
      <c r="X80" s="28">
        <f t="shared" si="43"/>
        <v>0</v>
      </c>
      <c r="Y80" s="28">
        <f t="shared" si="43"/>
        <v>0</v>
      </c>
    </row>
    <row r="81" spans="13:25" ht="42.75" customHeight="1">
      <c r="M81" s="25">
        <f t="shared" si="40"/>
        <v>12</v>
      </c>
      <c r="N81" s="98" t="str">
        <f t="shared" si="40"/>
        <v>When applying manure, maintain a minimum setback distance of 33 feet between the application area and intermittent streams/ditches, perennial streams, ponds/lakes, surface water inlets and open sink holes.  </v>
      </c>
      <c r="O81" s="99"/>
      <c r="P81" s="27" t="str">
        <f t="shared" si="41"/>
        <v>NO</v>
      </c>
      <c r="Q81" s="28">
        <f aca="true" t="shared" si="44" ref="Q81:Y81">Q31</f>
        <v>0</v>
      </c>
      <c r="R81" s="28">
        <f t="shared" si="44"/>
        <v>0</v>
      </c>
      <c r="S81" s="28">
        <f t="shared" si="44"/>
        <v>0</v>
      </c>
      <c r="T81" s="28">
        <f t="shared" si="44"/>
        <v>0</v>
      </c>
      <c r="U81" s="28">
        <f t="shared" si="44"/>
        <v>0</v>
      </c>
      <c r="V81" s="28">
        <f t="shared" si="44"/>
        <v>0</v>
      </c>
      <c r="W81" s="28">
        <f t="shared" si="44"/>
        <v>0</v>
      </c>
      <c r="X81" s="28">
        <f t="shared" si="44"/>
        <v>0</v>
      </c>
      <c r="Y81" s="28">
        <f t="shared" si="44"/>
        <v>0</v>
      </c>
    </row>
    <row r="82" spans="13:25" ht="23.25" customHeight="1" thickBot="1">
      <c r="M82" s="25">
        <f t="shared" si="40"/>
        <v>13</v>
      </c>
      <c r="N82" s="96" t="str">
        <f t="shared" si="40"/>
        <v>No nitrogen (manure/fertilizer)is ever applied. (This triggers a pass for nitrogen)</v>
      </c>
      <c r="O82" s="97"/>
      <c r="P82" s="27" t="str">
        <f t="shared" si="41"/>
        <v>NO</v>
      </c>
      <c r="Q82" s="28">
        <f aca="true" t="shared" si="45" ref="Q82:Y82">Q32</f>
        <v>0</v>
      </c>
      <c r="R82" s="28">
        <f t="shared" si="45"/>
        <v>0</v>
      </c>
      <c r="S82" s="28">
        <f t="shared" si="45"/>
        <v>0</v>
      </c>
      <c r="T82" s="28">
        <f t="shared" si="45"/>
        <v>0</v>
      </c>
      <c r="U82" s="28">
        <f t="shared" si="45"/>
        <v>0</v>
      </c>
      <c r="V82" s="28">
        <f t="shared" si="45"/>
        <v>0</v>
      </c>
      <c r="W82" s="28">
        <f t="shared" si="45"/>
        <v>0</v>
      </c>
      <c r="X82" s="28">
        <f t="shared" si="45"/>
        <v>0</v>
      </c>
      <c r="Y82" s="28">
        <f t="shared" si="45"/>
        <v>0</v>
      </c>
    </row>
    <row r="83" spans="13:25" ht="18" customHeight="1" thickBot="1" thickTop="1">
      <c r="M83" s="25">
        <f t="shared" si="40"/>
        <v>14</v>
      </c>
      <c r="N83" s="100" t="str">
        <f t="shared" si="40"/>
        <v>CHOOSE ONE (1) NITROGEN CHOICE BELOW </v>
      </c>
      <c r="O83" s="101"/>
      <c r="P83" s="27" t="str">
        <f t="shared" si="41"/>
        <v>NO</v>
      </c>
      <c r="Q83" s="28">
        <f aca="true" t="shared" si="46" ref="Q83:Y83">Q33</f>
        <v>0</v>
      </c>
      <c r="R83" s="28">
        <f t="shared" si="46"/>
        <v>0</v>
      </c>
      <c r="S83" s="28">
        <f t="shared" si="46"/>
        <v>0</v>
      </c>
      <c r="T83" s="28">
        <f t="shared" si="46"/>
        <v>0</v>
      </c>
      <c r="U83" s="28">
        <f t="shared" si="46"/>
        <v>0</v>
      </c>
      <c r="V83" s="28">
        <f t="shared" si="46"/>
        <v>0</v>
      </c>
      <c r="W83" s="28">
        <f t="shared" si="46"/>
        <v>0</v>
      </c>
      <c r="X83" s="28">
        <f t="shared" si="46"/>
        <v>0</v>
      </c>
      <c r="Y83" s="28">
        <f t="shared" si="46"/>
        <v>0</v>
      </c>
    </row>
    <row r="84" spans="13:25" ht="28.5" customHeight="1" thickTop="1">
      <c r="M84" s="25" t="str">
        <f t="shared" si="40"/>
        <v>14a</v>
      </c>
      <c r="N84" s="102" t="str">
        <f t="shared" si="40"/>
        <v>(Choice 1) Most nitrogen (manure or fertilizer) is applied at the beginning of the growing season as a top-dress.</v>
      </c>
      <c r="O84" s="103"/>
      <c r="P84" s="27" t="str">
        <f t="shared" si="41"/>
        <v>NO</v>
      </c>
      <c r="Q84" s="28">
        <f aca="true" t="shared" si="47" ref="Q84:Y84">Q34</f>
        <v>0</v>
      </c>
      <c r="R84" s="28">
        <f t="shared" si="47"/>
        <v>0</v>
      </c>
      <c r="S84" s="28">
        <f t="shared" si="47"/>
        <v>0</v>
      </c>
      <c r="T84" s="28">
        <f t="shared" si="47"/>
        <v>0</v>
      </c>
      <c r="U84" s="28">
        <f t="shared" si="47"/>
        <v>0</v>
      </c>
      <c r="V84" s="28">
        <f t="shared" si="47"/>
        <v>0</v>
      </c>
      <c r="W84" s="28">
        <f t="shared" si="47"/>
        <v>0</v>
      </c>
      <c r="X84" s="28">
        <f t="shared" si="47"/>
        <v>0</v>
      </c>
      <c r="Y84" s="28">
        <f t="shared" si="47"/>
        <v>0</v>
      </c>
    </row>
    <row r="85" spans="13:25" ht="42" customHeight="1">
      <c r="M85" s="25" t="str">
        <f t="shared" si="40"/>
        <v>14b</v>
      </c>
      <c r="N85" s="90" t="str">
        <f t="shared" si="40"/>
        <v>(Choice 2) Most nitrogen (manure or fertilizer) is split applied: usually an initial application at start of growing season and then applied as needed after one or more grazing events during the year  except last one of the growing season.</v>
      </c>
      <c r="O85" s="91"/>
      <c r="P85" s="27" t="str">
        <f t="shared" si="41"/>
        <v>NO</v>
      </c>
      <c r="Q85" s="28">
        <f aca="true" t="shared" si="48" ref="Q85:Y85">Q35</f>
        <v>0</v>
      </c>
      <c r="R85" s="28">
        <f t="shared" si="48"/>
        <v>0</v>
      </c>
      <c r="S85" s="28">
        <f t="shared" si="48"/>
        <v>0</v>
      </c>
      <c r="T85" s="28">
        <f t="shared" si="48"/>
        <v>0</v>
      </c>
      <c r="U85" s="28">
        <f t="shared" si="48"/>
        <v>0</v>
      </c>
      <c r="V85" s="28">
        <f t="shared" si="48"/>
        <v>0</v>
      </c>
      <c r="W85" s="28">
        <f t="shared" si="48"/>
        <v>0</v>
      </c>
      <c r="X85" s="28">
        <f t="shared" si="48"/>
        <v>0</v>
      </c>
      <c r="Y85" s="28">
        <f t="shared" si="48"/>
        <v>0</v>
      </c>
    </row>
    <row r="86" spans="13:25" ht="33" customHeight="1">
      <c r="M86" s="25">
        <f t="shared" si="40"/>
        <v>15</v>
      </c>
      <c r="N86" s="92" t="str">
        <f t="shared" si="40"/>
        <v>No Phosphorus is applied via fertilizer, manure, biosolids,or other amendments. (This triggers a pass for phosphorus)</v>
      </c>
      <c r="O86" s="93"/>
      <c r="P86" s="27" t="str">
        <f t="shared" si="41"/>
        <v>NO</v>
      </c>
      <c r="Q86" s="28">
        <f aca="true" t="shared" si="49" ref="Q86:Y86">Q36</f>
        <v>0</v>
      </c>
      <c r="R86" s="28">
        <f t="shared" si="49"/>
        <v>0</v>
      </c>
      <c r="S86" s="28">
        <f t="shared" si="49"/>
        <v>0</v>
      </c>
      <c r="T86" s="28">
        <f t="shared" si="49"/>
        <v>0</v>
      </c>
      <c r="U86" s="28">
        <f t="shared" si="49"/>
        <v>0</v>
      </c>
      <c r="V86" s="28">
        <f t="shared" si="49"/>
        <v>0</v>
      </c>
      <c r="W86" s="28">
        <f t="shared" si="49"/>
        <v>0</v>
      </c>
      <c r="X86" s="28">
        <f t="shared" si="49"/>
        <v>0</v>
      </c>
      <c r="Y86" s="28">
        <f t="shared" si="49"/>
        <v>0</v>
      </c>
    </row>
    <row r="87" spans="13:25" ht="29.25" customHeight="1">
      <c r="M87" s="25">
        <f t="shared" si="40"/>
        <v>16</v>
      </c>
      <c r="N87" s="94" t="str">
        <f t="shared" si="40"/>
        <v>No Phosphorus is applied where soil test indicate a “very high or excessive” rating.  For pasture renovation only band apply starter application of P.</v>
      </c>
      <c r="O87" s="95"/>
      <c r="P87" s="27" t="str">
        <f t="shared" si="41"/>
        <v>NO</v>
      </c>
      <c r="Q87" s="28">
        <f aca="true" t="shared" si="50" ref="Q87:Y87">Q37</f>
        <v>0</v>
      </c>
      <c r="R87" s="28">
        <f t="shared" si="50"/>
        <v>0</v>
      </c>
      <c r="S87" s="28">
        <f t="shared" si="50"/>
        <v>0</v>
      </c>
      <c r="T87" s="28">
        <f t="shared" si="50"/>
        <v>0</v>
      </c>
      <c r="U87" s="28">
        <f t="shared" si="50"/>
        <v>0</v>
      </c>
      <c r="V87" s="28">
        <f t="shared" si="50"/>
        <v>0</v>
      </c>
      <c r="W87" s="28">
        <f t="shared" si="50"/>
        <v>0</v>
      </c>
      <c r="X87" s="28">
        <f t="shared" si="50"/>
        <v>0</v>
      </c>
      <c r="Y87" s="28">
        <f t="shared" si="50"/>
        <v>0</v>
      </c>
    </row>
    <row r="88" spans="13:25" ht="27.75" customHeight="1" thickBot="1">
      <c r="M88" s="25">
        <f t="shared" si="40"/>
        <v>17</v>
      </c>
      <c r="N88" s="94" t="str">
        <f t="shared" si="40"/>
        <v>Where applicable, nitrogen and phosphorus additions from manure, irrigation water, supplemental feed, and soil organic matter are calculated from analyses or book values and used to plan nutrient application rates.</v>
      </c>
      <c r="O88" s="95"/>
      <c r="P88" s="27" t="str">
        <f t="shared" si="41"/>
        <v>NO</v>
      </c>
      <c r="Q88" s="28">
        <f aca="true" t="shared" si="51" ref="Q88:Y88">Q38</f>
        <v>0</v>
      </c>
      <c r="R88" s="28">
        <f t="shared" si="51"/>
        <v>0</v>
      </c>
      <c r="S88" s="28">
        <f t="shared" si="51"/>
        <v>0</v>
      </c>
      <c r="T88" s="28">
        <f t="shared" si="51"/>
        <v>0</v>
      </c>
      <c r="U88" s="28">
        <f t="shared" si="51"/>
        <v>0</v>
      </c>
      <c r="V88" s="28">
        <f t="shared" si="51"/>
        <v>0</v>
      </c>
      <c r="W88" s="28">
        <f t="shared" si="51"/>
        <v>0</v>
      </c>
      <c r="X88" s="28">
        <f t="shared" si="51"/>
        <v>0</v>
      </c>
      <c r="Y88" s="28">
        <f t="shared" si="51"/>
        <v>0</v>
      </c>
    </row>
    <row r="89" spans="13:25" ht="15.75" customHeight="1" thickBot="1" thickTop="1">
      <c r="M89" s="78"/>
      <c r="N89" s="84" t="s">
        <v>0</v>
      </c>
      <c r="O89" s="85"/>
      <c r="P89" s="81"/>
      <c r="Q89" s="69"/>
      <c r="R89" s="70"/>
      <c r="S89" s="70"/>
      <c r="T89" s="70"/>
      <c r="U89" s="70"/>
      <c r="V89" s="70"/>
      <c r="W89" s="70"/>
      <c r="X89" s="70"/>
      <c r="Y89" s="71"/>
    </row>
    <row r="90" spans="13:25" ht="13.5" customHeight="1" thickTop="1">
      <c r="M90" s="79"/>
      <c r="N90" s="86" t="s">
        <v>29</v>
      </c>
      <c r="O90" s="88" t="str">
        <f>IF(J41,"YES","NO")</f>
        <v>NO</v>
      </c>
      <c r="P90" s="82"/>
      <c r="Q90" s="72"/>
      <c r="R90" s="73"/>
      <c r="S90" s="73"/>
      <c r="T90" s="73"/>
      <c r="U90" s="73"/>
      <c r="V90" s="73"/>
      <c r="W90" s="73"/>
      <c r="X90" s="73"/>
      <c r="Y90" s="74"/>
    </row>
    <row r="91" spans="13:25" ht="17.25" customHeight="1" thickBot="1">
      <c r="M91" s="80"/>
      <c r="N91" s="87"/>
      <c r="O91" s="89"/>
      <c r="P91" s="83"/>
      <c r="Q91" s="75"/>
      <c r="R91" s="76"/>
      <c r="S91" s="76"/>
      <c r="T91" s="76"/>
      <c r="U91" s="76"/>
      <c r="V91" s="76"/>
      <c r="W91" s="76"/>
      <c r="X91" s="76"/>
      <c r="Y91" s="77"/>
    </row>
    <row r="92" spans="13:25" ht="17.25" customHeight="1" thickTop="1">
      <c r="M92" s="25">
        <f aca="true" t="shared" si="52" ref="M92:N94">M42</f>
        <v>18</v>
      </c>
      <c r="N92" s="65" t="str">
        <f t="shared" si="52"/>
        <v>Saline recharge and discharge areas have been identified.</v>
      </c>
      <c r="O92" s="66"/>
      <c r="P92" s="27" t="str">
        <f>IF(J42,"YES","NO")</f>
        <v>NO</v>
      </c>
      <c r="Q92" s="28">
        <f aca="true" t="shared" si="53" ref="Q92:Y92">Q42</f>
        <v>0</v>
      </c>
      <c r="R92" s="28">
        <f t="shared" si="53"/>
        <v>0</v>
      </c>
      <c r="S92" s="28">
        <f t="shared" si="53"/>
        <v>0</v>
      </c>
      <c r="T92" s="28">
        <f t="shared" si="53"/>
        <v>0</v>
      </c>
      <c r="U92" s="28">
        <f t="shared" si="53"/>
        <v>0</v>
      </c>
      <c r="V92" s="28">
        <f t="shared" si="53"/>
        <v>0</v>
      </c>
      <c r="W92" s="28">
        <f t="shared" si="53"/>
        <v>0</v>
      </c>
      <c r="X92" s="28">
        <f t="shared" si="53"/>
        <v>0</v>
      </c>
      <c r="Y92" s="28">
        <f t="shared" si="53"/>
        <v>0</v>
      </c>
    </row>
    <row r="93" spans="13:25" ht="27" customHeight="1" thickBot="1">
      <c r="M93" s="25">
        <f t="shared" si="52"/>
        <v>19</v>
      </c>
      <c r="N93" s="67" t="str">
        <f t="shared" si="52"/>
        <v>For saline seeps discharge areas, grazing is managed to maintain and/or improve existing salt tolerant vegetation.</v>
      </c>
      <c r="O93" s="68"/>
      <c r="P93" s="27" t="str">
        <f>IF(J43,"YES","NO")</f>
        <v>NO</v>
      </c>
      <c r="Q93" s="28">
        <f aca="true" t="shared" si="54" ref="Q93:Y93">Q43</f>
        <v>0</v>
      </c>
      <c r="R93" s="28">
        <f t="shared" si="54"/>
        <v>0</v>
      </c>
      <c r="S93" s="28">
        <f t="shared" si="54"/>
        <v>0</v>
      </c>
      <c r="T93" s="28">
        <f t="shared" si="54"/>
        <v>0</v>
      </c>
      <c r="U93" s="28">
        <f t="shared" si="54"/>
        <v>0</v>
      </c>
      <c r="V93" s="28">
        <f t="shared" si="54"/>
        <v>0</v>
      </c>
      <c r="W93" s="28">
        <f t="shared" si="54"/>
        <v>0</v>
      </c>
      <c r="X93" s="28">
        <f t="shared" si="54"/>
        <v>0</v>
      </c>
      <c r="Y93" s="28">
        <f t="shared" si="54"/>
        <v>0</v>
      </c>
    </row>
    <row r="94" spans="13:25" ht="53.25" customHeight="1" thickTop="1">
      <c r="M94" s="25">
        <f t="shared" si="52"/>
        <v>20</v>
      </c>
      <c r="N94" s="65" t="str">
        <f t="shared" si="52"/>
        <v>For saline seeps, grazing is managed in recharge area on permanent pasture and rangeland to provide optimum vegetation type and cover to minimize soil water percolation below root zone thereby reducing saline flows at seep discharge areas.</v>
      </c>
      <c r="O94" s="66"/>
      <c r="P94" s="27" t="str">
        <f>IF(J44,"YES","NO")</f>
        <v>NO</v>
      </c>
      <c r="Q94" s="28">
        <f aca="true" t="shared" si="55" ref="Q94:Y94">Q44</f>
        <v>0</v>
      </c>
      <c r="R94" s="28">
        <f t="shared" si="55"/>
        <v>0</v>
      </c>
      <c r="S94" s="28">
        <f t="shared" si="55"/>
        <v>0</v>
      </c>
      <c r="T94" s="28">
        <f t="shared" si="55"/>
        <v>0</v>
      </c>
      <c r="U94" s="28">
        <f t="shared" si="55"/>
        <v>0</v>
      </c>
      <c r="V94" s="28">
        <f t="shared" si="55"/>
        <v>0</v>
      </c>
      <c r="W94" s="28">
        <f t="shared" si="55"/>
        <v>0</v>
      </c>
      <c r="X94" s="28">
        <f t="shared" si="55"/>
        <v>0</v>
      </c>
      <c r="Y94" s="28">
        <f t="shared" si="55"/>
        <v>0</v>
      </c>
    </row>
    <row r="96" spans="14:24" ht="30" customHeight="1">
      <c r="N96" s="64" t="s">
        <v>76</v>
      </c>
      <c r="O96" s="64"/>
      <c r="P96" s="64"/>
      <c r="Q96" s="64"/>
      <c r="R96" s="64"/>
      <c r="S96" s="64"/>
      <c r="T96" s="64"/>
      <c r="U96" s="64"/>
      <c r="V96" s="64"/>
      <c r="W96" s="64"/>
      <c r="X96" s="64"/>
    </row>
    <row r="97" spans="14:24" ht="36.75" customHeight="1">
      <c r="N97" s="62" t="s">
        <v>75</v>
      </c>
      <c r="O97" s="63"/>
      <c r="R97" s="62" t="s">
        <v>74</v>
      </c>
      <c r="S97" s="63"/>
      <c r="T97" s="63"/>
      <c r="U97" s="63"/>
      <c r="V97" s="63"/>
      <c r="W97" s="63"/>
      <c r="X97" s="63"/>
    </row>
  </sheetData>
  <sheetProtection password="DEAF" sheet="1" objects="1" scenarios="1"/>
  <mergeCells count="116">
    <mergeCell ref="N58:O58"/>
    <mergeCell ref="M54:M57"/>
    <mergeCell ref="N54:O54"/>
    <mergeCell ref="P54:P57"/>
    <mergeCell ref="N55:O55"/>
    <mergeCell ref="N56:O56"/>
    <mergeCell ref="N57:O57"/>
    <mergeCell ref="N16:O16"/>
    <mergeCell ref="N5:O5"/>
    <mergeCell ref="N6:O6"/>
    <mergeCell ref="N50:O50"/>
    <mergeCell ref="N30:O30"/>
    <mergeCell ref="N32:O32"/>
    <mergeCell ref="N12:O12"/>
    <mergeCell ref="N10:O10"/>
    <mergeCell ref="N11:O11"/>
    <mergeCell ref="N17:O17"/>
    <mergeCell ref="N3:P3"/>
    <mergeCell ref="N1:O1"/>
    <mergeCell ref="N2:O2"/>
    <mergeCell ref="P1:Q2"/>
    <mergeCell ref="Q3:Y3"/>
    <mergeCell ref="R1:Y2"/>
    <mergeCell ref="M12:M14"/>
    <mergeCell ref="M4:M7"/>
    <mergeCell ref="M39:M41"/>
    <mergeCell ref="M26:M28"/>
    <mergeCell ref="M17:M19"/>
    <mergeCell ref="P4:P7"/>
    <mergeCell ref="N4:O4"/>
    <mergeCell ref="N9:O9"/>
    <mergeCell ref="N7:O7"/>
    <mergeCell ref="N8:O8"/>
    <mergeCell ref="N18:N19"/>
    <mergeCell ref="N21:O21"/>
    <mergeCell ref="N29:O29"/>
    <mergeCell ref="N42:O42"/>
    <mergeCell ref="N20:O20"/>
    <mergeCell ref="N23:O23"/>
    <mergeCell ref="N36:O36"/>
    <mergeCell ref="N24:O24"/>
    <mergeCell ref="N25:O25"/>
    <mergeCell ref="N26:O26"/>
    <mergeCell ref="N31:O31"/>
    <mergeCell ref="N22:O22"/>
    <mergeCell ref="N33:O33"/>
    <mergeCell ref="N43:O43"/>
    <mergeCell ref="N53:P53"/>
    <mergeCell ref="Q53:Y53"/>
    <mergeCell ref="M49:Y49"/>
    <mergeCell ref="N44:O44"/>
    <mergeCell ref="R50:Y52"/>
    <mergeCell ref="N51:O51"/>
    <mergeCell ref="P50:Q52"/>
    <mergeCell ref="N52:O52"/>
    <mergeCell ref="A3:I3"/>
    <mergeCell ref="N38:O38"/>
    <mergeCell ref="N39:O39"/>
    <mergeCell ref="N40:N41"/>
    <mergeCell ref="N34:O34"/>
    <mergeCell ref="N35:O35"/>
    <mergeCell ref="N37:O37"/>
    <mergeCell ref="N27:N28"/>
    <mergeCell ref="N13:N14"/>
    <mergeCell ref="N15:O15"/>
    <mergeCell ref="O63:O64"/>
    <mergeCell ref="P62:P64"/>
    <mergeCell ref="M62:M64"/>
    <mergeCell ref="N59:O59"/>
    <mergeCell ref="N60:O60"/>
    <mergeCell ref="N61:O61"/>
    <mergeCell ref="N62:O62"/>
    <mergeCell ref="N65:O65"/>
    <mergeCell ref="N66:O66"/>
    <mergeCell ref="Q62:Y64"/>
    <mergeCell ref="M67:M69"/>
    <mergeCell ref="N68:N69"/>
    <mergeCell ref="N67:O67"/>
    <mergeCell ref="O68:O69"/>
    <mergeCell ref="P67:P69"/>
    <mergeCell ref="Q67:Y69"/>
    <mergeCell ref="N63:N64"/>
    <mergeCell ref="N70:O70"/>
    <mergeCell ref="N71:O71"/>
    <mergeCell ref="N72:O72"/>
    <mergeCell ref="N73:O73"/>
    <mergeCell ref="N74:O74"/>
    <mergeCell ref="N75:O75"/>
    <mergeCell ref="M76:M78"/>
    <mergeCell ref="N76:O76"/>
    <mergeCell ref="O77:O78"/>
    <mergeCell ref="N77:N78"/>
    <mergeCell ref="P76:P78"/>
    <mergeCell ref="Q76:Y78"/>
    <mergeCell ref="N79:O79"/>
    <mergeCell ref="N80:O80"/>
    <mergeCell ref="N82:O82"/>
    <mergeCell ref="N81:O81"/>
    <mergeCell ref="N83:O83"/>
    <mergeCell ref="N84:O84"/>
    <mergeCell ref="N85:O85"/>
    <mergeCell ref="N86:O86"/>
    <mergeCell ref="N87:O87"/>
    <mergeCell ref="N88:O88"/>
    <mergeCell ref="Q89:Y91"/>
    <mergeCell ref="M89:M91"/>
    <mergeCell ref="P89:P91"/>
    <mergeCell ref="N89:O89"/>
    <mergeCell ref="N90:N91"/>
    <mergeCell ref="O90:O91"/>
    <mergeCell ref="N97:O97"/>
    <mergeCell ref="R97:X97"/>
    <mergeCell ref="N96:X96"/>
    <mergeCell ref="N92:O92"/>
    <mergeCell ref="N93:O93"/>
    <mergeCell ref="N94:O94"/>
  </mergeCells>
  <printOptions/>
  <pageMargins left="0.5" right="0.5" top="0.5" bottom="0.5" header="0.5" footer="0.5"/>
  <pageSetup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Peacock</dc:creator>
  <cp:keywords/>
  <dc:description/>
  <cp:lastModifiedBy>Debbie Newton</cp:lastModifiedBy>
  <cp:lastPrinted>2008-04-10T19:25:52Z</cp:lastPrinted>
  <dcterms:created xsi:type="dcterms:W3CDTF">2006-03-15T01:27:34Z</dcterms:created>
  <dcterms:modified xsi:type="dcterms:W3CDTF">2008-04-10T19:35:44Z</dcterms:modified>
  <cp:category/>
  <cp:version/>
  <cp:contentType/>
  <cp:contentStatus/>
</cp:coreProperties>
</file>