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275" windowHeight="8445" activeTab="1"/>
  </bookViews>
  <sheets>
    <sheet name="sec 1a-1d" sheetId="1" r:id="rId1"/>
    <sheet name="sec 1e-1f" sheetId="2" r:id="rId2"/>
    <sheet name="sec 2a-2d" sheetId="3" r:id="rId3"/>
    <sheet name="sec 2e" sheetId="4" r:id="rId4"/>
    <sheet name="sec 2f-proposed" sheetId="5" r:id="rId5"/>
    <sheet name="sec 2f-Other Alternative" sheetId="6" r:id="rId6"/>
    <sheet name="sec 2g-Proposed" sheetId="7" r:id="rId7"/>
    <sheet name="sec 2g-Other Alt" sheetId="8" r:id="rId8"/>
    <sheet name="sec 2h" sheetId="9" r:id="rId9"/>
    <sheet name="sec 2i" sheetId="10" r:id="rId10"/>
    <sheet name="sec 3a-Proposed" sheetId="11" r:id="rId11"/>
    <sheet name="sec 3b-Other Alt" sheetId="12" r:id="rId12"/>
    <sheet name="sec 4" sheetId="13" r:id="rId13"/>
    <sheet name="sec 5-6" sheetId="14" r:id="rId14"/>
    <sheet name="Instructions 1" sheetId="15" r:id="rId15"/>
    <sheet name="Instructions 2" sheetId="16" r:id="rId16"/>
    <sheet name="Instructions 3" sheetId="17" r:id="rId17"/>
  </sheets>
  <externalReferences>
    <externalReference r:id="rId20"/>
  </externalReferences>
  <definedNames>
    <definedName name="Construction">'[1]named lists'!$E$3:$E$35</definedName>
    <definedName name="_xlnm.Print_Area" localSheetId="14">'Instructions 1'!$A$1:$C$21</definedName>
    <definedName name="_xlnm.Print_Area" localSheetId="15">'Instructions 2'!$A$1:$C$9</definedName>
    <definedName name="_xlnm.Print_Area" localSheetId="16">'Instructions 3'!$A$1:$C$26</definedName>
    <definedName name="_xlnm.Print_Area" localSheetId="0">'sec 1a-1d'!$A$1:$BI$61</definedName>
    <definedName name="_xlnm.Print_Area" localSheetId="1">'sec 1e-1f'!$A$1:$L$34</definedName>
    <definedName name="_xlnm.Print_Area" localSheetId="2">'sec 2a-2d'!$A$1:$H$44</definedName>
    <definedName name="_xlnm.Print_Area" localSheetId="3">'sec 2e'!$A$1:$H$26</definedName>
    <definedName name="_xlnm.Print_Area" localSheetId="5">'sec 2f-Other Alternative'!$A$1:$J$44</definedName>
    <definedName name="_xlnm.Print_Area" localSheetId="4">'sec 2f-proposed'!$A$1:$J$44</definedName>
    <definedName name="_xlnm.Print_Area" localSheetId="7">'sec 2g-Other Alt'!$A$1:$J$39</definedName>
    <definedName name="_xlnm.Print_Area" localSheetId="6">'sec 2g-Proposed'!$A$1:$J$39</definedName>
    <definedName name="_xlnm.Print_Area" localSheetId="8">'sec 2h'!$A$1:$G$46</definedName>
    <definedName name="_xlnm.Print_Area" localSheetId="9">'sec 2i'!$A$1:$J$43</definedName>
    <definedName name="_xlnm.Print_Area" localSheetId="10">'sec 3a-Proposed'!$A$1:$K$43</definedName>
    <definedName name="_xlnm.Print_Area" localSheetId="11">'sec 3b-Other Alt'!$A$1:$K$43</definedName>
    <definedName name="_xlnm.Print_Area" localSheetId="12">'sec 4'!$A$1:$G$34</definedName>
    <definedName name="_xlnm.Print_Area" localSheetId="13">'sec 5-6'!$A$1:$M$43</definedName>
  </definedNames>
  <calcPr fullCalcOnLoad="1"/>
</workbook>
</file>

<file path=xl/comments14.xml><?xml version="1.0" encoding="utf-8"?>
<comments xmlns="http://schemas.openxmlformats.org/spreadsheetml/2006/main">
  <authors>
    <author>george.townsley</author>
  </authors>
  <commentList>
    <comment ref="E10" authorId="0">
      <text>
        <r>
          <rPr>
            <b/>
            <sz val="8"/>
            <rFont val="Tahoma"/>
            <family val="0"/>
          </rPr>
          <t>george.townsley:</t>
        </r>
        <r>
          <rPr>
            <sz val="8"/>
            <rFont val="Tahoma"/>
            <family val="0"/>
          </rPr>
          <t xml:space="preserve">
5.2.2.1.2 for Debris
5.2.2.2.2 for Streams Stabilization</t>
        </r>
      </text>
    </comment>
  </commentList>
</comments>
</file>

<file path=xl/sharedStrings.xml><?xml version="1.0" encoding="utf-8"?>
<sst xmlns="http://schemas.openxmlformats.org/spreadsheetml/2006/main" count="800" uniqueCount="447">
  <si>
    <t>Second location</t>
  </si>
  <si>
    <t>1.  The County Commissioner  will get all necessary landrights in order to</t>
  </si>
  <si>
    <t xml:space="preserve">complete this project.  They have made an initial consultation and see no problem procurring </t>
  </si>
  <si>
    <t>final landrights.</t>
  </si>
  <si>
    <t>NRCS completes 
with voluntary assistance from Sponsor except for NRCS only portion 
of Section 1A.</t>
  </si>
  <si>
    <t>14 of 14</t>
  </si>
  <si>
    <t>2I</t>
  </si>
  <si>
    <t>Enter whether easement, permissions, or permits, and mitigation will require consultation or coordination for the selected alternative (e.g., Clean Water Act section 404 permit, Endangered Species Act section 10 permits, and any State or county permits or requirements). Describe mitigation to be applied that will offset any adverse impacts and attach any documentation from other agencies regarding mitigation requirements.</t>
  </si>
  <si>
    <t>Section 3</t>
  </si>
  <si>
    <t>Enter Proposed Recovery Measure(s) including Quantity, Units, Unit Cost, and Total Amount Cost. 
Enter sum of all Proposed Recovery Measure Costs to calculate Total Costs. Enter Total Installation Costs in Section 1F. The Engineering Cost Estimate must be completed for each alternative considered. Attach additional sheets as necessary.</t>
  </si>
  <si>
    <t>Section 4</t>
  </si>
  <si>
    <t>This section is used to determine the Funding Priority for the preferred alternative and sequence for initiating recovery measures. Enter Yes/No for questions 1 through 4 and enter the number (exigency 1, serious threat to human life 2, etc.) in the right column, Ranking Number Plus Modifier. Complete the Modifier portion by placing the alphabetic indicator a. through f. in the Modifier column. Complete the Ranking Number Plus Modifier column by entering the alphabetic indictor(s) that exists within the site. The number of the site designates the priority (e.g., a site with a designation of 2 is a higher priority that a site with a designation of 3). The modifiers increase the priority for the same numeric site (e.g., a site with a designation of 1a, would be a higher priority than a site with a designation of 1, a site with a designation of 2bc would be a higher priority than a site designated as 2b). Enter the Funding Priority in Section 1A.</t>
  </si>
  <si>
    <t>Section 6</t>
  </si>
  <si>
    <t>Include attachments for location map, site sketch or plan and other information as needed.</t>
  </si>
  <si>
    <t>Section 5</t>
  </si>
  <si>
    <t>5A</t>
  </si>
  <si>
    <t>5B</t>
  </si>
  <si>
    <t>5C</t>
  </si>
  <si>
    <t>NRCS completes.</t>
  </si>
  <si>
    <t>Enter the Findings, Rationale Supporting Findings, NRCS Representative signature and Comments, and Concurrence signature by the Sponsor(s).</t>
  </si>
  <si>
    <t>Indicate the preferred alternative and check the applicable finding being made. The NRCS Representative signs indicating the Finding selected. If the proposed action was adequately addressed in the PEIS, check all appropriate chapter paragraphs.</t>
  </si>
  <si>
    <t>Enter any additional Comments.</t>
  </si>
  <si>
    <t>Sponsor(s) review and concurrence.</t>
  </si>
  <si>
    <t>Sponsor(s) 
signature.</t>
  </si>
  <si>
    <t xml:space="preserve">     * Statutory</t>
  </si>
  <si>
    <t xml:space="preserve">  ** Regulation</t>
  </si>
  <si>
    <t>United States Department of Agriculture</t>
  </si>
  <si>
    <t>Natural Resources Conservation Service</t>
  </si>
  <si>
    <t>OMB No. 0578-0030</t>
  </si>
  <si>
    <t>NRCS-PDM-20</t>
  </si>
  <si>
    <t>Approved 09/2004</t>
  </si>
  <si>
    <t>Reproduce Locally</t>
  </si>
  <si>
    <t>Emergency Watershed Protection Program - Recovery</t>
  </si>
  <si>
    <t>YES</t>
  </si>
  <si>
    <t>NO</t>
  </si>
  <si>
    <t>Section 1A</t>
  </si>
  <si>
    <t>Date of Report:</t>
  </si>
  <si>
    <t>DSR Number:</t>
  </si>
  <si>
    <t>Project Number:</t>
  </si>
  <si>
    <t>Section 1B Sponsor Information</t>
  </si>
  <si>
    <t>Sponsor Name:</t>
  </si>
  <si>
    <t>Address:</t>
  </si>
  <si>
    <t>City/State/Zip:</t>
  </si>
  <si>
    <t>Telephone Number:</t>
  </si>
  <si>
    <t>Fax:</t>
  </si>
  <si>
    <t>Section 1C Site Location Information</t>
  </si>
  <si>
    <t>County:</t>
  </si>
  <si>
    <t>Latitude:</t>
  </si>
  <si>
    <t>UTM Coordinates:</t>
  </si>
  <si>
    <t>Drainage Name:</t>
  </si>
  <si>
    <t>Damage Description:</t>
  </si>
  <si>
    <t>Section 1D Site Evaluation</t>
  </si>
  <si>
    <t>All answers in this section must be YES in irder to be eligible for EWP assistance.</t>
  </si>
  <si>
    <t>1 of 14</t>
  </si>
  <si>
    <t>State:</t>
  </si>
  <si>
    <t>Longitude:</t>
  </si>
  <si>
    <t>Congressional District:</t>
  </si>
  <si>
    <t>Section:</t>
  </si>
  <si>
    <t>Township:</t>
  </si>
  <si>
    <t>Range:</t>
  </si>
  <si>
    <t>Reach:</t>
  </si>
  <si>
    <t>Comments:</t>
  </si>
  <si>
    <t>Have all the appropriate steps been taken to ensure that all segments of the affected poulation have been informed of the EWP</t>
  </si>
  <si>
    <t xml:space="preserve">  Economic, environmental, and social documentation adequate to</t>
  </si>
  <si>
    <t xml:space="preserve">  Funding Priority Number (from Section 4):</t>
  </si>
  <si>
    <t xml:space="preserve">  Eligible:</t>
  </si>
  <si>
    <t xml:space="preserve">  Approved:</t>
  </si>
  <si>
    <t xml:space="preserve">  Limited Resource Area:</t>
  </si>
  <si>
    <r>
      <t xml:space="preserve">  </t>
    </r>
    <r>
      <rPr>
        <u val="single"/>
        <sz val="10"/>
        <rFont val="Times New Roman"/>
        <family val="1"/>
      </rPr>
      <t>NRCS Entry Only</t>
    </r>
  </si>
  <si>
    <t>Remarks</t>
  </si>
  <si>
    <t xml:space="preserve">  Site Eligibility</t>
  </si>
  <si>
    <t xml:space="preserve">  Damage was a result of a natural diasaster?*</t>
  </si>
  <si>
    <t xml:space="preserve">  Recovery measures would be for runoff retardation or soil</t>
  </si>
  <si>
    <t xml:space="preserve">  erosion prevention?*</t>
  </si>
  <si>
    <t xml:space="preserve">  Threat to life and/or property?*</t>
  </si>
  <si>
    <t xml:space="preserve">  Event caused a sudden impairment to the watershed?*</t>
  </si>
  <si>
    <t xml:space="preserve">  Imminent threat was created by this event?**</t>
  </si>
  <si>
    <t xml:space="preserve">  For structural repairs, not repaired twice within ten years?**</t>
  </si>
  <si>
    <t xml:space="preserve">  Site Defensibility</t>
  </si>
  <si>
    <t xml:space="preserve">  warrant action? (Go to Pages 3 and 4 ***)</t>
  </si>
  <si>
    <t xml:space="preserve">  Proposed action technically viable? (Go to Page 5 ***)</t>
  </si>
  <si>
    <t>DAMAGE SURVEY REPORT (DSR)</t>
  </si>
  <si>
    <t>*** DSR Pages 3-5 are required to support the decisions recorded on this summary page. If additional space is needed on this</t>
  </si>
  <si>
    <t xml:space="preserve">        or any other page in this form, add appropriate pages.</t>
  </si>
  <si>
    <t>program and its possible effects?       YES</t>
  </si>
  <si>
    <t>DSR NO:</t>
  </si>
  <si>
    <t>Section 1E Proposed Action</t>
  </si>
  <si>
    <t xml:space="preserve">Describe the preferred alternative from Findings: Section 5 A: </t>
  </si>
  <si>
    <t>Section 1F NRCS State Office Review and Approval</t>
  </si>
  <si>
    <t>Reviewed By:</t>
  </si>
  <si>
    <t>Approved By:</t>
  </si>
  <si>
    <t xml:space="preserve">  Date Reviewed:</t>
  </si>
  <si>
    <t xml:space="preserve">  Date Approved:</t>
  </si>
  <si>
    <t>Total installation cost identified in this DSR:   Section 3:   $</t>
  </si>
  <si>
    <t xml:space="preserve">   State EWP Program Manager</t>
  </si>
  <si>
    <t xml:space="preserve">   State Conservationist</t>
  </si>
  <si>
    <t>PRIVACY ACT AND PUBLIC BURDEN STATEMENT</t>
  </si>
  <si>
    <t>Signing this form indicates the sponsor concurs and agrees to provide the regional cost-share to implement the EWP recovery measure(s) determined eligible by NRCS under the terms and conditions of the program authority. Failure to provide a signature will result in the applicant being unable to apply for or receive a grant the applicable program authorities. Once signed by the sponsor, this information may not be provided to other agencies. IRS, Department of Justice, or other State or Federal Law Enforcement agencies, and in response to a court or administrative tribunal.</t>
  </si>
  <si>
    <t>The provisions of criminal and civil fraud statutes, including 18 U.S.C. 286, 287, 371, 641, 651, 1001; 15 U.S.C. 714m; and 31 U.S.C. 3729 may also be applicable to the information provided. According to the Paperwork Reduction Act of 1995, an agency may not conduct or sponsor, and a person is not required to respond to a collection of information unless it displays a valid OMB control number. The valid OMB control number for this information collection is 0578-0030. The time required to complete this information collection is estimated to average 117/1.96 minutes/hours per response, including the time for reviewing instructions, searching existing data sources, field reviews, gathering, designing, and maintaining the data needed, and completing and reviewing the collection information.</t>
  </si>
  <si>
    <t>USDA NONDISCRIMINATION STATEMENT</t>
  </si>
  <si>
    <t>Persons with disabilities who require alternative means for communication of program information (Braille, large print, audiotape, etc.) should contact USDA's TARGET Center at (202) 720-2600 (voice and TDD). To file a complaint of discrimination write USDA, Director of Civil Rights, Room 326-W, Whitten Building, 14th and Independence Avenue, SW, Washington, DC 20250-941 0 or call (202) 720-5964 (voice or TDD). USDA is an equal opportunity provider and employer.</t>
  </si>
  <si>
    <t>Civil Rights Statement of Assurance</t>
  </si>
  <si>
    <t>2 of 14</t>
  </si>
  <si>
    <t>NOTE: The following statement is made in accordance with the Privacy Act of 1974, (5 U.S.C. 552a) and the Paperwork Reduction Act of 1995, as amended. The authority for requesting the following information is 7 CFR 624 (EWP) and Section 216 of the Flood Control Act of 1950, Public Law 81-516, 33 U.S.C. 701b-1; and Section 403 of the Agricultural Credit Act of 1978, Public Law 95-334, as amended by Section 382, of the Federal Agriculture Improvement and Reform Act of 1996, Public Law 104-127, 16 U.S.C. 2203. EWP, through local sponsors, provides emergency measures for runoff retardation and erosion control to areas where a sudden impairment of a watershed threatens life or property.   The Secretary of Agriculture has delegated the administration of EWP to the Chief or NRCS on state, tribal and private lands.</t>
  </si>
  <si>
    <t>'The U.S. Department of Agriculture (USDA) prohibits discrimination in all its programs and activities on the basis of race, color, national origin, sex, religion, age, disability, political beliefs, sexual orientation, and marital or family status.  (Not all prohibited bases apply to all programs.)</t>
  </si>
  <si>
    <r>
      <t xml:space="preserve">The program or activities conducted under this agreement will be in compliance with the nondiscrimination provisions contained in the Titles VI and VII of the Civil Rights Act of 1964, as amended; the Civil Rights Restoration Act of 1987 (Public Law 100-259); and other nondiscrimination statutes: namely, Section 504 of the Rehabilitation Act of 1973, Title IX of the Amendments of 1972, the Age Discrimination Act of 1975, and the Americans with Disabilities Act of 1990. They will also be in accordance with regulations of the Secretary of Agriculture (7 CFR </t>
    </r>
    <r>
      <rPr>
        <sz val="7"/>
        <rFont val="Times New Roman"/>
        <family val="1"/>
      </rPr>
      <t>15, 15a, and 15b)</t>
    </r>
    <r>
      <rPr>
        <sz val="8"/>
        <rFont val="Times New Roman"/>
        <family val="1"/>
      </rPr>
      <t>, which provide that no person in the United States shall on the grounds of race, color, national origin, gender, religion, age or disability, be excluded from participation in, be denied the benefits of, or otherwise subjected to discrimination under any program or activity receiving Federal financial assistance from the U.S. Department of Agriculture or any agency thereof.</t>
    </r>
  </si>
  <si>
    <t>2B Existing Conditions</t>
  </si>
  <si>
    <t>2C Alternative Designation</t>
  </si>
  <si>
    <t>Proposed Action</t>
  </si>
  <si>
    <t>No Action</t>
  </si>
  <si>
    <t>Alternative</t>
  </si>
  <si>
    <t>2D Effects of Alternatives</t>
  </si>
  <si>
    <t>Soil</t>
  </si>
  <si>
    <t>Water</t>
  </si>
  <si>
    <t>Air</t>
  </si>
  <si>
    <t>Plant</t>
  </si>
  <si>
    <t>Animal</t>
  </si>
  <si>
    <t>Other</t>
  </si>
  <si>
    <t xml:space="preserve"> 2A Resource</t>
  </si>
  <si>
    <t>Downstream Water Rights</t>
  </si>
  <si>
    <t xml:space="preserve">            Section 2 Environmental Evaluation</t>
  </si>
  <si>
    <t>3 of 14</t>
  </si>
  <si>
    <t xml:space="preserve">      Concerns</t>
  </si>
  <si>
    <t>Section 2E Special Environmental Concerns</t>
  </si>
  <si>
    <t>Resource</t>
  </si>
  <si>
    <t>Consideration</t>
  </si>
  <si>
    <t>Existing Condition</t>
  </si>
  <si>
    <t>Alternatives and Effects</t>
  </si>
  <si>
    <t>Clean Water Act Waters of the U.S.</t>
  </si>
  <si>
    <t>Coastal Zone Management Areas</t>
  </si>
  <si>
    <t>Coral Reefs</t>
  </si>
  <si>
    <t>Cultural Resources</t>
  </si>
  <si>
    <t>Endangered and Threatened Species</t>
  </si>
  <si>
    <t>Environmental Justice</t>
  </si>
  <si>
    <t>Essential Fish Habitat</t>
  </si>
  <si>
    <t>Fish and Wildlife Coordination</t>
  </si>
  <si>
    <t>Floodplain Management</t>
  </si>
  <si>
    <t>Migratory Birds</t>
  </si>
  <si>
    <t>Natural Areas</t>
  </si>
  <si>
    <t>Prime and Unique Farmlands</t>
  </si>
  <si>
    <t>Riparian Areas</t>
  </si>
  <si>
    <t>Scenic Beauty</t>
  </si>
  <si>
    <t>Wetlands</t>
  </si>
  <si>
    <t>Wild and Scenic Rivers</t>
  </si>
  <si>
    <t>Date:</t>
  </si>
  <si>
    <t>Completed By:</t>
  </si>
  <si>
    <t>4 of 14</t>
  </si>
  <si>
    <t>This section must be completed by each alternative considered (attach additioanl sheets as necessary).</t>
  </si>
  <si>
    <t>Near Term Damage Reduction</t>
  </si>
  <si>
    <t>Future Damages   ($)</t>
  </si>
  <si>
    <t>Damage Factor   (%)</t>
  </si>
  <si>
    <t>Properties Protected (Private)</t>
  </si>
  <si>
    <t>Properties Protected (Public)</t>
  </si>
  <si>
    <t>Business Losses</t>
  </si>
  <si>
    <t>Total Near Term Damage Reduction  $</t>
  </si>
  <si>
    <t>Net Benefit (Total Near Term Damage Reduction minus Cost from Section 3)  $</t>
  </si>
  <si>
    <t>5 of 14</t>
  </si>
  <si>
    <t>Is there potential for loss of life due to damages from the watershed impairment?</t>
  </si>
  <si>
    <t>Has access to a hospital or medical facility been impaired by watershed impairment?</t>
  </si>
  <si>
    <t>Has there been a loss of life as a result of     the watershed impairment?</t>
  </si>
  <si>
    <t>Has the community as a whole been   adversely impacted by the watershed impairment (life and property ceases to operate in a normal capacity)?</t>
  </si>
  <si>
    <t>Is there a lack or has there been a reduction   of public safety due to watershed   impairment?</t>
  </si>
  <si>
    <t>6 of 14</t>
  </si>
  <si>
    <t>This section must be completed by each alternative considered (attach additional sheets as necessary).</t>
  </si>
  <si>
    <t>Section 2H Group Representation and Disability Information</t>
  </si>
  <si>
    <t>This section is completed for the preferred alternative selected.</t>
  </si>
  <si>
    <t>Group Representation</t>
  </si>
  <si>
    <t>Number</t>
  </si>
  <si>
    <t>American Indian/Alaska Native Female Hispanic</t>
  </si>
  <si>
    <t>American Indian/Alaska Native Female Non-Hispanic</t>
  </si>
  <si>
    <t>American Indian/Alaska Native Male Hispanic</t>
  </si>
  <si>
    <t>American Indian/Alaska Native Male Non-Hispanic</t>
  </si>
  <si>
    <t>Asian Female Hispanic</t>
  </si>
  <si>
    <t>Asian Female Non-Hispanic</t>
  </si>
  <si>
    <t>Asian Male Hispanic</t>
  </si>
  <si>
    <t>Asian Male Non-Hispanic</t>
  </si>
  <si>
    <t>Black or African American Female Hispanic</t>
  </si>
  <si>
    <t>Black or African American Female Non-Hispanic</t>
  </si>
  <si>
    <t>Black or African American Male Hispanic</t>
  </si>
  <si>
    <t>Black or African American Male Non-Hispanic</t>
  </si>
  <si>
    <t>Hawaiian Native/Pacific Islander Female Hispanic</t>
  </si>
  <si>
    <t>Hawaiian Native/Pacific Islander Female Non-Hispanic</t>
  </si>
  <si>
    <t>Hawaiian Native/Pacific Islander Male Hispanic</t>
  </si>
  <si>
    <t>Hawaiian Native/Pacific Islander Male Non-Hispanic</t>
  </si>
  <si>
    <t>White Female Hispanic</t>
  </si>
  <si>
    <t>White Female Non-Hispanic</t>
  </si>
  <si>
    <t>White Male Hispanic</t>
  </si>
  <si>
    <t>White Male Non-Hispanic</t>
  </si>
  <si>
    <t>Total Group</t>
  </si>
  <si>
    <t>Census tract(s)</t>
  </si>
  <si>
    <t>7 of 14</t>
  </si>
  <si>
    <t xml:space="preserve">Completed By: </t>
  </si>
  <si>
    <t>Section 2I. Required Consultation or Coordination Between the Lead Agency and/or the RFO and Another Governmental Unit, including Tribes</t>
  </si>
  <si>
    <t>Easements, permissions, or permits:</t>
  </si>
  <si>
    <t>Agencies, persons, and references consulted, or to be consulted:</t>
  </si>
  <si>
    <t>8 of 14</t>
  </si>
  <si>
    <t>Mitigation description:</t>
  </si>
  <si>
    <t>Quantity</t>
  </si>
  <si>
    <t>Units</t>
  </si>
  <si>
    <t>Unit Cost ($)</t>
  </si>
  <si>
    <t>Amount</t>
  </si>
  <si>
    <t>Unit Abbreviations:</t>
  </si>
  <si>
    <t>AC</t>
  </si>
  <si>
    <t>CY</t>
  </si>
  <si>
    <t>EA</t>
  </si>
  <si>
    <t>HR</t>
  </si>
  <si>
    <t>LF</t>
  </si>
  <si>
    <t>Acre</t>
  </si>
  <si>
    <t>Cubic Yard</t>
  </si>
  <si>
    <t>Each</t>
  </si>
  <si>
    <t>Hour</t>
  </si>
  <si>
    <t>Linear Feet</t>
  </si>
  <si>
    <t>LS</t>
  </si>
  <si>
    <t>SF</t>
  </si>
  <si>
    <t>SY</t>
  </si>
  <si>
    <t>TN</t>
  </si>
  <si>
    <t>Lump Sum</t>
  </si>
  <si>
    <t>Square Feet</t>
  </si>
  <si>
    <t>Square Yard</t>
  </si>
  <si>
    <t>Ton</t>
  </si>
  <si>
    <t>(Specify)</t>
  </si>
  <si>
    <t xml:space="preserve">Total Installation Cost (enter in Section 1F)   </t>
  </si>
  <si>
    <t>9 of 14</t>
  </si>
  <si>
    <t>Proposed Recovery Measure                                              (including mitigation)</t>
  </si>
  <si>
    <t>Section 4 NRCS EWP Funding Priority</t>
  </si>
  <si>
    <t>Complete the following section to compute the funding priority for the recovery measures in this application</t>
  </si>
  <si>
    <t>(see instructions on Page 10)</t>
  </si>
  <si>
    <t>Priority Ranking Criteria</t>
  </si>
  <si>
    <t>Ranking Number Plus Modifier</t>
  </si>
  <si>
    <t>1. Is this an exigency situation?</t>
  </si>
  <si>
    <t>2. Is this a site where there is serious, but not immediate threat to human life?</t>
  </si>
  <si>
    <t>3. Is this a site where buildings, utilities, or other important infrastructure
    components are threatened?</t>
  </si>
  <si>
    <t>4. Is this site a funding priority established by the NRCS Chief?</t>
  </si>
  <si>
    <t>The following are modifiers for the above criteria</t>
  </si>
  <si>
    <t>a. Will the proposed action or alternatives protect or conserve federally
    listed threatened and endangered species or critical habitat?</t>
  </si>
  <si>
    <t>b. Will the proposed action or alternatives protect or conserve cultural sites
    listed on the National Register of Historic Places?</t>
  </si>
  <si>
    <t>c. Will the proposed action or alternatives protect or conserve prime or
    important farmland?</t>
  </si>
  <si>
    <t>d. Will the proposed action or alternatives protect or conserve existing
    wetlands?</t>
  </si>
  <si>
    <t>e. Will the proposed action or alternatives maintain or improve current water
    quality conditions?</t>
  </si>
  <si>
    <t>f. Will the proposed action or alternatives protect or conserve unique habitat,
   including but not limited to, ares inhabited by State-listed species, fish and
   wildlife management areas, or State identified sensitive habitats?</t>
  </si>
  <si>
    <t>Modifier</t>
  </si>
  <si>
    <t>Enter priority computation in section 1A, NRCS Entry, Funding Priority Number</t>
  </si>
  <si>
    <t>Remarks:</t>
  </si>
  <si>
    <t>10 of 14</t>
  </si>
  <si>
    <t>I have considered the effects of the action and the alternatives on the Environmental, Economic, Social; the Special Environmental
Concerns; and the extraordinary circumstances (40CFR 1508.27). I find for the reason stated below, that the preferred alternative:</t>
  </si>
  <si>
    <t>Section 5A Findings</t>
  </si>
  <si>
    <t>Finding:  Indicate the preferred alternative from Section2 (enter to Section 1E):</t>
  </si>
  <si>
    <t>Has been sufficiently analyzed in the EWP PEIS (reference all that apply):</t>
  </si>
  <si>
    <t xml:space="preserve"> Chapter</t>
  </si>
  <si>
    <t>May require the preparation of an environmental assessment or environmental impact statement. 
The action will be referred to the NRCS State Office on this date:</t>
  </si>
  <si>
    <t>Title:</t>
  </si>
  <si>
    <t>Section 5B   Comments:</t>
  </si>
  <si>
    <t>Section 5C   Sponsor Concurrence:</t>
  </si>
  <si>
    <t>Section 6   Attachments:</t>
  </si>
  <si>
    <t>A.  Location Map</t>
  </si>
  <si>
    <t>B.  Site Plan or Sketches</t>
  </si>
  <si>
    <t>11 of 14</t>
  </si>
  <si>
    <t>INSTRUCTIONS FOR COMPLETING THE NRCS-PDM-20, DSR</t>
  </si>
  <si>
    <t>Enter Yes/No and any Remarks for the Site Evaluation information. Any No response means the site is not eligible for EWP assistance and no further information is necessary to complete the DSR. (See NEWPPM 390-502.03 and 390-502-04) Enter Yes/No regarding whether the affected public has been informed of the EWP program.</t>
  </si>
  <si>
    <t>Enter site location County, State, Congressional District, Latitude, Longitude, Section, Township, Range, UTM Coordinates, Drainage Name, Reach within drainage, and Damage Description.</t>
  </si>
  <si>
    <t>Enter the Date, DSR Number, Project Number. For NRCS only enter Eligible Yes/No, Approved Yes/No, Funding Priority Number, and Limited Resource Area Yes/No.</t>
  </si>
  <si>
    <t>Enter Site Sponsor, Location, Evaluation, Selected Alternative, and Reviewed and Approval Signatures.</t>
  </si>
  <si>
    <t>NRCS only.</t>
  </si>
  <si>
    <t>Explanation of Requested Item</t>
  </si>
  <si>
    <t>Who Completes</t>
  </si>
  <si>
    <t>Section 1</t>
  </si>
  <si>
    <t>1A</t>
  </si>
  <si>
    <t>1B</t>
  </si>
  <si>
    <t>1C</t>
  </si>
  <si>
    <t>1D</t>
  </si>
  <si>
    <t>1E</t>
  </si>
  <si>
    <t>1F</t>
  </si>
  <si>
    <t>List all resource concerns which are relevant to the area of the proposed action and alternatives. Refer to National Bulletin 450-5-8 TCH-COMPLETING AND FILING MEASUREMENT UNITS FOR RESOURCE CONCERNS IN THE FIELD OFFICE TECHNICAL GUIDE (FOTG). Note: the affected area may extend beyond the construction foot print (ex. where water quality or water rights are affected downstream of the site).</t>
  </si>
  <si>
    <t>Provide a brief description of the present condition of each resource concern listed in 2A. Quantify conditions where possible. Reference accompanying photo documentation.</t>
  </si>
  <si>
    <t>Briefly summarize the practice/system of practices being proposed, as well as the “no action” alternative, and any other alternatives being considered. The “no action” alternative is the predicted future condition if no action is taken.</t>
  </si>
  <si>
    <t>Document the efforts of the proposed action and alternatives for the considerations listed in 2A. Reference applicable quality criteria, information in the CPPE, and quantify effects whenever possible. Consider both long-term and short-term effects. Consider any effects which may be individually minor but cumulatively significant at a larger scale or over an extended time period. Clearly define the differences between proposed action, no action, and the other alternatives.</t>
  </si>
  <si>
    <t>Section 2</t>
  </si>
  <si>
    <t>2A</t>
  </si>
  <si>
    <t>2B</t>
  </si>
  <si>
    <t>2C</t>
  </si>
  <si>
    <t>2D</t>
  </si>
  <si>
    <t>NRCS completes 
with voluntary assistance from Sponsor.</t>
  </si>
  <si>
    <t>12 of 14</t>
  </si>
  <si>
    <t xml:space="preserve">Identify Property Protected both private and public, business losses and other economic impacts considered for each alternative. Enter the dollar value of the potential future damages if no action is taken in the Future Damage (5) column. This would be the estimate of the value lost if the EWP recovery measure is not installed. Use the repair cost or damage dollar method to determine the estimate of future damages. The repair cost method uses the costs to return the impaired property, good, or services based on their original pre-event condition or value. The damage dollar method uses an estimate of the future damage to value (e.g. if the structure is condemned, then enter the value of the structure). Enter the estimated amount based upon existing information or information furnished by the sponsor, contractors or others with specific knowledge for recovery from natural disasters for each alternative considered. Often market values for properties or services can be obtained from personnel at the local county/parish tax assessment office. The DSI team needs to determine the Damage Factor (%) which is a </t>
  </si>
  <si>
    <t>coefficient that indicates the degree of damage reduction to a property that is attributed to the effect of the proposed EWP recovery measures. Use an appropriate estimate of how much of the damage the EWP recovery measure will avoid for the alternative being considered. If the recovery measures from a single site will prevent 100 percent of the damage use 100 percent. The Near Term Damage Reduction is the Future Damage ($) times the Damage Factor (%). Sum the Near Term Damage Reduction values to calculate the Total Near Term Damage Reduction. Enter the Net Benefit which is computed by subtracting the Cost from section 3 from the total near term damage reduction. The economic section must be completed for each alternative considered. Attach additional sheets as necessary.</t>
  </si>
  <si>
    <t>Enter information to describe the potential social impacts and considerations for each alternative. Answer Yes or No and any remarks necessary to adequately address each question. The information may be obtained through interviews with community leaders, government officials or sponsors. Factors such as road closures, loss of water, electricity, access to emergency services are used when answering whether the community as a whole has been impaired. This information is part of the environmental evaluation portion of the DSR but may be pertinent in Section 4 regarding priorities. The Social Considerations Section must be completed for each alternative considered. Attach additional sheets as necessary.</t>
  </si>
  <si>
    <t>Enter the Group Representation Information for the preferred alternative.Use the most recent census tract information based upon where the EWP recovery measures are located.</t>
  </si>
  <si>
    <t>Enter Special Environmental Concerns for Clean Water Act Waters of the U.S., Coastal Zone Management Areas, Coral Reefs, Cultural Resources, Endangered and Threatened Species, Environmental Justice, Essential Fish Habitat, Fish and Wildlife Coordination, Floodplain Management, Invasive Species, Migratory Birds, Natural Areas, Prime and Unique Farmlands, Riparian Areas, Scenic Beauty, Wetlands, and Wild and Scenic Rivers for each alternative considered. In the case where the selected alternative from Section 5A impacts a Special Environmental Concern, additional information, coordination, permitting or mitigation may be required and adequate documentation should be prepared and attached to the DSR to identify how NRCS or the Sponsor addressed the concern.</t>
  </si>
  <si>
    <t>2E</t>
  </si>
  <si>
    <t>2F</t>
  </si>
  <si>
    <t>2G</t>
  </si>
  <si>
    <t>2H</t>
  </si>
  <si>
    <t>Sponsor 
completes.</t>
  </si>
  <si>
    <t>13 of 14</t>
  </si>
  <si>
    <t>NRCS Review and Approval.</t>
  </si>
  <si>
    <t>Enter the proposed treatment and the cost of the installation.</t>
  </si>
  <si>
    <t>Enter Sponsor Name, Address, Telephone, Fax.</t>
  </si>
  <si>
    <t>Use available natural resource, economic, and social, information, including the EWP Programmatic Environmental Impact Statement (PEIS), to briefly describe the effects of the alternatives to the proposed action including the “no action” alternative. Typically, the proposed action and no action are the alternatives considered for EWP recovery measures due to the focus on repairing or preventing damages within a watershed. However, in cases where additional alternatives are considered, include all pertinent information to adequately address the additional alternatives (e.g., proposed action would be bio-engineering for bank stabilization, no action alternative, and an additional alternative may be riprap for bank stabilization). 
Do not leave blanks where a consideration is not applicable, use NA to indicate the factor was considered but not applicable for the alternative.</t>
  </si>
  <si>
    <t>NA</t>
  </si>
  <si>
    <t>Invasive Species</t>
  </si>
  <si>
    <t>Oklahoma</t>
  </si>
  <si>
    <t>Mail</t>
  </si>
  <si>
    <t>Bus</t>
  </si>
  <si>
    <t>Travel Calcs</t>
  </si>
  <si>
    <t>Residents</t>
  </si>
  <si>
    <t>Vehicle</t>
  </si>
  <si>
    <t>Assume 2 vehicles per house</t>
  </si>
  <si>
    <t>10 year discounted planning horizon</t>
  </si>
  <si>
    <t>xtra miles</t>
  </si>
  <si>
    <t>Category</t>
  </si>
  <si>
    <t>e</t>
  </si>
  <si>
    <t>County Wide</t>
  </si>
  <si>
    <t>George Townsley</t>
  </si>
  <si>
    <t>Discount</t>
  </si>
  <si>
    <t>Trips/Day</t>
  </si>
  <si>
    <t>Day/Year</t>
  </si>
  <si>
    <t>Total Miles</t>
  </si>
  <si>
    <t>$/mile</t>
  </si>
  <si>
    <t>Annual Cost</t>
  </si>
  <si>
    <t>Annual</t>
  </si>
  <si>
    <t>10 year discounted planning value</t>
  </si>
  <si>
    <t>10-year</t>
  </si>
  <si>
    <t>404 Required</t>
  </si>
  <si>
    <t>None Affected</t>
  </si>
  <si>
    <t>None</t>
  </si>
  <si>
    <t>Restoring to pre-storm conditions</t>
  </si>
  <si>
    <t>Not Present</t>
  </si>
  <si>
    <t>Covered by PEIS</t>
  </si>
  <si>
    <t>No effect</t>
  </si>
  <si>
    <t>None Present</t>
  </si>
  <si>
    <t>Along main channel</t>
  </si>
  <si>
    <t>Bank Erosion</t>
  </si>
  <si>
    <t>Length</t>
  </si>
  <si>
    <t>Width</t>
  </si>
  <si>
    <t>lbs/ft3</t>
  </si>
  <si>
    <t>depth</t>
  </si>
  <si>
    <t>Existing</t>
  </si>
  <si>
    <t>Proposed</t>
  </si>
  <si>
    <t>tons</t>
  </si>
  <si>
    <t>Turbidity</t>
  </si>
  <si>
    <r>
      <t xml:space="preserve">ST </t>
    </r>
    <r>
      <rPr>
        <sz val="10"/>
        <rFont val="Wingdings"/>
        <family val="0"/>
      </rPr>
      <t>é</t>
    </r>
    <r>
      <rPr>
        <sz val="10"/>
        <rFont val="Times New Roman"/>
        <family val="1"/>
      </rPr>
      <t>; LT</t>
    </r>
    <r>
      <rPr>
        <sz val="10"/>
        <rFont val="Wingdings"/>
        <family val="0"/>
      </rPr>
      <t>ê</t>
    </r>
  </si>
  <si>
    <t xml:space="preserve">Pollution from </t>
  </si>
  <si>
    <t>heavy equipment</t>
  </si>
  <si>
    <t>Low-rural area</t>
  </si>
  <si>
    <r>
      <t xml:space="preserve">ST </t>
    </r>
    <r>
      <rPr>
        <sz val="10"/>
        <rFont val="Wingdings"/>
        <family val="0"/>
      </rPr>
      <t>é</t>
    </r>
  </si>
  <si>
    <r>
      <t>ST</t>
    </r>
    <r>
      <rPr>
        <sz val="10"/>
        <rFont val="Wingdings"/>
        <family val="0"/>
      </rPr>
      <t>é</t>
    </r>
    <r>
      <rPr>
        <sz val="10"/>
        <rFont val="Times New Roman"/>
        <family val="1"/>
      </rPr>
      <t xml:space="preserve"> </t>
    </r>
  </si>
  <si>
    <t>No change</t>
  </si>
  <si>
    <t>Vegetative Cover</t>
  </si>
  <si>
    <t>Fish and Wildlfie</t>
  </si>
  <si>
    <t>habitat</t>
  </si>
  <si>
    <t xml:space="preserve">C.  Other (explain)  (1) Cultural Resources Form  (2) PDM-11  (3) PDM-7  </t>
  </si>
  <si>
    <t>Construct Erosion</t>
  </si>
  <si>
    <t>No Change</t>
  </si>
  <si>
    <t>Compaction</t>
  </si>
  <si>
    <t>Fair</t>
  </si>
  <si>
    <t>Construction erosion (construction pad)</t>
  </si>
  <si>
    <t>depth/month</t>
  </si>
  <si>
    <t>Const (Months)</t>
  </si>
  <si>
    <t>Fair Habitat</t>
  </si>
  <si>
    <t>Houses</t>
  </si>
  <si>
    <t>Road Erosion</t>
  </si>
  <si>
    <t>length</t>
  </si>
  <si>
    <t>Depth</t>
  </si>
  <si>
    <t>$/ft</t>
  </si>
  <si>
    <t>Width loss/ year</t>
  </si>
  <si>
    <t>10 year value</t>
  </si>
  <si>
    <t>Farm</t>
  </si>
  <si>
    <t>moderate</t>
  </si>
  <si>
    <t>depth erosion</t>
  </si>
  <si>
    <t>Need estimate to increase stabilizaton around utility lines</t>
  </si>
  <si>
    <t>5.2.2.1.2</t>
  </si>
  <si>
    <t xml:space="preserve">Oil Field </t>
  </si>
  <si>
    <t>Dozer</t>
  </si>
  <si>
    <t>Mobilization</t>
  </si>
  <si>
    <t>District Conservationist</t>
  </si>
  <si>
    <t xml:space="preserve">  20 ft deep channel here</t>
  </si>
  <si>
    <t>[depth not in calculation but should affect $/ft)</t>
  </si>
  <si>
    <r>
      <t xml:space="preserve">ST </t>
    </r>
    <r>
      <rPr>
        <sz val="10"/>
        <rFont val="Wingdings"/>
        <family val="0"/>
      </rPr>
      <t>ê</t>
    </r>
  </si>
  <si>
    <t>Sponsor Representative: _____________________________________________</t>
  </si>
  <si>
    <t>NRCS representative of the DSR Team:  _________________________________</t>
  </si>
  <si>
    <t>Section 2F Economic-Proposed</t>
  </si>
  <si>
    <t>Section 2F Economic-Alternative</t>
  </si>
  <si>
    <t>Section 2G Social Consideration-Proposed</t>
  </si>
  <si>
    <t>Section 2G Social Consideration-Alternative</t>
  </si>
  <si>
    <t xml:space="preserve">Section 3 Engineering Cost Estimate-Proposed         </t>
  </si>
  <si>
    <t xml:space="preserve">Section 3 Engineering Cost Estimate-Alternative          </t>
  </si>
  <si>
    <t>06-342-01</t>
  </si>
  <si>
    <t xml:space="preserve">Delaware County Commissioners </t>
  </si>
  <si>
    <t>Delaware</t>
  </si>
  <si>
    <t xml:space="preserve"> W</t>
  </si>
  <si>
    <t>N</t>
  </si>
  <si>
    <t>W</t>
  </si>
  <si>
    <t>Eucha Watershed</t>
  </si>
  <si>
    <t>Cloud Creek Tributary</t>
  </si>
  <si>
    <t>Damaged chicken hoiuses with dead birds and poultry litter (entering stream)</t>
  </si>
  <si>
    <t>run-off of posphurus from chicken litter and birds in Tulsa Water Supply</t>
  </si>
  <si>
    <t>March 12th, 2006 Tornado Event</t>
  </si>
  <si>
    <t xml:space="preserve"> 36.16144N</t>
  </si>
  <si>
    <t>94.42089 W</t>
  </si>
  <si>
    <t>21N</t>
  </si>
  <si>
    <t>24E</t>
  </si>
  <si>
    <t xml:space="preserve">P.O. Drawer 550 </t>
  </si>
  <si>
    <t>Jay, OK 74346-0550</t>
  </si>
  <si>
    <t>Bury Debris On-site</t>
  </si>
  <si>
    <t>Bury in Landfill</t>
  </si>
  <si>
    <t>Noxious Odors</t>
  </si>
  <si>
    <t>slight</t>
  </si>
  <si>
    <t>slight increase</t>
  </si>
  <si>
    <r>
      <t xml:space="preserve">LT </t>
    </r>
    <r>
      <rPr>
        <sz val="10"/>
        <rFont val="Wingdings"/>
        <family val="0"/>
      </rPr>
      <t>ê</t>
    </r>
  </si>
  <si>
    <t>Good</t>
  </si>
  <si>
    <t>Poor</t>
  </si>
  <si>
    <r>
      <t xml:space="preserve">Slight-ST </t>
    </r>
    <r>
      <rPr>
        <sz val="10"/>
        <rFont val="Wingdings"/>
        <family val="0"/>
      </rPr>
      <t>ê</t>
    </r>
  </si>
  <si>
    <t>Phosphorus Load</t>
  </si>
  <si>
    <t>Chicken Litter erosion</t>
  </si>
  <si>
    <t>8 species listed for County</t>
  </si>
  <si>
    <t>DEQ permit Required</t>
  </si>
  <si>
    <t>Richard McCright</t>
  </si>
  <si>
    <t>Potential Phosphorus loading; Disease Potential</t>
  </si>
  <si>
    <t xml:space="preserve">1. Delaware  County Commissioner's    </t>
  </si>
  <si>
    <t>1,e</t>
  </si>
  <si>
    <t>Team consisted of: Eric Daniels (DC), Richard McCright (TSO), Larry Coppock (Resource Engineer), and George Townsley (WRS-Economist).</t>
  </si>
  <si>
    <t>Chairman, Delaware County Comm</t>
  </si>
  <si>
    <t>The Swicegood Farms has dead birds and poultry litter that may erode form the damaged site into cloud Creek.  Cloud Creek is a tributary to the lake Eucha which a major water supply for Tulsa District.</t>
  </si>
  <si>
    <t>Larry Coppock</t>
  </si>
  <si>
    <t>G Townsley, Larry Coppock</t>
  </si>
  <si>
    <t>Tulsa Watersupply</t>
  </si>
  <si>
    <t>houses</t>
  </si>
  <si>
    <t>Dump Truck</t>
  </si>
  <si>
    <t>Front End Loader</t>
  </si>
  <si>
    <t>Laborers</t>
  </si>
  <si>
    <t>Hydraulic Excavator</t>
  </si>
  <si>
    <t>Vegetation and Fertilizer</t>
  </si>
  <si>
    <t>Road Damage(con)</t>
  </si>
  <si>
    <t>Road Foreman</t>
  </si>
  <si>
    <t/>
  </si>
  <si>
    <t>Hauling</t>
  </si>
  <si>
    <t>HOUR</t>
  </si>
  <si>
    <t xml:space="preserve">This project is to bury dead birds and debris from destroyed chicken houses on site.  The benefits associated deal with primarily prevention of additional phosphorus loading in Lake Eucha, a major source of drinking water for the city of Tulsa, Oklahoma.  Additionally, the sponsors will have to get a DEQ permit for solid waste burial.  </t>
  </si>
  <si>
    <t>Tulsa Watersupply Protection</t>
  </si>
  <si>
    <t>G Townsley and Larry Coppock</t>
  </si>
  <si>
    <t xml:space="preserve">None expected. </t>
  </si>
  <si>
    <t>2.  The burial on-site will require a solid waste disposal permit from Oklahoma Department</t>
  </si>
  <si>
    <t xml:space="preserve"> of Environmental Quality</t>
  </si>
  <si>
    <t xml:space="preserve">2.  Oklahoma Department of Environmental Quality                                                                    </t>
  </si>
  <si>
    <t>15, 347009E,  4015177N</t>
  </si>
  <si>
    <t>Mobilization (Sponsor)</t>
  </si>
  <si>
    <t>Mobilization(Sponsor)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</si>
</sst>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quot;$&quot;* #,##0.000_);_(&quot;$&quot;* \(#,##0.000\);_(&quot;$&quot;* &quot;-&quot;??_);_(@_)"/>
    <numFmt numFmtId="169" formatCode="_(* #,##0.000_);_(* \(#,##0.000\);_(* &quot;-&quot;??_);_(@_)"/>
    <numFmt numFmtId="170" formatCode="&quot;$&quot;#,##0.0_);[Red]\(&quot;$&quot;#,##0.0\)"/>
    <numFmt numFmtId="171" formatCode="[&lt;=9999999]###\-####;\(###\)\ ###\-####"/>
    <numFmt numFmtId="172" formatCode="_(* #,##0.0_);_(* \(#,##0.0\);_(* &quot;-&quot;?_);_(@_)"/>
    <numFmt numFmtId="173" formatCode="#,##0.0"/>
  </numFmts>
  <fonts count="26">
    <font>
      <sz val="10"/>
      <name val="Arial"/>
      <family val="0"/>
    </font>
    <font>
      <sz val="8"/>
      <name val="Arial"/>
      <family val="0"/>
    </font>
    <font>
      <sz val="10"/>
      <name val="Times New Roman"/>
      <family val="1"/>
    </font>
    <font>
      <b/>
      <sz val="10"/>
      <name val="Times New Roman"/>
      <family val="1"/>
    </font>
    <font>
      <sz val="8"/>
      <name val="Times New Roman"/>
      <family val="1"/>
    </font>
    <font>
      <b/>
      <sz val="12"/>
      <name val="Times New Roman"/>
      <family val="1"/>
    </font>
    <font>
      <u val="single"/>
      <sz val="10"/>
      <name val="Times New Roman"/>
      <family val="1"/>
    </font>
    <font>
      <sz val="8"/>
      <name val="Tahoma"/>
      <family val="2"/>
    </font>
    <font>
      <b/>
      <sz val="9"/>
      <name val="Times New Roman"/>
      <family val="1"/>
    </font>
    <font>
      <sz val="9"/>
      <name val="Times New Roman"/>
      <family val="1"/>
    </font>
    <font>
      <sz val="9"/>
      <name val="Arial"/>
      <family val="0"/>
    </font>
    <font>
      <b/>
      <sz val="8"/>
      <name val="Arial"/>
      <family val="2"/>
    </font>
    <font>
      <b/>
      <sz val="8"/>
      <name val="Times New Roman"/>
      <family val="1"/>
    </font>
    <font>
      <sz val="7"/>
      <name val="Times New Roman"/>
      <family val="1"/>
    </font>
    <font>
      <i/>
      <sz val="9"/>
      <name val="Times New Roman"/>
      <family val="1"/>
    </font>
    <font>
      <b/>
      <u val="single"/>
      <sz val="10"/>
      <name val="Times New Roman"/>
      <family val="1"/>
    </font>
    <font>
      <u val="single"/>
      <sz val="10"/>
      <color indexed="12"/>
      <name val="Arial"/>
      <family val="0"/>
    </font>
    <font>
      <u val="single"/>
      <sz val="10"/>
      <color indexed="36"/>
      <name val="Arial"/>
      <family val="0"/>
    </font>
    <font>
      <sz val="10"/>
      <name val="Wingdings"/>
      <family val="0"/>
    </font>
    <font>
      <b/>
      <i/>
      <sz val="10"/>
      <name val="Arial"/>
      <family val="2"/>
    </font>
    <font>
      <b/>
      <sz val="10"/>
      <name val="Arial"/>
      <family val="2"/>
    </font>
    <font>
      <b/>
      <sz val="8"/>
      <name val="Tahoma"/>
      <family val="0"/>
    </font>
    <font>
      <i/>
      <sz val="10"/>
      <color indexed="10"/>
      <name val="Arial"/>
      <family val="0"/>
    </font>
    <font>
      <b/>
      <i/>
      <sz val="8"/>
      <color indexed="10"/>
      <name val="Times New Roman"/>
      <family val="1"/>
    </font>
    <font>
      <i/>
      <sz val="9"/>
      <color indexed="10"/>
      <name val="Times New Roman"/>
      <family val="1"/>
    </font>
    <font>
      <i/>
      <sz val="9"/>
      <color indexed="10"/>
      <name val="Arial"/>
      <family val="0"/>
    </font>
  </fonts>
  <fills count="3">
    <fill>
      <patternFill/>
    </fill>
    <fill>
      <patternFill patternType="gray125"/>
    </fill>
    <fill>
      <patternFill patternType="solid">
        <fgColor indexed="22"/>
        <bgColor indexed="64"/>
      </patternFill>
    </fill>
  </fills>
  <borders count="3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6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right"/>
    </xf>
    <xf numFmtId="0" fontId="2" fillId="0" borderId="1" xfId="0"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0" xfId="0" applyFont="1" applyAlignment="1">
      <alignment horizontal="left"/>
    </xf>
    <xf numFmtId="0" fontId="0" fillId="0" borderId="0" xfId="0" applyAlignment="1">
      <alignment/>
    </xf>
    <xf numFmtId="0" fontId="2" fillId="0" borderId="0" xfId="0" applyFont="1" applyAlignment="1">
      <alignment/>
    </xf>
    <xf numFmtId="0" fontId="3" fillId="0" borderId="3" xfId="0" applyFont="1" applyBorder="1" applyAlignment="1">
      <alignment horizontal="center"/>
    </xf>
    <xf numFmtId="0" fontId="9" fillId="0" borderId="0" xfId="0" applyFont="1" applyAlignment="1">
      <alignment/>
    </xf>
    <xf numFmtId="0" fontId="10" fillId="0" borderId="0" xfId="0" applyFont="1" applyAlignment="1">
      <alignment/>
    </xf>
    <xf numFmtId="0" fontId="9" fillId="0" borderId="1" xfId="0" applyFont="1" applyBorder="1" applyAlignment="1">
      <alignment/>
    </xf>
    <xf numFmtId="0" fontId="2" fillId="2" borderId="4" xfId="0" applyFont="1" applyFill="1" applyBorder="1" applyAlignment="1">
      <alignment/>
    </xf>
    <xf numFmtId="0" fontId="2" fillId="2" borderId="5" xfId="0" applyFont="1" applyFill="1" applyBorder="1" applyAlignment="1">
      <alignment/>
    </xf>
    <xf numFmtId="0" fontId="3" fillId="2" borderId="3" xfId="0" applyFont="1" applyFill="1" applyBorder="1" applyAlignment="1">
      <alignment horizontal="center"/>
    </xf>
    <xf numFmtId="0" fontId="2" fillId="0" borderId="3" xfId="0" applyFont="1" applyBorder="1" applyAlignment="1">
      <alignment/>
    </xf>
    <xf numFmtId="0" fontId="2" fillId="2" borderId="3" xfId="0" applyFont="1" applyFill="1" applyBorder="1" applyAlignment="1">
      <alignment/>
    </xf>
    <xf numFmtId="0" fontId="2" fillId="0" borderId="3" xfId="0" applyFont="1" applyBorder="1" applyAlignment="1">
      <alignment vertical="center" wrapText="1"/>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3" fillId="2" borderId="3" xfId="0" applyFont="1" applyFill="1" applyBorder="1" applyAlignment="1">
      <alignment/>
    </xf>
    <xf numFmtId="0" fontId="2" fillId="0" borderId="6" xfId="0" applyFont="1" applyBorder="1" applyAlignment="1">
      <alignment/>
    </xf>
    <xf numFmtId="0" fontId="2" fillId="0" borderId="7" xfId="0" applyFont="1" applyBorder="1" applyAlignment="1">
      <alignment/>
    </xf>
    <xf numFmtId="0" fontId="2" fillId="0" borderId="0" xfId="0" applyFont="1" applyFill="1" applyBorder="1" applyAlignment="1">
      <alignment horizontal="right" vertical="center" wrapText="1"/>
    </xf>
    <xf numFmtId="0" fontId="3" fillId="0" borderId="6" xfId="0" applyFont="1" applyBorder="1" applyAlignment="1">
      <alignment horizontal="center"/>
    </xf>
    <xf numFmtId="0" fontId="3" fillId="0" borderId="7" xfId="0" applyFont="1" applyBorder="1" applyAlignment="1">
      <alignment horizontal="center"/>
    </xf>
    <xf numFmtId="0" fontId="12" fillId="0" borderId="3" xfId="0" applyFont="1" applyBorder="1" applyAlignment="1">
      <alignment horizontal="center" vertical="center" wrapText="1"/>
    </xf>
    <xf numFmtId="0" fontId="9"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44" fontId="2" fillId="0" borderId="3" xfId="0" applyNumberFormat="1" applyFont="1" applyBorder="1" applyAlignment="1">
      <alignment horizontal="center" vertical="center"/>
    </xf>
    <xf numFmtId="0" fontId="2" fillId="0" borderId="8" xfId="0" applyFont="1" applyBorder="1" applyAlignment="1">
      <alignment/>
    </xf>
    <xf numFmtId="0" fontId="2" fillId="2" borderId="8" xfId="0" applyFont="1" applyFill="1" applyBorder="1" applyAlignment="1">
      <alignment/>
    </xf>
    <xf numFmtId="0" fontId="2" fillId="2" borderId="7" xfId="0" applyFont="1" applyFill="1" applyBorder="1" applyAlignment="1">
      <alignment/>
    </xf>
    <xf numFmtId="0" fontId="2" fillId="2" borderId="9" xfId="0" applyFont="1" applyFill="1"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2" fillId="2" borderId="12" xfId="0" applyFont="1" applyFill="1" applyBorder="1" applyAlignment="1">
      <alignment/>
    </xf>
    <xf numFmtId="0" fontId="2" fillId="0" borderId="0" xfId="0" applyFont="1" applyAlignment="1">
      <alignment vertical="center" wrapText="1"/>
    </xf>
    <xf numFmtId="0" fontId="2" fillId="0" borderId="3" xfId="0" applyFont="1" applyBorder="1" applyAlignment="1">
      <alignment horizontal="left" vertical="top" wrapText="1"/>
    </xf>
    <xf numFmtId="0" fontId="2" fillId="0" borderId="3" xfId="0" applyNumberFormat="1" applyFont="1" applyBorder="1" applyAlignment="1">
      <alignment vertical="center" wrapText="1"/>
    </xf>
    <xf numFmtId="0" fontId="3" fillId="0" borderId="3" xfId="0" applyFont="1" applyBorder="1" applyAlignment="1">
      <alignment/>
    </xf>
    <xf numFmtId="0" fontId="2" fillId="0" borderId="3" xfId="0" applyFont="1" applyBorder="1" applyAlignment="1">
      <alignment vertical="top"/>
    </xf>
    <xf numFmtId="0" fontId="3" fillId="0" borderId="3" xfId="0" applyFont="1" applyBorder="1" applyAlignment="1">
      <alignment vertical="top"/>
    </xf>
    <xf numFmtId="0" fontId="4" fillId="0" borderId="0" xfId="0" applyFont="1" applyAlignment="1">
      <alignment horizontal="right" vertical="center" wrapText="1"/>
    </xf>
    <xf numFmtId="0" fontId="3" fillId="0" borderId="6" xfId="0" applyFont="1" applyBorder="1" applyAlignment="1">
      <alignment vertical="top"/>
    </xf>
    <xf numFmtId="0" fontId="2" fillId="0" borderId="6" xfId="0" applyNumberFormat="1" applyFont="1" applyBorder="1" applyAlignment="1">
      <alignment vertical="center" wrapText="1"/>
    </xf>
    <xf numFmtId="0" fontId="3" fillId="0" borderId="7" xfId="0" applyFont="1" applyBorder="1" applyAlignment="1">
      <alignment vertical="top"/>
    </xf>
    <xf numFmtId="0" fontId="2" fillId="0" borderId="7" xfId="0" applyNumberFormat="1" applyFont="1" applyBorder="1" applyAlignment="1">
      <alignment vertical="center" wrapText="1"/>
    </xf>
    <xf numFmtId="0" fontId="2" fillId="0" borderId="3" xfId="0" applyNumberFormat="1" applyFont="1" applyBorder="1" applyAlignment="1">
      <alignment vertical="top" wrapText="1"/>
    </xf>
    <xf numFmtId="0" fontId="2" fillId="0" borderId="3" xfId="0" applyFont="1" applyBorder="1" applyAlignment="1">
      <alignment wrapText="1"/>
    </xf>
    <xf numFmtId="0" fontId="3" fillId="0" borderId="3" xfId="0" applyFont="1" applyFill="1" applyBorder="1" applyAlignment="1">
      <alignment vertical="top"/>
    </xf>
    <xf numFmtId="0" fontId="2" fillId="0" borderId="3" xfId="0" applyFont="1" applyBorder="1" applyAlignment="1">
      <alignment horizontal="center" vertical="center" wrapText="1"/>
    </xf>
    <xf numFmtId="0" fontId="2" fillId="0" borderId="3"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14" fontId="2" fillId="0" borderId="1" xfId="0" applyNumberFormat="1" applyFont="1" applyBorder="1" applyAlignment="1">
      <alignment horizontal="center"/>
    </xf>
    <xf numFmtId="0" fontId="3" fillId="0" borderId="6" xfId="0" applyFont="1" applyBorder="1" applyAlignment="1">
      <alignment horizontal="center" vertical="center" wrapText="1"/>
    </xf>
    <xf numFmtId="0" fontId="2" fillId="0" borderId="13" xfId="0" applyFont="1" applyBorder="1" applyAlignment="1">
      <alignment horizontal="center"/>
    </xf>
    <xf numFmtId="14" fontId="2" fillId="0" borderId="1" xfId="0" applyNumberFormat="1" applyFont="1" applyBorder="1" applyAlignment="1">
      <alignment/>
    </xf>
    <xf numFmtId="167" fontId="0" fillId="0" borderId="0" xfId="23" applyNumberFormat="1" applyAlignment="1">
      <alignment/>
    </xf>
    <xf numFmtId="0" fontId="0" fillId="0" borderId="1" xfId="0" applyBorder="1" applyAlignment="1">
      <alignment/>
    </xf>
    <xf numFmtId="0" fontId="0" fillId="0" borderId="0" xfId="0" applyFill="1" applyBorder="1" applyAlignment="1">
      <alignment/>
    </xf>
    <xf numFmtId="9" fontId="2" fillId="0" borderId="3" xfId="23" applyFont="1" applyBorder="1" applyAlignment="1">
      <alignment/>
    </xf>
    <xf numFmtId="0" fontId="0" fillId="0" borderId="1" xfId="0" applyFill="1" applyBorder="1" applyAlignment="1">
      <alignment/>
    </xf>
    <xf numFmtId="0" fontId="0" fillId="0" borderId="1" xfId="0" applyFill="1" applyBorder="1" applyAlignment="1">
      <alignment horizontal="center"/>
    </xf>
    <xf numFmtId="0" fontId="0" fillId="0" borderId="0" xfId="0" applyFill="1" applyBorder="1" applyAlignment="1">
      <alignment horizontal="center"/>
    </xf>
    <xf numFmtId="165" fontId="0" fillId="0" borderId="0" xfId="0" applyNumberFormat="1" applyAlignment="1">
      <alignment horizontal="center"/>
    </xf>
    <xf numFmtId="0" fontId="2" fillId="0" borderId="0" xfId="0" applyFont="1" applyBorder="1" applyAlignment="1">
      <alignment horizontal="center" vertical="center" wrapText="1"/>
    </xf>
    <xf numFmtId="0" fontId="0" fillId="2" borderId="1" xfId="0" applyFill="1" applyBorder="1" applyAlignment="1">
      <alignment/>
    </xf>
    <xf numFmtId="0" fontId="9" fillId="0" borderId="3" xfId="0" applyFont="1" applyBorder="1" applyAlignment="1">
      <alignment/>
    </xf>
    <xf numFmtId="0" fontId="19" fillId="0" borderId="0" xfId="0" applyFont="1" applyAlignment="1">
      <alignment/>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0" fillId="0" borderId="0" xfId="0" applyAlignment="1">
      <alignment horizontal="right"/>
    </xf>
    <xf numFmtId="164" fontId="0" fillId="0" borderId="0" xfId="15" applyNumberFormat="1" applyAlignment="1">
      <alignment/>
    </xf>
    <xf numFmtId="0" fontId="20" fillId="0" borderId="0" xfId="0" applyFont="1" applyAlignment="1">
      <alignment/>
    </xf>
    <xf numFmtId="0" fontId="20" fillId="0" borderId="1" xfId="0" applyFont="1" applyBorder="1" applyAlignment="1">
      <alignment/>
    </xf>
    <xf numFmtId="0" fontId="2" fillId="0" borderId="3" xfId="0" applyNumberFormat="1" applyFont="1" applyBorder="1" applyAlignment="1">
      <alignment/>
    </xf>
    <xf numFmtId="0" fontId="9" fillId="0" borderId="0" xfId="0" applyFont="1" applyAlignment="1">
      <alignment horizontal="center"/>
    </xf>
    <xf numFmtId="165" fontId="2" fillId="0" borderId="17" xfId="15" applyNumberFormat="1" applyFont="1" applyBorder="1" applyAlignment="1">
      <alignment horizontal="center" vertical="center"/>
    </xf>
    <xf numFmtId="43" fontId="2" fillId="0" borderId="3" xfId="15" applyFont="1" applyBorder="1" applyAlignment="1">
      <alignment vertical="center"/>
    </xf>
    <xf numFmtId="0" fontId="0" fillId="2" borderId="0" xfId="0" applyFill="1" applyAlignment="1">
      <alignment/>
    </xf>
    <xf numFmtId="165" fontId="0" fillId="2" borderId="0" xfId="15" applyNumberFormat="1" applyFill="1" applyAlignment="1">
      <alignment/>
    </xf>
    <xf numFmtId="168" fontId="0" fillId="2" borderId="0" xfId="17" applyNumberFormat="1" applyFill="1" applyAlignment="1">
      <alignment/>
    </xf>
    <xf numFmtId="6" fontId="0" fillId="2" borderId="0" xfId="0" applyNumberFormat="1" applyFill="1" applyAlignment="1">
      <alignment/>
    </xf>
    <xf numFmtId="165" fontId="0" fillId="2" borderId="1" xfId="15" applyNumberFormat="1" applyFill="1" applyBorder="1" applyAlignment="1">
      <alignment/>
    </xf>
    <xf numFmtId="168" fontId="0" fillId="2" borderId="1" xfId="17" applyNumberFormat="1" applyFill="1" applyBorder="1" applyAlignment="1">
      <alignment/>
    </xf>
    <xf numFmtId="6" fontId="0" fillId="2" borderId="1" xfId="0" applyNumberFormat="1" applyFill="1" applyBorder="1" applyAlignment="1">
      <alignment/>
    </xf>
    <xf numFmtId="0" fontId="0" fillId="0" borderId="0" xfId="0" applyAlignment="1">
      <alignment horizontal="left"/>
    </xf>
    <xf numFmtId="44" fontId="0" fillId="0" borderId="0" xfId="0" applyNumberFormat="1" applyAlignment="1">
      <alignment/>
    </xf>
    <xf numFmtId="165" fontId="0" fillId="0" borderId="0" xfId="15" applyNumberFormat="1" applyAlignment="1">
      <alignment/>
    </xf>
    <xf numFmtId="8" fontId="2" fillId="0" borderId="0" xfId="0" applyNumberFormat="1" applyFont="1" applyAlignment="1">
      <alignment/>
    </xf>
    <xf numFmtId="165" fontId="0" fillId="2" borderId="0" xfId="15" applyNumberFormat="1" applyFill="1" applyAlignment="1">
      <alignment/>
    </xf>
    <xf numFmtId="168" fontId="0" fillId="2" borderId="0" xfId="17" applyNumberFormat="1" applyFill="1" applyAlignment="1">
      <alignment/>
    </xf>
    <xf numFmtId="165" fontId="0" fillId="2" borderId="1" xfId="15" applyNumberFormat="1" applyFill="1" applyBorder="1" applyAlignment="1">
      <alignment/>
    </xf>
    <xf numFmtId="168" fontId="0" fillId="2" borderId="1" xfId="17" applyNumberFormat="1" applyFill="1" applyBorder="1" applyAlignment="1">
      <alignment/>
    </xf>
    <xf numFmtId="167" fontId="0" fillId="0" borderId="0" xfId="23" applyNumberFormat="1" applyAlignment="1">
      <alignment/>
    </xf>
    <xf numFmtId="0" fontId="24" fillId="0" borderId="0" xfId="0" applyFont="1" applyAlignment="1">
      <alignment/>
    </xf>
    <xf numFmtId="0" fontId="25" fillId="0" borderId="0" xfId="0" applyFont="1" applyAlignment="1">
      <alignment/>
    </xf>
    <xf numFmtId="0" fontId="22" fillId="0" borderId="0" xfId="0" applyFont="1" applyAlignment="1">
      <alignment/>
    </xf>
    <xf numFmtId="44" fontId="2" fillId="0" borderId="1" xfId="21" applyNumberFormat="1" applyFont="1" applyBorder="1" applyAlignment="1" applyProtection="1">
      <alignment horizontal="center" vertical="center"/>
      <protection locked="0"/>
    </xf>
    <xf numFmtId="165" fontId="2" fillId="0" borderId="3" xfId="15" applyNumberFormat="1" applyFont="1" applyBorder="1" applyAlignment="1">
      <alignment horizontal="center" vertical="center"/>
    </xf>
    <xf numFmtId="165" fontId="2" fillId="0" borderId="18" xfId="15" applyNumberFormat="1" applyFont="1" applyBorder="1" applyAlignment="1">
      <alignment horizontal="center" vertical="center"/>
    </xf>
    <xf numFmtId="0" fontId="3" fillId="0" borderId="3" xfId="0" applyFont="1" applyBorder="1" applyAlignment="1">
      <alignment horizontal="center"/>
    </xf>
    <xf numFmtId="0" fontId="0" fillId="0" borderId="1" xfId="0" applyFont="1" applyBorder="1" applyAlignment="1">
      <alignment/>
    </xf>
    <xf numFmtId="0" fontId="2" fillId="0" borderId="19" xfId="0" applyFont="1" applyBorder="1" applyAlignment="1">
      <alignment horizontal="center"/>
    </xf>
    <xf numFmtId="0" fontId="4" fillId="0" borderId="0" xfId="0" applyFont="1" applyAlignment="1">
      <alignment horizontal="center"/>
    </xf>
    <xf numFmtId="43" fontId="9" fillId="0" borderId="15" xfId="15"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0" xfId="0" applyFont="1" applyAlignment="1">
      <alignment horizontal="left"/>
    </xf>
    <xf numFmtId="0" fontId="3" fillId="0" borderId="0" xfId="0" applyFont="1" applyAlignment="1">
      <alignment horizontal="right"/>
    </xf>
    <xf numFmtId="0" fontId="4" fillId="0" borderId="0" xfId="0" applyFont="1" applyAlignment="1">
      <alignment horizontal="right"/>
    </xf>
    <xf numFmtId="0" fontId="2" fillId="0" borderId="5" xfId="0" applyFont="1" applyBorder="1" applyAlignment="1">
      <alignment horizontal="left"/>
    </xf>
    <xf numFmtId="0" fontId="0" fillId="0" borderId="5" xfId="0" applyBorder="1" applyAlignment="1">
      <alignment horizontal="center"/>
    </xf>
    <xf numFmtId="0" fontId="0" fillId="0" borderId="9"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3" fillId="0" borderId="0" xfId="0" applyFont="1" applyAlignment="1">
      <alignment horizontal="left"/>
    </xf>
    <xf numFmtId="0" fontId="0" fillId="0" borderId="0" xfId="0" applyAlignment="1">
      <alignment horizontal="center"/>
    </xf>
    <xf numFmtId="0" fontId="2" fillId="0" borderId="1" xfId="0" applyFont="1" applyFill="1" applyBorder="1" applyAlignment="1">
      <alignment horizontal="center"/>
    </xf>
    <xf numFmtId="0" fontId="2" fillId="0" borderId="12"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xf>
    <xf numFmtId="0" fontId="2" fillId="0" borderId="0" xfId="0" applyFont="1" applyAlignment="1">
      <alignment horizontal="right"/>
    </xf>
    <xf numFmtId="0" fontId="2" fillId="0" borderId="1" xfId="0" applyFont="1" applyBorder="1" applyAlignment="1">
      <alignment horizontal="left"/>
    </xf>
    <xf numFmtId="0" fontId="2" fillId="0" borderId="6" xfId="0" applyFont="1" applyBorder="1" applyAlignment="1">
      <alignment horizontal="left"/>
    </xf>
    <xf numFmtId="0" fontId="3" fillId="0" borderId="3"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0" xfId="0" applyFont="1" applyBorder="1" applyAlignment="1">
      <alignment horizontal="left"/>
    </xf>
    <xf numFmtId="0" fontId="2" fillId="0" borderId="2" xfId="0" applyFont="1" applyBorder="1" applyAlignment="1">
      <alignment horizontal="left"/>
    </xf>
    <xf numFmtId="0" fontId="2" fillId="0" borderId="21" xfId="0" applyFont="1" applyBorder="1" applyAlignment="1">
      <alignment horizontal="left"/>
    </xf>
    <xf numFmtId="0" fontId="2" fillId="0" borderId="9" xfId="0" applyFont="1" applyBorder="1" applyAlignment="1">
      <alignment horizontal="left" wrapText="1"/>
    </xf>
    <xf numFmtId="0" fontId="2" fillId="0" borderId="19"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 xfId="0" applyFont="1" applyBorder="1" applyAlignment="1">
      <alignment horizontal="left" wrapText="1"/>
    </xf>
    <xf numFmtId="0" fontId="2" fillId="0" borderId="12" xfId="0" applyFont="1" applyBorder="1" applyAlignment="1">
      <alignment horizontal="left" wrapText="1"/>
    </xf>
    <xf numFmtId="0" fontId="3" fillId="0" borderId="0" xfId="0" applyFont="1" applyAlignment="1">
      <alignment horizontal="center"/>
    </xf>
    <xf numFmtId="171" fontId="2" fillId="0" borderId="1" xfId="0" applyNumberFormat="1"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left"/>
    </xf>
    <xf numFmtId="0" fontId="2" fillId="0" borderId="0" xfId="0" applyFont="1" applyBorder="1" applyAlignment="1">
      <alignment horizontal="left"/>
    </xf>
    <xf numFmtId="0" fontId="5" fillId="0" borderId="0" xfId="0" applyFont="1" applyAlignment="1">
      <alignment horizontal="center"/>
    </xf>
    <xf numFmtId="0" fontId="9" fillId="0" borderId="0" xfId="0" applyFont="1" applyAlignment="1">
      <alignment horizontal="center"/>
    </xf>
    <xf numFmtId="0" fontId="9" fillId="0" borderId="0" xfId="0" applyNumberFormat="1" applyFont="1" applyAlignment="1">
      <alignment horizontal="center"/>
    </xf>
    <xf numFmtId="0" fontId="12" fillId="0" borderId="0" xfId="0" applyFont="1" applyAlignment="1">
      <alignment horizontal="center"/>
    </xf>
    <xf numFmtId="0" fontId="23" fillId="0" borderId="0" xfId="0" applyFont="1" applyAlignment="1">
      <alignment horizontal="center"/>
    </xf>
    <xf numFmtId="0" fontId="4" fillId="0" borderId="0" xfId="0" applyNumberFormat="1" applyFont="1" applyAlignment="1">
      <alignment horizontal="left" wrapText="1"/>
    </xf>
    <xf numFmtId="0" fontId="1" fillId="0" borderId="0" xfId="0" applyNumberFormat="1" applyFont="1" applyAlignment="1">
      <alignment horizontal="left" wrapText="1"/>
    </xf>
    <xf numFmtId="0" fontId="11" fillId="0" borderId="0" xfId="0" applyFont="1" applyAlignment="1">
      <alignment horizontal="center"/>
    </xf>
    <xf numFmtId="0" fontId="8" fillId="0" borderId="0" xfId="0" applyFont="1" applyAlignment="1">
      <alignment horizontal="center"/>
    </xf>
    <xf numFmtId="0" fontId="9" fillId="0" borderId="22" xfId="0" applyFont="1" applyBorder="1" applyAlignment="1">
      <alignment horizontal="left" wrapText="1"/>
    </xf>
    <xf numFmtId="0" fontId="9" fillId="0" borderId="23" xfId="0" applyFont="1" applyBorder="1" applyAlignment="1">
      <alignment horizontal="left" wrapText="1"/>
    </xf>
    <xf numFmtId="0" fontId="9" fillId="0" borderId="24" xfId="0" applyFont="1" applyBorder="1" applyAlignment="1">
      <alignment horizontal="left" wrapText="1"/>
    </xf>
    <xf numFmtId="0" fontId="1" fillId="0" borderId="0" xfId="0" applyNumberFormat="1" applyFont="1" applyAlignment="1" quotePrefix="1">
      <alignment horizontal="left" wrapText="1"/>
    </xf>
    <xf numFmtId="0" fontId="9" fillId="0" borderId="1" xfId="0" applyFont="1" applyBorder="1" applyAlignment="1">
      <alignment horizontal="center"/>
    </xf>
    <xf numFmtId="0" fontId="9" fillId="0" borderId="19" xfId="0" applyFont="1" applyBorder="1" applyAlignment="1">
      <alignment horizontal="left"/>
    </xf>
    <xf numFmtId="0" fontId="9" fillId="0" borderId="0" xfId="0" applyFont="1" applyBorder="1" applyAlignment="1">
      <alignment horizontal="center"/>
    </xf>
    <xf numFmtId="0" fontId="2" fillId="2" borderId="3" xfId="0" applyFont="1" applyFill="1" applyBorder="1" applyAlignment="1">
      <alignment horizontal="center"/>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3" fillId="2" borderId="20" xfId="0" applyFont="1" applyFill="1" applyBorder="1" applyAlignment="1">
      <alignment horizontal="center"/>
    </xf>
    <xf numFmtId="0" fontId="3" fillId="2" borderId="2" xfId="0" applyFont="1" applyFill="1" applyBorder="1" applyAlignment="1">
      <alignment horizontal="center"/>
    </xf>
    <xf numFmtId="0" fontId="3" fillId="2" borderId="2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0" fontId="3" fillId="0" borderId="20" xfId="0" applyFont="1"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 xfId="0" applyBorder="1" applyAlignment="1">
      <alignment horizontal="center"/>
    </xf>
    <xf numFmtId="14" fontId="0" fillId="0" borderId="1" xfId="0" applyNumberFormat="1" applyBorder="1" applyAlignment="1">
      <alignment horizontal="center"/>
    </xf>
    <xf numFmtId="0" fontId="12" fillId="0" borderId="3" xfId="0" applyFont="1" applyBorder="1" applyAlignment="1">
      <alignment horizontal="center" vertical="center" wrapText="1"/>
    </xf>
    <xf numFmtId="0" fontId="3" fillId="0" borderId="3" xfId="0" applyFont="1" applyBorder="1" applyAlignment="1">
      <alignment/>
    </xf>
    <xf numFmtId="0" fontId="2" fillId="0" borderId="3" xfId="0" applyFont="1" applyBorder="1" applyAlignment="1">
      <alignment/>
    </xf>
    <xf numFmtId="165" fontId="2" fillId="0" borderId="3" xfId="15" applyNumberFormat="1" applyFont="1" applyBorder="1" applyAlignment="1">
      <alignment horizontal="center"/>
    </xf>
    <xf numFmtId="0" fontId="3" fillId="0" borderId="3" xfId="0" applyFont="1" applyBorder="1" applyAlignment="1">
      <alignment horizontal="right"/>
    </xf>
    <xf numFmtId="165" fontId="3" fillId="0" borderId="3" xfId="15" applyNumberFormat="1" applyFont="1" applyBorder="1" applyAlignment="1">
      <alignment horizontal="center"/>
    </xf>
    <xf numFmtId="165" fontId="3" fillId="0" borderId="20" xfId="15" applyNumberFormat="1" applyFont="1" applyBorder="1" applyAlignment="1">
      <alignment horizontal="center"/>
    </xf>
    <xf numFmtId="165" fontId="3" fillId="0" borderId="21" xfId="15" applyNumberFormat="1" applyFont="1" applyBorder="1" applyAlignment="1">
      <alignment horizontal="center"/>
    </xf>
    <xf numFmtId="0" fontId="3" fillId="0" borderId="0" xfId="0" applyFont="1" applyBorder="1" applyAlignment="1">
      <alignment horizontal="left"/>
    </xf>
    <xf numFmtId="0" fontId="9" fillId="0" borderId="3" xfId="0" applyFont="1" applyBorder="1" applyAlignment="1">
      <alignment horizontal="left" vertical="center" wrapText="1"/>
    </xf>
    <xf numFmtId="0" fontId="3" fillId="0" borderId="3" xfId="0" applyFont="1" applyBorder="1" applyAlignment="1">
      <alignment horizontal="center" vertical="center"/>
    </xf>
    <xf numFmtId="0" fontId="2" fillId="0" borderId="3" xfId="0" applyFont="1" applyBorder="1" applyAlignment="1">
      <alignment horizontal="left" vertical="center"/>
    </xf>
    <xf numFmtId="0" fontId="3" fillId="0" borderId="1" xfId="0" applyFont="1" applyBorder="1" applyAlignment="1">
      <alignment horizontal="center" vertical="top"/>
    </xf>
    <xf numFmtId="0" fontId="2" fillId="0" borderId="18"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25" xfId="0" applyFont="1" applyBorder="1" applyAlignment="1">
      <alignment horizontal="left" vertical="top"/>
    </xf>
    <xf numFmtId="0" fontId="2" fillId="0" borderId="0" xfId="0" applyFont="1" applyBorder="1" applyAlignment="1">
      <alignment horizontal="left" vertical="top"/>
    </xf>
    <xf numFmtId="0" fontId="2" fillId="0" borderId="26" xfId="0" applyFont="1" applyBorder="1" applyAlignment="1">
      <alignment horizontal="left" vertical="top"/>
    </xf>
    <xf numFmtId="0" fontId="3" fillId="0" borderId="0" xfId="0" applyFont="1" applyAlignment="1">
      <alignment horizontal="center" vertical="center" wrapText="1"/>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25"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0" fillId="0" borderId="0" xfId="0" applyAlignment="1">
      <alignment horizontal="right"/>
    </xf>
    <xf numFmtId="0" fontId="6" fillId="0" borderId="0" xfId="0" applyFont="1" applyAlignment="1">
      <alignment horizontal="left"/>
    </xf>
    <xf numFmtId="0" fontId="3" fillId="0" borderId="3" xfId="0" applyFont="1" applyBorder="1" applyAlignment="1">
      <alignment horizontal="center" vertical="center" wrapText="1"/>
    </xf>
    <xf numFmtId="0" fontId="2" fillId="0" borderId="2" xfId="22" applyFont="1" applyBorder="1" applyAlignment="1" applyProtection="1">
      <alignment horizontal="left" vertical="center"/>
      <protection locked="0"/>
    </xf>
    <xf numFmtId="0" fontId="2" fillId="0" borderId="21" xfId="22" applyFont="1" applyBorder="1" applyAlignment="1" applyProtection="1">
      <alignment horizontal="left" vertical="center"/>
      <protection locked="0"/>
    </xf>
    <xf numFmtId="43" fontId="2" fillId="0" borderId="3" xfId="15" applyFont="1" applyBorder="1" applyAlignment="1">
      <alignment horizontal="center" vertical="center"/>
    </xf>
    <xf numFmtId="173" fontId="2" fillId="0" borderId="20" xfId="21" applyNumberFormat="1" applyFont="1" applyBorder="1" applyAlignment="1" applyProtection="1">
      <alignment horizontal="center" vertical="center"/>
      <protection locked="0"/>
    </xf>
    <xf numFmtId="173" fontId="2" fillId="0" borderId="2" xfId="21" applyNumberFormat="1" applyFont="1" applyBorder="1" applyAlignment="1" applyProtection="1">
      <alignment horizontal="center" vertical="center"/>
      <protection locked="0"/>
    </xf>
    <xf numFmtId="173" fontId="2" fillId="0" borderId="21" xfId="21" applyNumberFormat="1" applyFont="1" applyBorder="1" applyAlignment="1" applyProtection="1">
      <alignment horizontal="center" vertical="center"/>
      <protection locked="0"/>
    </xf>
    <xf numFmtId="0" fontId="2" fillId="0" borderId="20" xfId="21" applyFont="1" applyBorder="1" applyAlignment="1" applyProtection="1">
      <alignment horizontal="center" vertical="center"/>
      <protection locked="0"/>
    </xf>
    <xf numFmtId="0" fontId="2" fillId="0" borderId="2" xfId="21"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20" xfId="0" applyFont="1" applyBorder="1" applyAlignment="1">
      <alignment horizontal="right" vertical="center"/>
    </xf>
    <xf numFmtId="0" fontId="2" fillId="0" borderId="2" xfId="0" applyFont="1" applyBorder="1" applyAlignment="1">
      <alignment horizontal="right" vertical="center"/>
    </xf>
    <xf numFmtId="0" fontId="2" fillId="0" borderId="21" xfId="0" applyFont="1" applyBorder="1" applyAlignment="1">
      <alignment horizontal="right" vertical="center"/>
    </xf>
    <xf numFmtId="0" fontId="2" fillId="0" borderId="20" xfId="0" applyFont="1" applyBorder="1" applyAlignment="1">
      <alignment horizontal="left" vertical="center"/>
    </xf>
    <xf numFmtId="0" fontId="2" fillId="0" borderId="2" xfId="0" applyFont="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wrapText="1"/>
    </xf>
    <xf numFmtId="0" fontId="2" fillId="0" borderId="2" xfId="0" applyFont="1" applyBorder="1" applyAlignment="1">
      <alignment horizontal="left" vertical="center" wrapText="1"/>
    </xf>
    <xf numFmtId="0" fontId="2" fillId="0" borderId="21" xfId="0" applyFont="1" applyBorder="1" applyAlignment="1">
      <alignment horizontal="left" vertical="center" wrapText="1"/>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2" fillId="0" borderId="0" xfId="0" applyFont="1" applyAlignment="1">
      <alignment horizontal="left" vertical="top"/>
    </xf>
    <xf numFmtId="0" fontId="2" fillId="0" borderId="3" xfId="0" applyFont="1" applyBorder="1" applyAlignment="1">
      <alignment horizontal="left" vertical="center" wrapText="1"/>
    </xf>
    <xf numFmtId="0" fontId="14" fillId="0" borderId="0" xfId="0" applyFont="1" applyAlignment="1">
      <alignment horizontal="left" vertical="center" wrapText="1"/>
    </xf>
    <xf numFmtId="0" fontId="3" fillId="0" borderId="0" xfId="0" applyFont="1" applyBorder="1" applyAlignment="1">
      <alignment horizontal="center"/>
    </xf>
    <xf numFmtId="0" fontId="2" fillId="0" borderId="0" xfId="0" applyFont="1" applyAlignment="1">
      <alignment horizontal="left" wrapText="1"/>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indent="3"/>
    </xf>
    <xf numFmtId="0" fontId="15" fillId="0" borderId="0" xfId="0" applyFont="1" applyAlignment="1">
      <alignment horizont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id Schedule" xfId="21"/>
    <cellStyle name="Normal_PDM-11 Caddo - Kiowa - 2003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06-342-01%20EWP%20Pack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Sheet"/>
      <sheetName val="named lists"/>
      <sheetName val="PDM-11"/>
      <sheetName val="PDM-7"/>
      <sheetName val="Bid Schedule"/>
      <sheetName val="Eng Estimate"/>
      <sheetName val="Rock Quantities"/>
      <sheetName val="Rock Sketch"/>
      <sheetName val="Sheet2"/>
      <sheetName val="Chart2"/>
      <sheetName val="Chart3"/>
      <sheetName val="Chart4"/>
      <sheetName val="Ranking Procedure"/>
      <sheetName val="Rock Estimator"/>
    </sheetNames>
    <sheetDataSet>
      <sheetData sheetId="1">
        <row r="4">
          <cell r="E4" t="str">
            <v>Bareroot Trees and Shrubs</v>
          </cell>
        </row>
        <row r="5">
          <cell r="E5" t="str">
            <v>Bedding Installed</v>
          </cell>
        </row>
        <row r="6">
          <cell r="E6" t="str">
            <v>Blank</v>
          </cell>
        </row>
        <row r="7">
          <cell r="E7" t="str">
            <v>County Commissioner</v>
          </cell>
        </row>
        <row r="8">
          <cell r="E8" t="str">
            <v>Crawler Tractor</v>
          </cell>
        </row>
        <row r="9">
          <cell r="E9" t="str">
            <v>Crushed Rock Installed</v>
          </cell>
        </row>
        <row r="10">
          <cell r="E10" t="str">
            <v>Debris Disposal</v>
          </cell>
        </row>
        <row r="11">
          <cell r="E11" t="str">
            <v>Debris Removal</v>
          </cell>
        </row>
        <row r="12">
          <cell r="E12" t="str">
            <v>Dozer</v>
          </cell>
        </row>
        <row r="13">
          <cell r="E13" t="str">
            <v>Dump Truck</v>
          </cell>
        </row>
        <row r="14">
          <cell r="E14" t="str">
            <v>Excavated Spoil Disposal</v>
          </cell>
        </row>
        <row r="15">
          <cell r="E15" t="str">
            <v>Filter Cloth</v>
          </cell>
        </row>
        <row r="16">
          <cell r="E16" t="str">
            <v>Flagmen</v>
          </cell>
        </row>
        <row r="17">
          <cell r="E17" t="str">
            <v>Front End Loader</v>
          </cell>
        </row>
        <row r="18">
          <cell r="E18" t="str">
            <v>Hauling</v>
          </cell>
        </row>
        <row r="19">
          <cell r="E19" t="str">
            <v>Hydraulic Excavator</v>
          </cell>
        </row>
        <row r="20">
          <cell r="E20" t="str">
            <v>Laborers</v>
          </cell>
        </row>
        <row r="21">
          <cell r="E21" t="str">
            <v>Mobilization</v>
          </cell>
        </row>
        <row r="22">
          <cell r="E22" t="str">
            <v>Planting Trees and Shrubs</v>
          </cell>
        </row>
        <row r="23">
          <cell r="E23" t="str">
            <v>Riprap Installed</v>
          </cell>
        </row>
        <row r="24">
          <cell r="E24" t="str">
            <v>Road Foreman</v>
          </cell>
        </row>
        <row r="25">
          <cell r="E25" t="str">
            <v>Road Damage(con)</v>
          </cell>
        </row>
        <row r="26">
          <cell r="E26" t="str">
            <v>Rock Materials Specification</v>
          </cell>
        </row>
        <row r="27">
          <cell r="E27" t="str">
            <v>Seeding Bermuda</v>
          </cell>
        </row>
        <row r="28">
          <cell r="E28" t="str">
            <v>Seeding Fescue</v>
          </cell>
        </row>
        <row r="29">
          <cell r="E29" t="str">
            <v>Seeding Native</v>
          </cell>
        </row>
        <row r="30">
          <cell r="E30" t="str">
            <v>Seeding Switchgrass</v>
          </cell>
        </row>
        <row r="31">
          <cell r="E31" t="str">
            <v>Semi-Tractor Trailer</v>
          </cell>
        </row>
        <row r="32">
          <cell r="E32" t="str">
            <v>Solid Sod</v>
          </cell>
        </row>
        <row r="33">
          <cell r="E33" t="str">
            <v>Tipping or disposal</v>
          </cell>
        </row>
        <row r="34">
          <cell r="E34" t="str">
            <v>Vegetation and Fertilizer</v>
          </cell>
        </row>
        <row r="35">
          <cell r="E35" t="str">
            <v>Wheel Loader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I61"/>
  <sheetViews>
    <sheetView workbookViewId="0" topLeftCell="A19">
      <selection activeCell="I35" sqref="I35:BI35"/>
    </sheetView>
  </sheetViews>
  <sheetFormatPr defaultColWidth="9.140625" defaultRowHeight="12.75"/>
  <cols>
    <col min="1" max="1" width="6.8515625" style="0" customWidth="1"/>
    <col min="2" max="2" width="0.85546875" style="0" customWidth="1"/>
    <col min="3" max="3" width="3.28125" style="0" customWidth="1"/>
    <col min="4" max="4" width="1.28515625" style="0" customWidth="1"/>
    <col min="5" max="5" width="1.1484375" style="0" customWidth="1"/>
    <col min="6" max="6" width="1.7109375" style="0" customWidth="1"/>
    <col min="7" max="7" width="0.85546875" style="0" customWidth="1"/>
    <col min="8" max="8" width="0.71875" style="0" customWidth="1"/>
    <col min="9" max="9" width="4.00390625" style="0" customWidth="1"/>
    <col min="10" max="10" width="4.28125" style="0" customWidth="1"/>
    <col min="11" max="12" width="0.85546875" style="0" customWidth="1"/>
    <col min="13" max="13" width="5.140625" style="0" customWidth="1"/>
    <col min="14" max="14" width="2.7109375" style="0" customWidth="1"/>
    <col min="15" max="15" width="0.9921875" style="0" customWidth="1"/>
    <col min="16" max="16" width="3.00390625" style="0" customWidth="1"/>
    <col min="17" max="17" width="1.421875" style="0" customWidth="1"/>
    <col min="18" max="18" width="3.57421875" style="0" customWidth="1"/>
    <col min="19" max="20" width="2.00390625" style="0" customWidth="1"/>
    <col min="21" max="21" width="2.57421875" style="0" customWidth="1"/>
    <col min="22" max="22" width="0.85546875" style="0" customWidth="1"/>
    <col min="23" max="23" width="0.5625" style="0" customWidth="1"/>
    <col min="24" max="24" width="1.7109375" style="0" customWidth="1"/>
    <col min="25" max="25" width="2.7109375" style="0" customWidth="1"/>
    <col min="26" max="28" width="1.7109375" style="0" customWidth="1"/>
    <col min="29" max="40" width="0.85546875" style="0" customWidth="1"/>
    <col min="41" max="41" width="3.7109375" style="0" customWidth="1"/>
    <col min="42" max="46" width="0.85546875" style="0" customWidth="1"/>
    <col min="47" max="47" width="2.7109375" style="0" customWidth="1"/>
    <col min="48" max="48" width="1.7109375" style="0" customWidth="1"/>
    <col min="49" max="54" width="0.85546875" style="0" customWidth="1"/>
    <col min="55" max="55" width="0.9921875" style="0" customWidth="1"/>
    <col min="56" max="56" width="3.140625" style="0" customWidth="1"/>
    <col min="57" max="61" width="0.85546875" style="0" customWidth="1"/>
  </cols>
  <sheetData>
    <row r="1" spans="1:61" ht="12" customHeight="1">
      <c r="A1" s="122" t="s">
        <v>26</v>
      </c>
      <c r="B1" s="122"/>
      <c r="C1" s="122"/>
      <c r="D1" s="122"/>
      <c r="E1" s="122"/>
      <c r="F1" s="122"/>
      <c r="G1" s="122"/>
      <c r="H1" s="122"/>
      <c r="I1" s="122"/>
      <c r="J1" s="122"/>
      <c r="K1" s="122"/>
      <c r="L1" s="122"/>
      <c r="M1" s="122"/>
      <c r="N1" s="122"/>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15" t="s">
        <v>28</v>
      </c>
      <c r="AV1" s="115"/>
      <c r="AW1" s="115"/>
      <c r="AX1" s="115"/>
      <c r="AY1" s="115"/>
      <c r="AZ1" s="115"/>
      <c r="BA1" s="115"/>
      <c r="BB1" s="115"/>
      <c r="BC1" s="115"/>
      <c r="BD1" s="115"/>
      <c r="BE1" s="115"/>
      <c r="BF1" s="115"/>
      <c r="BG1" s="115"/>
      <c r="BH1" s="115"/>
      <c r="BI1" s="115"/>
    </row>
    <row r="2" spans="1:61" s="8" customFormat="1" ht="12" customHeight="1">
      <c r="A2" s="122" t="s">
        <v>27</v>
      </c>
      <c r="B2" s="122"/>
      <c r="C2" s="122"/>
      <c r="D2" s="122"/>
      <c r="E2" s="122"/>
      <c r="F2" s="122"/>
      <c r="G2" s="122"/>
      <c r="H2" s="122"/>
      <c r="I2" s="122"/>
      <c r="J2" s="122"/>
      <c r="K2" s="122"/>
      <c r="L2" s="122"/>
      <c r="M2" s="122"/>
      <c r="N2" s="122"/>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15" t="s">
        <v>29</v>
      </c>
      <c r="AV2" s="115"/>
      <c r="AW2" s="115"/>
      <c r="AX2" s="115"/>
      <c r="AY2" s="115"/>
      <c r="AZ2" s="115"/>
      <c r="BA2" s="115"/>
      <c r="BB2" s="115"/>
      <c r="BC2" s="115"/>
      <c r="BD2" s="115"/>
      <c r="BE2" s="115"/>
      <c r="BF2" s="115"/>
      <c r="BG2" s="115"/>
      <c r="BH2" s="115"/>
      <c r="BI2" s="115"/>
    </row>
    <row r="3" spans="1:61" ht="10.5" customHeight="1">
      <c r="A3" s="114" t="s">
        <v>31</v>
      </c>
      <c r="B3" s="114"/>
      <c r="C3" s="114"/>
      <c r="D3" s="114"/>
      <c r="E3" s="114"/>
      <c r="F3" s="114"/>
      <c r="G3" s="114"/>
      <c r="H3" s="114"/>
      <c r="I3" s="114"/>
      <c r="J3" s="114"/>
      <c r="K3" s="114"/>
      <c r="L3" s="114"/>
      <c r="M3" s="114"/>
      <c r="N3" s="114"/>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16" t="s">
        <v>30</v>
      </c>
      <c r="AV3" s="116"/>
      <c r="AW3" s="116"/>
      <c r="AX3" s="116"/>
      <c r="AY3" s="116"/>
      <c r="AZ3" s="116"/>
      <c r="BA3" s="116"/>
      <c r="BB3" s="116"/>
      <c r="BC3" s="116"/>
      <c r="BD3" s="116"/>
      <c r="BE3" s="116"/>
      <c r="BF3" s="116"/>
      <c r="BG3" s="116"/>
      <c r="BH3" s="116"/>
      <c r="BI3" s="116"/>
    </row>
    <row r="4" spans="1:61" ht="15" customHeight="1">
      <c r="A4" s="154" t="s">
        <v>81</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row>
    <row r="5" spans="1:63" ht="15" customHeight="1">
      <c r="A5" s="154" t="s">
        <v>32</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K5" t="s">
        <v>396</v>
      </c>
    </row>
    <row r="6" spans="1:61" ht="7.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row>
    <row r="7" spans="1:61" ht="7.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18"/>
      <c r="Z7" s="119"/>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1"/>
    </row>
    <row r="8" spans="1:97" ht="12" customHeight="1">
      <c r="A8" s="127"/>
      <c r="B8" s="127"/>
      <c r="C8" s="127"/>
      <c r="D8" s="127"/>
      <c r="E8" s="127"/>
      <c r="F8" s="127"/>
      <c r="G8" s="127"/>
      <c r="H8" s="127"/>
      <c r="I8" s="127"/>
      <c r="J8" s="127"/>
      <c r="K8" s="127"/>
      <c r="L8" s="127"/>
      <c r="M8" s="127"/>
      <c r="N8" s="127"/>
      <c r="O8" s="127"/>
      <c r="P8" s="127"/>
      <c r="Q8" s="127"/>
      <c r="R8" s="127"/>
      <c r="S8" s="127"/>
      <c r="T8" s="127"/>
      <c r="U8" s="127"/>
      <c r="V8" s="127"/>
      <c r="W8" s="127"/>
      <c r="X8" s="127"/>
      <c r="Y8" s="151"/>
      <c r="Z8" s="152" t="s">
        <v>68</v>
      </c>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17"/>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row>
    <row r="9" spans="1:97" ht="12.75" customHeight="1">
      <c r="A9" s="122" t="s">
        <v>35</v>
      </c>
      <c r="B9" s="122"/>
      <c r="C9" s="122"/>
      <c r="D9" s="127"/>
      <c r="E9" s="127"/>
      <c r="F9" s="127"/>
      <c r="G9" s="127"/>
      <c r="H9" s="127"/>
      <c r="I9" s="127"/>
      <c r="J9" s="127"/>
      <c r="K9" s="127"/>
      <c r="L9" s="127"/>
      <c r="M9" s="127"/>
      <c r="N9" s="127"/>
      <c r="O9" s="127"/>
      <c r="P9" s="127"/>
      <c r="Q9" s="127"/>
      <c r="R9" s="127"/>
      <c r="S9" s="127"/>
      <c r="T9" s="127"/>
      <c r="U9" s="127"/>
      <c r="V9" s="127"/>
      <c r="W9" s="127"/>
      <c r="X9" s="127"/>
      <c r="Y9" s="151"/>
      <c r="Z9" s="152" t="s">
        <v>65</v>
      </c>
      <c r="AA9" s="153"/>
      <c r="AB9" s="153"/>
      <c r="AC9" s="153"/>
      <c r="AD9" s="153"/>
      <c r="AE9" s="153"/>
      <c r="AF9" s="153"/>
      <c r="AG9" s="153"/>
      <c r="AH9" s="153"/>
      <c r="AI9" s="153"/>
      <c r="AJ9" s="6" t="s">
        <v>33</v>
      </c>
      <c r="AK9" s="6"/>
      <c r="AL9" s="6"/>
      <c r="AM9" s="6"/>
      <c r="AN9" s="6"/>
      <c r="AO9" s="4"/>
      <c r="AP9" s="150"/>
      <c r="AQ9" s="150"/>
      <c r="AR9" s="150"/>
      <c r="AS9" s="150"/>
      <c r="AT9" s="150"/>
      <c r="AU9" s="150"/>
      <c r="AV9" s="150"/>
      <c r="AW9" s="150"/>
      <c r="AX9" s="150"/>
      <c r="AY9" s="6" t="s">
        <v>34</v>
      </c>
      <c r="AZ9" s="6"/>
      <c r="BA9" s="6"/>
      <c r="BB9" s="6"/>
      <c r="BC9" s="129"/>
      <c r="BD9" s="129"/>
      <c r="BE9" s="150"/>
      <c r="BF9" s="150"/>
      <c r="BG9" s="150"/>
      <c r="BH9" s="150"/>
      <c r="BI9" s="15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row>
    <row r="10" spans="1:97" ht="12.75" customHeight="1">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51"/>
      <c r="Z10" s="152" t="s">
        <v>66</v>
      </c>
      <c r="AA10" s="153"/>
      <c r="AB10" s="153"/>
      <c r="AC10" s="153"/>
      <c r="AD10" s="153"/>
      <c r="AE10" s="153"/>
      <c r="AF10" s="153"/>
      <c r="AG10" s="153"/>
      <c r="AH10" s="153"/>
      <c r="AI10" s="153"/>
      <c r="AJ10" s="6" t="s">
        <v>33</v>
      </c>
      <c r="AK10" s="6"/>
      <c r="AL10" s="6"/>
      <c r="AM10" s="6"/>
      <c r="AN10" s="6"/>
      <c r="AO10" s="5"/>
      <c r="AP10" s="150"/>
      <c r="AQ10" s="150"/>
      <c r="AR10" s="150"/>
      <c r="AS10" s="150"/>
      <c r="AT10" s="150"/>
      <c r="AU10" s="150"/>
      <c r="AV10" s="150"/>
      <c r="AW10" s="150"/>
      <c r="AX10" s="150"/>
      <c r="AY10" s="6" t="s">
        <v>34</v>
      </c>
      <c r="AZ10" s="6"/>
      <c r="BA10" s="6"/>
      <c r="BB10" s="6"/>
      <c r="BC10" s="129"/>
      <c r="BD10" s="129"/>
      <c r="BE10" s="150"/>
      <c r="BF10" s="150"/>
      <c r="BG10" s="150"/>
      <c r="BH10" s="150"/>
      <c r="BI10" s="15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row>
    <row r="11" spans="1:113" ht="12.75" customHeight="1">
      <c r="A11" s="126" t="s">
        <v>36</v>
      </c>
      <c r="B11" s="126"/>
      <c r="C11" s="126"/>
      <c r="D11" s="126"/>
      <c r="E11" s="128">
        <v>38791</v>
      </c>
      <c r="F11" s="129"/>
      <c r="G11" s="129"/>
      <c r="H11" s="129"/>
      <c r="I11" s="129"/>
      <c r="J11" s="129"/>
      <c r="K11" s="129"/>
      <c r="L11" s="129"/>
      <c r="M11" s="129"/>
      <c r="N11" s="129"/>
      <c r="O11" s="127"/>
      <c r="P11" s="127"/>
      <c r="Q11" s="127"/>
      <c r="R11" s="127"/>
      <c r="S11" s="127"/>
      <c r="T11" s="127"/>
      <c r="U11" s="127"/>
      <c r="V11" s="127"/>
      <c r="W11" s="127"/>
      <c r="X11" s="127"/>
      <c r="Y11" s="151"/>
      <c r="Z11" s="152" t="s">
        <v>64</v>
      </c>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24" t="str">
        <f>'sec 1e-1f'!H5</f>
        <v>1,e</v>
      </c>
      <c r="BD11" s="124"/>
      <c r="BE11" s="124"/>
      <c r="BF11" s="124"/>
      <c r="BG11" s="124"/>
      <c r="BH11" s="124"/>
      <c r="BI11" s="125"/>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row>
    <row r="12" spans="1:113" ht="12.75" customHeight="1">
      <c r="A12" s="127"/>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51"/>
      <c r="Z12" s="152" t="s">
        <v>67</v>
      </c>
      <c r="AA12" s="153"/>
      <c r="AB12" s="153"/>
      <c r="AC12" s="153"/>
      <c r="AD12" s="153"/>
      <c r="AE12" s="153"/>
      <c r="AF12" s="153"/>
      <c r="AG12" s="153"/>
      <c r="AH12" s="153"/>
      <c r="AI12" s="153"/>
      <c r="AJ12" s="153"/>
      <c r="AK12" s="153"/>
      <c r="AL12" s="153"/>
      <c r="AM12" s="153"/>
      <c r="AN12" s="153"/>
      <c r="AO12" s="153"/>
      <c r="AP12" s="6" t="s">
        <v>33</v>
      </c>
      <c r="AQ12" s="6"/>
      <c r="AR12" s="6"/>
      <c r="AS12" s="6"/>
      <c r="AT12" s="6"/>
      <c r="AU12" s="129"/>
      <c r="AV12" s="129"/>
      <c r="AW12" s="150"/>
      <c r="AX12" s="150"/>
      <c r="AY12" s="6" t="s">
        <v>34</v>
      </c>
      <c r="AZ12" s="6"/>
      <c r="BA12" s="6"/>
      <c r="BB12" s="6"/>
      <c r="BC12" s="129"/>
      <c r="BD12" s="129"/>
      <c r="BE12" s="150"/>
      <c r="BF12" s="150"/>
      <c r="BG12" s="150"/>
      <c r="BH12" s="150"/>
      <c r="BI12" s="15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row>
    <row r="13" spans="1:113" ht="12.75" customHeight="1">
      <c r="A13" s="126" t="s">
        <v>37</v>
      </c>
      <c r="B13" s="126"/>
      <c r="C13" s="126"/>
      <c r="D13" s="129" t="s">
        <v>386</v>
      </c>
      <c r="E13" s="129"/>
      <c r="F13" s="129"/>
      <c r="G13" s="129"/>
      <c r="H13" s="129"/>
      <c r="I13" s="129"/>
      <c r="J13" s="129"/>
      <c r="K13" s="130" t="s">
        <v>38</v>
      </c>
      <c r="L13" s="130"/>
      <c r="M13" s="130"/>
      <c r="N13" s="130"/>
      <c r="O13" s="130"/>
      <c r="P13" s="130"/>
      <c r="Q13" s="129">
        <v>405110</v>
      </c>
      <c r="R13" s="129"/>
      <c r="S13" s="129"/>
      <c r="T13" s="129"/>
      <c r="U13" s="129"/>
      <c r="V13" s="129"/>
      <c r="W13" s="129"/>
      <c r="X13" s="127"/>
      <c r="Y13" s="151"/>
      <c r="Z13" s="112"/>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13"/>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row>
    <row r="14" spans="1:113" ht="10.5" customHeight="1">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row>
    <row r="15" spans="1:113" ht="12" customHeight="1">
      <c r="A15" s="148" t="s">
        <v>39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row>
    <row r="16" spans="1:113" ht="10.5" customHeight="1">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row>
    <row r="17" spans="1:113" ht="12" customHeight="1">
      <c r="A17" s="126" t="s">
        <v>40</v>
      </c>
      <c r="B17" s="126"/>
      <c r="C17" s="126"/>
      <c r="D17" s="126"/>
      <c r="E17" s="131" t="s">
        <v>387</v>
      </c>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row>
    <row r="18" spans="1:113" ht="10.5" customHeight="1">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row>
    <row r="19" spans="1:113" ht="12" customHeight="1">
      <c r="A19" s="126" t="s">
        <v>41</v>
      </c>
      <c r="B19" s="126"/>
      <c r="C19" s="131" t="s">
        <v>401</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row>
    <row r="20" spans="1:113" ht="10.5" customHeight="1">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row>
    <row r="21" spans="1:113" ht="12" customHeight="1">
      <c r="A21" s="126" t="s">
        <v>42</v>
      </c>
      <c r="B21" s="126"/>
      <c r="C21" s="126"/>
      <c r="D21" s="126"/>
      <c r="E21" s="131" t="s">
        <v>402</v>
      </c>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row>
    <row r="22" spans="1:113" ht="10.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row>
    <row r="23" spans="1:113" ht="12" customHeight="1">
      <c r="A23" s="126" t="s">
        <v>43</v>
      </c>
      <c r="B23" s="126"/>
      <c r="C23" s="126"/>
      <c r="D23" s="126"/>
      <c r="E23" s="126"/>
      <c r="F23" s="126"/>
      <c r="G23" s="126"/>
      <c r="H23" s="149">
        <v>9182534432</v>
      </c>
      <c r="I23" s="149"/>
      <c r="J23" s="149"/>
      <c r="K23" s="149"/>
      <c r="L23" s="149"/>
      <c r="M23" s="149"/>
      <c r="N23" s="149"/>
      <c r="O23" s="127"/>
      <c r="P23" s="127"/>
      <c r="Q23" s="127"/>
      <c r="R23" s="1" t="s">
        <v>44</v>
      </c>
      <c r="S23" s="149"/>
      <c r="T23" s="149"/>
      <c r="U23" s="149"/>
      <c r="V23" s="149"/>
      <c r="W23" s="149"/>
      <c r="X23" s="149"/>
      <c r="Y23" s="149"/>
      <c r="Z23" s="149"/>
      <c r="AA23" s="149"/>
      <c r="AB23" s="149"/>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row>
    <row r="24" spans="1:113" ht="10.5" customHeight="1">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row>
    <row r="25" spans="1:113" ht="12" customHeight="1">
      <c r="A25" s="148" t="s">
        <v>45</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row>
    <row r="26" spans="1:113" ht="10.5" customHeight="1">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row>
    <row r="27" spans="1:113" ht="12" customHeight="1">
      <c r="A27" s="7" t="s">
        <v>46</v>
      </c>
      <c r="B27" s="129" t="s">
        <v>388</v>
      </c>
      <c r="C27" s="129"/>
      <c r="D27" s="129"/>
      <c r="E27" s="129"/>
      <c r="F27" s="129"/>
      <c r="G27" s="129"/>
      <c r="H27" s="129"/>
      <c r="I27" s="129"/>
      <c r="J27" s="130" t="s">
        <v>54</v>
      </c>
      <c r="K27" s="130"/>
      <c r="L27" s="130"/>
      <c r="M27" s="130"/>
      <c r="N27" s="129" t="s">
        <v>300</v>
      </c>
      <c r="O27" s="129"/>
      <c r="P27" s="129"/>
      <c r="Q27" s="129"/>
      <c r="R27" s="129"/>
      <c r="S27" s="129"/>
      <c r="T27" s="130" t="s">
        <v>56</v>
      </c>
      <c r="U27" s="130"/>
      <c r="V27" s="130"/>
      <c r="W27" s="130"/>
      <c r="X27" s="130"/>
      <c r="Y27" s="130"/>
      <c r="Z27" s="130"/>
      <c r="AA27" s="130"/>
      <c r="AB27" s="130"/>
      <c r="AC27" s="130"/>
      <c r="AD27" s="130"/>
      <c r="AE27" s="130"/>
      <c r="AF27" s="130"/>
      <c r="AG27" s="130"/>
      <c r="AH27" s="130"/>
      <c r="AI27" s="130"/>
      <c r="AJ27" s="130"/>
      <c r="AK27" s="130"/>
      <c r="AL27" s="130"/>
      <c r="AM27" s="130"/>
      <c r="AN27" s="130"/>
      <c r="AO27" s="129">
        <v>2</v>
      </c>
      <c r="AP27" s="129"/>
      <c r="AQ27" s="129"/>
      <c r="AR27" s="129"/>
      <c r="AS27" s="129"/>
      <c r="AT27" s="129"/>
      <c r="AU27" s="129"/>
      <c r="AV27" s="129"/>
      <c r="AW27" s="129"/>
      <c r="AX27" s="129"/>
      <c r="AY27" s="129"/>
      <c r="AZ27" s="127"/>
      <c r="BA27" s="127"/>
      <c r="BB27" s="127"/>
      <c r="BC27" s="127"/>
      <c r="BD27" s="127"/>
      <c r="BE27" s="127"/>
      <c r="BF27" s="127"/>
      <c r="BG27" s="127"/>
      <c r="BH27" s="127"/>
      <c r="BI27" s="127"/>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row>
    <row r="28" spans="1:113" ht="10.5" customHeight="1">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row>
    <row r="29" spans="1:113" ht="12" customHeight="1">
      <c r="A29" s="126" t="s">
        <v>47</v>
      </c>
      <c r="B29" s="126"/>
      <c r="C29" s="129" t="s">
        <v>397</v>
      </c>
      <c r="D29" s="129"/>
      <c r="E29" s="129"/>
      <c r="F29" s="129"/>
      <c r="G29" s="129"/>
      <c r="H29" s="129"/>
      <c r="I29" s="129"/>
      <c r="J29" s="130" t="s">
        <v>55</v>
      </c>
      <c r="K29" s="130"/>
      <c r="L29" s="130"/>
      <c r="M29" s="130"/>
      <c r="N29" s="130"/>
      <c r="O29" s="130"/>
      <c r="P29" s="129" t="s">
        <v>398</v>
      </c>
      <c r="Q29" s="129"/>
      <c r="R29" s="129"/>
      <c r="S29" s="129"/>
      <c r="T29" s="129"/>
      <c r="U29" s="130" t="s">
        <v>57</v>
      </c>
      <c r="V29" s="130"/>
      <c r="W29" s="130"/>
      <c r="X29" s="130"/>
      <c r="Y29" s="130"/>
      <c r="Z29" s="130"/>
      <c r="AA29" s="129">
        <v>26</v>
      </c>
      <c r="AB29" s="129"/>
      <c r="AC29" s="129"/>
      <c r="AD29" s="129"/>
      <c r="AE29" s="129"/>
      <c r="AF29" s="129"/>
      <c r="AG29" s="130" t="s">
        <v>58</v>
      </c>
      <c r="AH29" s="130"/>
      <c r="AI29" s="130"/>
      <c r="AJ29" s="130"/>
      <c r="AK29" s="130"/>
      <c r="AL29" s="130"/>
      <c r="AM29" s="130"/>
      <c r="AN29" s="130"/>
      <c r="AO29" s="130"/>
      <c r="AP29" s="129" t="s">
        <v>399</v>
      </c>
      <c r="AQ29" s="129"/>
      <c r="AR29" s="129"/>
      <c r="AS29" s="129"/>
      <c r="AT29" s="129"/>
      <c r="AU29" s="129"/>
      <c r="AV29" s="130" t="s">
        <v>59</v>
      </c>
      <c r="AW29" s="130"/>
      <c r="AX29" s="130"/>
      <c r="AY29" s="130"/>
      <c r="AZ29" s="130"/>
      <c r="BA29" s="130"/>
      <c r="BB29" s="130"/>
      <c r="BC29" s="130"/>
      <c r="BD29" s="129" t="s">
        <v>400</v>
      </c>
      <c r="BE29" s="129"/>
      <c r="BF29" s="129"/>
      <c r="BG29" s="129"/>
      <c r="BH29" s="129"/>
      <c r="BI29" s="129"/>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row>
    <row r="30" spans="1:113" ht="10.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row>
    <row r="31" spans="1:113" ht="12" customHeight="1">
      <c r="A31" s="126" t="s">
        <v>48</v>
      </c>
      <c r="B31" s="126"/>
      <c r="C31" s="126"/>
      <c r="D31" s="126"/>
      <c r="E31" s="126"/>
      <c r="F31" s="126"/>
      <c r="G31" s="129" t="s">
        <v>444</v>
      </c>
      <c r="H31" s="129"/>
      <c r="I31" s="129"/>
      <c r="J31" s="129"/>
      <c r="K31" s="129"/>
      <c r="L31" s="129"/>
      <c r="M31" s="129"/>
      <c r="N31" s="129"/>
      <c r="O31" s="108"/>
      <c r="P31" s="108"/>
      <c r="Q31" s="108"/>
      <c r="R31" s="108"/>
      <c r="S31" s="108"/>
      <c r="T31" s="108"/>
      <c r="U31" s="108"/>
      <c r="V31" s="108"/>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row>
    <row r="32" spans="1:113" ht="10.5" customHeight="1">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row>
    <row r="33" spans="1:113" ht="12" customHeight="1">
      <c r="A33" s="126" t="s">
        <v>49</v>
      </c>
      <c r="B33" s="126"/>
      <c r="C33" s="126"/>
      <c r="D33" s="126"/>
      <c r="E33" s="126"/>
      <c r="F33" s="129" t="s">
        <v>392</v>
      </c>
      <c r="G33" s="129"/>
      <c r="H33" s="129"/>
      <c r="I33" s="129"/>
      <c r="J33" s="129"/>
      <c r="K33" s="129"/>
      <c r="L33" s="129"/>
      <c r="M33" s="129"/>
      <c r="N33" s="129"/>
      <c r="O33" s="129"/>
      <c r="P33" s="129"/>
      <c r="Q33" s="129"/>
      <c r="R33" s="129"/>
      <c r="S33" s="129"/>
      <c r="T33" s="129"/>
      <c r="U33" s="129"/>
      <c r="V33" s="130" t="s">
        <v>60</v>
      </c>
      <c r="W33" s="130"/>
      <c r="X33" s="130"/>
      <c r="Y33" s="130"/>
      <c r="Z33" s="130"/>
      <c r="AA33" s="130"/>
      <c r="AB33" s="129" t="s">
        <v>393</v>
      </c>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row>
    <row r="34" spans="1:113" ht="10.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row>
    <row r="35" spans="1:113" ht="12" customHeight="1">
      <c r="A35" s="9" t="s">
        <v>50</v>
      </c>
      <c r="B35" s="9"/>
      <c r="C35" s="9"/>
      <c r="D35" s="9"/>
      <c r="E35" s="9"/>
      <c r="F35" s="9"/>
      <c r="G35" s="9"/>
      <c r="H35" s="9"/>
      <c r="I35" s="131" t="s">
        <v>394</v>
      </c>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row>
    <row r="36" spans="1:113" ht="10.5" customHeigh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row>
    <row r="37" spans="1:113" ht="12" customHeight="1">
      <c r="A37" s="148" t="s">
        <v>51</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row>
    <row r="38" spans="1:113" ht="10.5" customHeight="1">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row>
    <row r="39" spans="1:113" ht="12" customHeight="1">
      <c r="A39" s="131" t="s">
        <v>52</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row>
    <row r="40" spans="1:113" ht="12" customHeight="1">
      <c r="A40" s="133" t="s">
        <v>70</v>
      </c>
      <c r="B40" s="133"/>
      <c r="C40" s="133"/>
      <c r="D40" s="133"/>
      <c r="E40" s="133"/>
      <c r="F40" s="133"/>
      <c r="G40" s="133"/>
      <c r="H40" s="133"/>
      <c r="I40" s="133"/>
      <c r="J40" s="133"/>
      <c r="K40" s="133"/>
      <c r="L40" s="133"/>
      <c r="M40" s="133"/>
      <c r="N40" s="133"/>
      <c r="O40" s="133"/>
      <c r="P40" s="133"/>
      <c r="Q40" s="133"/>
      <c r="R40" s="133"/>
      <c r="S40" s="133"/>
      <c r="T40" s="133"/>
      <c r="U40" s="133"/>
      <c r="V40" s="133"/>
      <c r="W40" s="133"/>
      <c r="X40" s="107" t="s">
        <v>33</v>
      </c>
      <c r="Y40" s="107"/>
      <c r="Z40" s="107"/>
      <c r="AA40" s="107"/>
      <c r="AB40" s="107" t="s">
        <v>34</v>
      </c>
      <c r="AC40" s="107"/>
      <c r="AD40" s="107"/>
      <c r="AE40" s="107"/>
      <c r="AF40" s="107"/>
      <c r="AG40" s="107"/>
      <c r="AH40" s="107"/>
      <c r="AI40" s="107"/>
      <c r="AJ40" s="107"/>
      <c r="AK40" s="107" t="s">
        <v>69</v>
      </c>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9"/>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row>
    <row r="41" spans="1:113" ht="12.75" customHeight="1">
      <c r="A41" s="134" t="s">
        <v>71</v>
      </c>
      <c r="B41" s="134"/>
      <c r="C41" s="134"/>
      <c r="D41" s="134"/>
      <c r="E41" s="134"/>
      <c r="F41" s="134"/>
      <c r="G41" s="134"/>
      <c r="H41" s="134"/>
      <c r="I41" s="134"/>
      <c r="J41" s="134"/>
      <c r="K41" s="134"/>
      <c r="L41" s="134"/>
      <c r="M41" s="134"/>
      <c r="N41" s="134"/>
      <c r="O41" s="134"/>
      <c r="P41" s="134"/>
      <c r="Q41" s="134"/>
      <c r="R41" s="134"/>
      <c r="S41" s="134"/>
      <c r="T41" s="134"/>
      <c r="U41" s="134"/>
      <c r="V41" s="134"/>
      <c r="W41" s="134"/>
      <c r="X41" s="136"/>
      <c r="Y41" s="136"/>
      <c r="Z41" s="136"/>
      <c r="AA41" s="136"/>
      <c r="AB41" s="136"/>
      <c r="AC41" s="136"/>
      <c r="AD41" s="136"/>
      <c r="AE41" s="136"/>
      <c r="AF41" s="136"/>
      <c r="AG41" s="136"/>
      <c r="AH41" s="136"/>
      <c r="AI41" s="136"/>
      <c r="AJ41" s="136"/>
      <c r="AK41" s="139"/>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row>
    <row r="42" spans="1:113" ht="12" customHeight="1">
      <c r="A42" s="132" t="s">
        <v>72</v>
      </c>
      <c r="B42" s="132"/>
      <c r="C42" s="132"/>
      <c r="D42" s="132"/>
      <c r="E42" s="132"/>
      <c r="F42" s="132"/>
      <c r="G42" s="132"/>
      <c r="H42" s="132"/>
      <c r="I42" s="132"/>
      <c r="J42" s="132"/>
      <c r="K42" s="132"/>
      <c r="L42" s="132"/>
      <c r="M42" s="132"/>
      <c r="N42" s="132"/>
      <c r="O42" s="132"/>
      <c r="P42" s="132"/>
      <c r="Q42" s="132"/>
      <c r="R42" s="132"/>
      <c r="S42" s="132"/>
      <c r="T42" s="132"/>
      <c r="U42" s="132"/>
      <c r="V42" s="132"/>
      <c r="W42" s="132"/>
      <c r="X42" s="136"/>
      <c r="Y42" s="136"/>
      <c r="Z42" s="136"/>
      <c r="AA42" s="136"/>
      <c r="AB42" s="136"/>
      <c r="AC42" s="136"/>
      <c r="AD42" s="136"/>
      <c r="AE42" s="136"/>
      <c r="AF42" s="136"/>
      <c r="AG42" s="136"/>
      <c r="AH42" s="136"/>
      <c r="AI42" s="136"/>
      <c r="AJ42" s="136"/>
      <c r="AK42" s="142" t="s">
        <v>395</v>
      </c>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4"/>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row>
    <row r="43" spans="1:113" ht="12" customHeight="1">
      <c r="A43" s="135" t="s">
        <v>73</v>
      </c>
      <c r="B43" s="135"/>
      <c r="C43" s="135"/>
      <c r="D43" s="135"/>
      <c r="E43" s="135"/>
      <c r="F43" s="135"/>
      <c r="G43" s="135"/>
      <c r="H43" s="135"/>
      <c r="I43" s="135"/>
      <c r="J43" s="135"/>
      <c r="K43" s="135"/>
      <c r="L43" s="135"/>
      <c r="M43" s="135"/>
      <c r="N43" s="135"/>
      <c r="O43" s="135"/>
      <c r="P43" s="135"/>
      <c r="Q43" s="135"/>
      <c r="R43" s="135"/>
      <c r="S43" s="135"/>
      <c r="T43" s="135"/>
      <c r="U43" s="135"/>
      <c r="V43" s="135"/>
      <c r="W43" s="135"/>
      <c r="X43" s="136"/>
      <c r="Y43" s="136"/>
      <c r="Z43" s="136"/>
      <c r="AA43" s="136"/>
      <c r="AB43" s="136"/>
      <c r="AC43" s="136"/>
      <c r="AD43" s="136"/>
      <c r="AE43" s="136"/>
      <c r="AF43" s="136"/>
      <c r="AG43" s="136"/>
      <c r="AH43" s="136"/>
      <c r="AI43" s="136"/>
      <c r="AJ43" s="136"/>
      <c r="AK43" s="145"/>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7"/>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row>
    <row r="44" spans="1:113" ht="12.75" customHeight="1">
      <c r="A44" s="134" t="s">
        <v>74</v>
      </c>
      <c r="B44" s="134"/>
      <c r="C44" s="134"/>
      <c r="D44" s="134"/>
      <c r="E44" s="134"/>
      <c r="F44" s="134"/>
      <c r="G44" s="134"/>
      <c r="H44" s="134"/>
      <c r="I44" s="134"/>
      <c r="J44" s="134"/>
      <c r="K44" s="134"/>
      <c r="L44" s="134"/>
      <c r="M44" s="134"/>
      <c r="N44" s="134"/>
      <c r="O44" s="134"/>
      <c r="P44" s="134"/>
      <c r="Q44" s="134"/>
      <c r="R44" s="134"/>
      <c r="S44" s="134"/>
      <c r="T44" s="134"/>
      <c r="U44" s="134"/>
      <c r="V44" s="134"/>
      <c r="W44" s="134"/>
      <c r="X44" s="136"/>
      <c r="Y44" s="136"/>
      <c r="Z44" s="136"/>
      <c r="AA44" s="136"/>
      <c r="AB44" s="136"/>
      <c r="AC44" s="136"/>
      <c r="AD44" s="136"/>
      <c r="AE44" s="136"/>
      <c r="AF44" s="136"/>
      <c r="AG44" s="136"/>
      <c r="AH44" s="136"/>
      <c r="AI44" s="136"/>
      <c r="AJ44" s="136"/>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row>
    <row r="45" spans="1:113" ht="12.75" customHeight="1">
      <c r="A45" s="134" t="s">
        <v>75</v>
      </c>
      <c r="B45" s="134"/>
      <c r="C45" s="134"/>
      <c r="D45" s="134"/>
      <c r="E45" s="134"/>
      <c r="F45" s="134"/>
      <c r="G45" s="134"/>
      <c r="H45" s="134"/>
      <c r="I45" s="134"/>
      <c r="J45" s="134"/>
      <c r="K45" s="134"/>
      <c r="L45" s="134"/>
      <c r="M45" s="134"/>
      <c r="N45" s="134"/>
      <c r="O45" s="134"/>
      <c r="P45" s="134"/>
      <c r="Q45" s="134"/>
      <c r="R45" s="134"/>
      <c r="S45" s="134"/>
      <c r="T45" s="134"/>
      <c r="U45" s="134"/>
      <c r="V45" s="134"/>
      <c r="W45" s="134"/>
      <c r="X45" s="136"/>
      <c r="Y45" s="136"/>
      <c r="Z45" s="136"/>
      <c r="AA45" s="136"/>
      <c r="AB45" s="136"/>
      <c r="AC45" s="136"/>
      <c r="AD45" s="136"/>
      <c r="AE45" s="136"/>
      <c r="AF45" s="136"/>
      <c r="AG45" s="136"/>
      <c r="AH45" s="136"/>
      <c r="AI45" s="136"/>
      <c r="AJ45" s="136"/>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row>
    <row r="46" spans="1:113" ht="12.75" customHeight="1">
      <c r="A46" s="134" t="s">
        <v>76</v>
      </c>
      <c r="B46" s="134"/>
      <c r="C46" s="134"/>
      <c r="D46" s="134"/>
      <c r="E46" s="134"/>
      <c r="F46" s="134"/>
      <c r="G46" s="134"/>
      <c r="H46" s="134"/>
      <c r="I46" s="134"/>
      <c r="J46" s="134"/>
      <c r="K46" s="134"/>
      <c r="L46" s="134"/>
      <c r="M46" s="134"/>
      <c r="N46" s="134"/>
      <c r="O46" s="134"/>
      <c r="P46" s="134"/>
      <c r="Q46" s="134"/>
      <c r="R46" s="134"/>
      <c r="S46" s="134"/>
      <c r="T46" s="134"/>
      <c r="U46" s="134"/>
      <c r="V46" s="134"/>
      <c r="W46" s="134"/>
      <c r="X46" s="136"/>
      <c r="Y46" s="136"/>
      <c r="Z46" s="136"/>
      <c r="AA46" s="136"/>
      <c r="AB46" s="136"/>
      <c r="AC46" s="136"/>
      <c r="AD46" s="136"/>
      <c r="AE46" s="136"/>
      <c r="AF46" s="136"/>
      <c r="AG46" s="136"/>
      <c r="AH46" s="136"/>
      <c r="AI46" s="136"/>
      <c r="AJ46" s="136"/>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ht="12.75" customHeight="1">
      <c r="A47" s="134" t="s">
        <v>77</v>
      </c>
      <c r="B47" s="134"/>
      <c r="C47" s="134"/>
      <c r="D47" s="134"/>
      <c r="E47" s="134"/>
      <c r="F47" s="134"/>
      <c r="G47" s="134"/>
      <c r="H47" s="134"/>
      <c r="I47" s="134"/>
      <c r="J47" s="134"/>
      <c r="K47" s="134"/>
      <c r="L47" s="134"/>
      <c r="M47" s="134"/>
      <c r="N47" s="134"/>
      <c r="O47" s="134"/>
      <c r="P47" s="134"/>
      <c r="Q47" s="134"/>
      <c r="R47" s="134"/>
      <c r="S47" s="134"/>
      <c r="T47" s="134"/>
      <c r="U47" s="134"/>
      <c r="V47" s="134"/>
      <c r="W47" s="134"/>
      <c r="X47" s="136"/>
      <c r="Y47" s="136"/>
      <c r="Z47" s="136"/>
      <c r="AA47" s="136"/>
      <c r="AB47" s="136"/>
      <c r="AC47" s="136"/>
      <c r="AD47" s="136"/>
      <c r="AE47" s="136"/>
      <c r="AF47" s="136"/>
      <c r="AG47" s="136"/>
      <c r="AH47" s="136"/>
      <c r="AI47" s="136"/>
      <c r="AJ47" s="136"/>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ht="12" customHeight="1">
      <c r="A48" s="133" t="s">
        <v>78</v>
      </c>
      <c r="B48" s="133"/>
      <c r="C48" s="133"/>
      <c r="D48" s="133"/>
      <c r="E48" s="133"/>
      <c r="F48" s="133"/>
      <c r="G48" s="133"/>
      <c r="H48" s="133"/>
      <c r="I48" s="133"/>
      <c r="J48" s="133"/>
      <c r="K48" s="133"/>
      <c r="L48" s="133"/>
      <c r="M48" s="133"/>
      <c r="N48" s="133"/>
      <c r="O48" s="133"/>
      <c r="P48" s="133"/>
      <c r="Q48" s="133"/>
      <c r="R48" s="133"/>
      <c r="S48" s="133"/>
      <c r="T48" s="133"/>
      <c r="U48" s="133"/>
      <c r="V48" s="133"/>
      <c r="W48" s="133"/>
      <c r="X48" s="136"/>
      <c r="Y48" s="136"/>
      <c r="Z48" s="136"/>
      <c r="AA48" s="136"/>
      <c r="AB48" s="136"/>
      <c r="AC48" s="136"/>
      <c r="AD48" s="136"/>
      <c r="AE48" s="136"/>
      <c r="AF48" s="136"/>
      <c r="AG48" s="136"/>
      <c r="AH48" s="136"/>
      <c r="AI48" s="136"/>
      <c r="AJ48" s="136"/>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1:113" ht="12" customHeight="1">
      <c r="A49" s="132" t="s">
        <v>63</v>
      </c>
      <c r="B49" s="132"/>
      <c r="C49" s="132"/>
      <c r="D49" s="132"/>
      <c r="E49" s="132"/>
      <c r="F49" s="132"/>
      <c r="G49" s="132"/>
      <c r="H49" s="132"/>
      <c r="I49" s="132"/>
      <c r="J49" s="132"/>
      <c r="K49" s="132"/>
      <c r="L49" s="132"/>
      <c r="M49" s="132"/>
      <c r="N49" s="132"/>
      <c r="O49" s="132"/>
      <c r="P49" s="132"/>
      <c r="Q49" s="132"/>
      <c r="R49" s="132"/>
      <c r="S49" s="132"/>
      <c r="T49" s="132"/>
      <c r="U49" s="132"/>
      <c r="V49" s="132"/>
      <c r="W49" s="132"/>
      <c r="X49" s="137"/>
      <c r="Y49" s="137"/>
      <c r="Z49" s="137"/>
      <c r="AA49" s="137"/>
      <c r="AB49" s="137"/>
      <c r="AC49" s="137"/>
      <c r="AD49" s="137"/>
      <c r="AE49" s="137"/>
      <c r="AF49" s="137"/>
      <c r="AG49" s="137"/>
      <c r="AH49" s="137"/>
      <c r="AI49" s="137"/>
      <c r="AJ49" s="137"/>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1:113" ht="12" customHeight="1">
      <c r="A50" s="135" t="s">
        <v>79</v>
      </c>
      <c r="B50" s="135"/>
      <c r="C50" s="135"/>
      <c r="D50" s="135"/>
      <c r="E50" s="135"/>
      <c r="F50" s="135"/>
      <c r="G50" s="135"/>
      <c r="H50" s="135"/>
      <c r="I50" s="135"/>
      <c r="J50" s="135"/>
      <c r="K50" s="135"/>
      <c r="L50" s="135"/>
      <c r="M50" s="135"/>
      <c r="N50" s="135"/>
      <c r="O50" s="135"/>
      <c r="P50" s="135"/>
      <c r="Q50" s="135"/>
      <c r="R50" s="135"/>
      <c r="S50" s="135"/>
      <c r="T50" s="135"/>
      <c r="U50" s="135"/>
      <c r="V50" s="135"/>
      <c r="W50" s="135"/>
      <c r="X50" s="138"/>
      <c r="Y50" s="138"/>
      <c r="Z50" s="138"/>
      <c r="AA50" s="138"/>
      <c r="AB50" s="138"/>
      <c r="AC50" s="138"/>
      <c r="AD50" s="138"/>
      <c r="AE50" s="138"/>
      <c r="AF50" s="138"/>
      <c r="AG50" s="138"/>
      <c r="AH50" s="138"/>
      <c r="AI50" s="138"/>
      <c r="AJ50" s="138"/>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1:113" ht="12.75" customHeight="1">
      <c r="A51" s="134" t="s">
        <v>80</v>
      </c>
      <c r="B51" s="134"/>
      <c r="C51" s="134"/>
      <c r="D51" s="134"/>
      <c r="E51" s="134"/>
      <c r="F51" s="134"/>
      <c r="G51" s="134"/>
      <c r="H51" s="134"/>
      <c r="I51" s="134"/>
      <c r="J51" s="134"/>
      <c r="K51" s="134"/>
      <c r="L51" s="134"/>
      <c r="M51" s="134"/>
      <c r="N51" s="134"/>
      <c r="O51" s="134"/>
      <c r="P51" s="134"/>
      <c r="Q51" s="134"/>
      <c r="R51" s="134"/>
      <c r="S51" s="134"/>
      <c r="T51" s="134"/>
      <c r="U51" s="134"/>
      <c r="V51" s="134"/>
      <c r="W51" s="134"/>
      <c r="X51" s="136"/>
      <c r="Y51" s="136"/>
      <c r="Z51" s="136"/>
      <c r="AA51" s="136"/>
      <c r="AB51" s="136"/>
      <c r="AC51" s="136"/>
      <c r="AD51" s="136"/>
      <c r="AE51" s="136"/>
      <c r="AF51" s="136"/>
      <c r="AG51" s="136"/>
      <c r="AH51" s="136"/>
      <c r="AI51" s="136"/>
      <c r="AJ51" s="136"/>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1:113" ht="10.5" customHeigh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1:113" ht="12" customHeight="1">
      <c r="A53" s="126" t="s">
        <v>62</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1:113" ht="12.75" customHeight="1">
      <c r="A54" s="126" t="s">
        <v>84</v>
      </c>
      <c r="B54" s="126"/>
      <c r="C54" s="126"/>
      <c r="D54" s="126"/>
      <c r="E54" s="126"/>
      <c r="F54" s="126"/>
      <c r="G54" s="126"/>
      <c r="H54" s="126"/>
      <c r="I54" s="126"/>
      <c r="J54" s="126"/>
      <c r="K54" s="126"/>
      <c r="L54" s="126"/>
      <c r="M54" s="126"/>
      <c r="N54" s="129"/>
      <c r="O54" s="129"/>
      <c r="P54" s="130" t="s">
        <v>34</v>
      </c>
      <c r="Q54" s="130"/>
      <c r="R54" s="130"/>
      <c r="S54" s="129"/>
      <c r="T54" s="129"/>
      <c r="U54" s="130" t="s">
        <v>61</v>
      </c>
      <c r="V54" s="130"/>
      <c r="W54" s="130"/>
      <c r="X54" s="130"/>
      <c r="Y54" s="130"/>
      <c r="Z54" s="130"/>
      <c r="AA54" s="130"/>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row>
    <row r="55" spans="1:113" ht="10.5" customHeight="1">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row>
    <row r="56" spans="1:113" ht="12" customHeight="1">
      <c r="A56" s="126" t="s">
        <v>24</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row>
    <row r="57" spans="1:113" ht="12" customHeight="1">
      <c r="A57" s="126" t="s">
        <v>25</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row>
    <row r="58" spans="1:113" ht="12" customHeight="1">
      <c r="A58" s="126" t="s">
        <v>82</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row>
    <row r="59" spans="1:113" ht="12" customHeight="1">
      <c r="A59" s="126" t="s">
        <v>83</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row>
    <row r="60" spans="1:113" ht="12" customHeight="1">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row>
    <row r="61" spans="1:61" ht="10.5" customHeight="1">
      <c r="A61" s="110" t="s">
        <v>31</v>
      </c>
      <c r="B61" s="110"/>
      <c r="C61" s="110"/>
      <c r="D61" s="110"/>
      <c r="E61" s="110"/>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16" t="s">
        <v>53</v>
      </c>
      <c r="BE61" s="116"/>
      <c r="BF61" s="116"/>
      <c r="BG61" s="116"/>
      <c r="BH61" s="116"/>
      <c r="BI61" s="116"/>
    </row>
  </sheetData>
  <mergeCells count="155">
    <mergeCell ref="A61:E61"/>
    <mergeCell ref="AB54:BI54"/>
    <mergeCell ref="S23:Y23"/>
    <mergeCell ref="Z23:AB23"/>
    <mergeCell ref="F61:BC61"/>
    <mergeCell ref="BD61:BI61"/>
    <mergeCell ref="A55:BI55"/>
    <mergeCell ref="A56:BI56"/>
    <mergeCell ref="A57:BI57"/>
    <mergeCell ref="A60:BI60"/>
    <mergeCell ref="A58:BI58"/>
    <mergeCell ref="X42:AA43"/>
    <mergeCell ref="A59:BI59"/>
    <mergeCell ref="A38:BI38"/>
    <mergeCell ref="A39:BI39"/>
    <mergeCell ref="A52:BI52"/>
    <mergeCell ref="A54:M54"/>
    <mergeCell ref="P54:R54"/>
    <mergeCell ref="U54:AA54"/>
    <mergeCell ref="AK49:BI50"/>
    <mergeCell ref="AK51:BI51"/>
    <mergeCell ref="J29:O29"/>
    <mergeCell ref="AB46:AJ46"/>
    <mergeCell ref="A34:BI34"/>
    <mergeCell ref="A36:BI36"/>
    <mergeCell ref="A33:E33"/>
    <mergeCell ref="AB33:BI33"/>
    <mergeCell ref="I35:BI35"/>
    <mergeCell ref="F33:U33"/>
    <mergeCell ref="A37:BI37"/>
    <mergeCell ref="A31:F31"/>
    <mergeCell ref="A32:BI32"/>
    <mergeCell ref="X40:AA40"/>
    <mergeCell ref="AB40:AJ40"/>
    <mergeCell ref="AK40:BI40"/>
    <mergeCell ref="V33:AA33"/>
    <mergeCell ref="G31:V31"/>
    <mergeCell ref="AU1:BI1"/>
    <mergeCell ref="AU2:BI2"/>
    <mergeCell ref="AU3:BI3"/>
    <mergeCell ref="X41:AA41"/>
    <mergeCell ref="A15:BI15"/>
    <mergeCell ref="E17:BI17"/>
    <mergeCell ref="Q13:W13"/>
    <mergeCell ref="D13:J13"/>
    <mergeCell ref="A17:D17"/>
    <mergeCell ref="Z13:BI13"/>
    <mergeCell ref="O1:AT1"/>
    <mergeCell ref="O2:AT2"/>
    <mergeCell ref="O3:AT3"/>
    <mergeCell ref="A3:N3"/>
    <mergeCell ref="A2:N2"/>
    <mergeCell ref="A1:N1"/>
    <mergeCell ref="A6:BI6"/>
    <mergeCell ref="Z8:BI8"/>
    <mergeCell ref="A5:BI5"/>
    <mergeCell ref="A8:Y8"/>
    <mergeCell ref="A7:Y7"/>
    <mergeCell ref="Z7:BI7"/>
    <mergeCell ref="A4:BI4"/>
    <mergeCell ref="BC9:BD9"/>
    <mergeCell ref="BC10:BD10"/>
    <mergeCell ref="AP9:AX9"/>
    <mergeCell ref="BE9:BI9"/>
    <mergeCell ref="BE10:BI10"/>
    <mergeCell ref="A10:Y10"/>
    <mergeCell ref="AP10:AX10"/>
    <mergeCell ref="A9:C9"/>
    <mergeCell ref="D9:Y9"/>
    <mergeCell ref="Z12:AO12"/>
    <mergeCell ref="Z11:BB11"/>
    <mergeCell ref="Z10:AI10"/>
    <mergeCell ref="Z9:AI9"/>
    <mergeCell ref="AU12:AV12"/>
    <mergeCell ref="AW12:AX12"/>
    <mergeCell ref="A11:D11"/>
    <mergeCell ref="H23:N23"/>
    <mergeCell ref="BE12:BI12"/>
    <mergeCell ref="O11:Y11"/>
    <mergeCell ref="A12:Y12"/>
    <mergeCell ref="BC12:BD12"/>
    <mergeCell ref="X13:Y13"/>
    <mergeCell ref="A14:BI14"/>
    <mergeCell ref="A16:BI16"/>
    <mergeCell ref="A18:BI18"/>
    <mergeCell ref="A24:BI24"/>
    <mergeCell ref="A26:BI26"/>
    <mergeCell ref="AZ27:BI27"/>
    <mergeCell ref="J27:M27"/>
    <mergeCell ref="T27:AN27"/>
    <mergeCell ref="A25:BI25"/>
    <mergeCell ref="N27:S27"/>
    <mergeCell ref="AB51:AJ51"/>
    <mergeCell ref="AK41:BI41"/>
    <mergeCell ref="AK42:BI43"/>
    <mergeCell ref="AK44:BI44"/>
    <mergeCell ref="AK45:BI45"/>
    <mergeCell ref="AK46:BI46"/>
    <mergeCell ref="AK47:BI47"/>
    <mergeCell ref="AK48:BI48"/>
    <mergeCell ref="AB47:AJ47"/>
    <mergeCell ref="AB48:AJ48"/>
    <mergeCell ref="AB49:AJ50"/>
    <mergeCell ref="AB41:AJ41"/>
    <mergeCell ref="AB42:AJ43"/>
    <mergeCell ref="A45:W45"/>
    <mergeCell ref="X45:AA45"/>
    <mergeCell ref="AB44:AJ44"/>
    <mergeCell ref="AB45:AJ45"/>
    <mergeCell ref="X44:AA44"/>
    <mergeCell ref="A50:W50"/>
    <mergeCell ref="A48:W48"/>
    <mergeCell ref="X48:AA48"/>
    <mergeCell ref="X49:AA50"/>
    <mergeCell ref="X51:AA51"/>
    <mergeCell ref="A46:W46"/>
    <mergeCell ref="A47:W47"/>
    <mergeCell ref="X46:AA46"/>
    <mergeCell ref="X47:AA47"/>
    <mergeCell ref="A51:W51"/>
    <mergeCell ref="AP29:AU29"/>
    <mergeCell ref="BD29:BI29"/>
    <mergeCell ref="U29:Z29"/>
    <mergeCell ref="AG29:AO29"/>
    <mergeCell ref="AV29:BC29"/>
    <mergeCell ref="A30:BI30"/>
    <mergeCell ref="N54:O54"/>
    <mergeCell ref="S54:T54"/>
    <mergeCell ref="A49:W49"/>
    <mergeCell ref="A40:W40"/>
    <mergeCell ref="A41:W41"/>
    <mergeCell ref="A42:W42"/>
    <mergeCell ref="A43:W43"/>
    <mergeCell ref="A44:W44"/>
    <mergeCell ref="A53:BI53"/>
    <mergeCell ref="P29:T29"/>
    <mergeCell ref="A23:G23"/>
    <mergeCell ref="O23:Q23"/>
    <mergeCell ref="A28:BI28"/>
    <mergeCell ref="A29:B29"/>
    <mergeCell ref="B27:I27"/>
    <mergeCell ref="C29:I29"/>
    <mergeCell ref="AO27:AY27"/>
    <mergeCell ref="AC23:BI23"/>
    <mergeCell ref="AA29:AF29"/>
    <mergeCell ref="BC11:BI11"/>
    <mergeCell ref="A21:D21"/>
    <mergeCell ref="A22:BI22"/>
    <mergeCell ref="E11:N11"/>
    <mergeCell ref="A13:C13"/>
    <mergeCell ref="K13:P13"/>
    <mergeCell ref="A20:BI20"/>
    <mergeCell ref="A19:B19"/>
    <mergeCell ref="E21:BI21"/>
    <mergeCell ref="C19:BI19"/>
  </mergeCells>
  <printOptions/>
  <pageMargins left="0.6" right="0.4" top="0.75" bottom="0.5" header="0.5" footer="0.5"/>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dimension ref="A1:BI79"/>
  <sheetViews>
    <sheetView workbookViewId="0" topLeftCell="A1">
      <selection activeCell="B18" sqref="B18:I27"/>
    </sheetView>
  </sheetViews>
  <sheetFormatPr defaultColWidth="9.140625" defaultRowHeight="12.75"/>
  <cols>
    <col min="6" max="6" width="4.7109375" style="0" customWidth="1"/>
    <col min="9" max="9" width="13.57421875" style="0" customWidth="1"/>
    <col min="10" max="10" width="8.421875" style="0" customWidth="1"/>
  </cols>
  <sheetData>
    <row r="1" spans="1:12" ht="15" customHeight="1">
      <c r="A1" s="130" t="s">
        <v>85</v>
      </c>
      <c r="B1" s="130"/>
      <c r="C1" s="130"/>
      <c r="D1" s="130"/>
      <c r="E1" s="129" t="str">
        <f>'sec 1a-1d'!D13</f>
        <v>06-342-01</v>
      </c>
      <c r="F1" s="129"/>
      <c r="G1" s="127"/>
      <c r="H1" s="127"/>
      <c r="I1" s="127"/>
      <c r="J1" s="127"/>
      <c r="K1" s="1"/>
      <c r="L1" s="1"/>
    </row>
    <row r="2" spans="1:12" ht="15" customHeight="1">
      <c r="A2" s="127"/>
      <c r="B2" s="127"/>
      <c r="C2" s="127"/>
      <c r="D2" s="127"/>
      <c r="E2" s="127"/>
      <c r="F2" s="127"/>
      <c r="G2" s="127"/>
      <c r="H2" s="127"/>
      <c r="I2" s="127"/>
      <c r="J2" s="127"/>
      <c r="K2" s="1"/>
      <c r="L2" s="1"/>
    </row>
    <row r="3" spans="1:12" ht="30" customHeight="1">
      <c r="A3" s="213" t="s">
        <v>192</v>
      </c>
      <c r="B3" s="213"/>
      <c r="C3" s="213"/>
      <c r="D3" s="213"/>
      <c r="E3" s="213"/>
      <c r="F3" s="213"/>
      <c r="G3" s="213"/>
      <c r="H3" s="213"/>
      <c r="I3" s="213"/>
      <c r="J3" s="1"/>
      <c r="K3" s="1"/>
      <c r="L3" s="1"/>
    </row>
    <row r="4" spans="1:12" ht="15" customHeight="1">
      <c r="A4" s="127"/>
      <c r="B4" s="127"/>
      <c r="C4" s="127"/>
      <c r="D4" s="127"/>
      <c r="E4" s="127"/>
      <c r="F4" s="127"/>
      <c r="G4" s="127"/>
      <c r="H4" s="127"/>
      <c r="I4" s="127"/>
      <c r="J4" s="127"/>
      <c r="K4" s="1"/>
      <c r="L4" s="1"/>
    </row>
    <row r="5" spans="1:12" ht="15" customHeight="1" thickBot="1">
      <c r="A5" s="1"/>
      <c r="B5" s="122" t="s">
        <v>193</v>
      </c>
      <c r="C5" s="122"/>
      <c r="D5" s="122"/>
      <c r="E5" s="122"/>
      <c r="F5" s="122"/>
      <c r="G5" s="122"/>
      <c r="H5" s="122"/>
      <c r="I5" s="122"/>
      <c r="J5" s="1"/>
      <c r="K5" s="1"/>
      <c r="L5" s="1"/>
    </row>
    <row r="6" spans="1:12" ht="15" customHeight="1">
      <c r="A6" s="1"/>
      <c r="B6" s="74" t="s">
        <v>1</v>
      </c>
      <c r="C6" s="75"/>
      <c r="D6" s="75"/>
      <c r="E6" s="75"/>
      <c r="F6" s="75"/>
      <c r="G6" s="75"/>
      <c r="H6" s="75"/>
      <c r="I6" s="76"/>
      <c r="J6" s="1"/>
      <c r="K6" s="1"/>
      <c r="L6" s="1"/>
    </row>
    <row r="7" spans="1:12" ht="15" customHeight="1">
      <c r="A7" s="1"/>
      <c r="B7" s="210" t="s">
        <v>2</v>
      </c>
      <c r="C7" s="211"/>
      <c r="D7" s="211"/>
      <c r="E7" s="211"/>
      <c r="F7" s="211"/>
      <c r="G7" s="211"/>
      <c r="H7" s="211"/>
      <c r="I7" s="212"/>
      <c r="J7" s="1"/>
      <c r="K7" s="1"/>
      <c r="L7" s="1"/>
    </row>
    <row r="8" spans="1:12" ht="15" customHeight="1">
      <c r="A8" s="1"/>
      <c r="B8" s="210" t="s">
        <v>3</v>
      </c>
      <c r="C8" s="211"/>
      <c r="D8" s="211"/>
      <c r="E8" s="211"/>
      <c r="F8" s="211"/>
      <c r="G8" s="211"/>
      <c r="H8" s="211"/>
      <c r="I8" s="212"/>
      <c r="J8" s="1"/>
      <c r="K8" s="1"/>
      <c r="L8" s="1"/>
    </row>
    <row r="9" spans="1:12" ht="15" customHeight="1">
      <c r="A9" s="1"/>
      <c r="B9" s="210" t="s">
        <v>441</v>
      </c>
      <c r="C9" s="211"/>
      <c r="D9" s="211"/>
      <c r="E9" s="211"/>
      <c r="F9" s="211"/>
      <c r="G9" s="211"/>
      <c r="H9" s="211"/>
      <c r="I9" s="212"/>
      <c r="J9" s="1"/>
      <c r="K9" s="1"/>
      <c r="L9" s="1"/>
    </row>
    <row r="10" spans="1:12" ht="15" customHeight="1">
      <c r="A10" s="1"/>
      <c r="B10" s="210" t="s">
        <v>442</v>
      </c>
      <c r="C10" s="211"/>
      <c r="D10" s="211"/>
      <c r="E10" s="211"/>
      <c r="F10" s="211"/>
      <c r="G10" s="211"/>
      <c r="H10" s="211"/>
      <c r="I10" s="212"/>
      <c r="J10" s="1"/>
      <c r="K10" s="1"/>
      <c r="L10" s="1"/>
    </row>
    <row r="11" spans="1:61" ht="15" customHeight="1">
      <c r="A11" s="1"/>
      <c r="B11" s="210"/>
      <c r="C11" s="211"/>
      <c r="D11" s="211"/>
      <c r="E11" s="211"/>
      <c r="F11" s="211"/>
      <c r="G11" s="211"/>
      <c r="H11" s="211"/>
      <c r="I11" s="212"/>
      <c r="J11" s="1"/>
      <c r="K11" s="1"/>
      <c r="L11" s="1"/>
      <c r="BC11" s="66"/>
      <c r="BD11" s="66"/>
      <c r="BE11" s="66"/>
      <c r="BF11" s="66"/>
      <c r="BG11" s="66"/>
      <c r="BH11" s="66"/>
      <c r="BI11" s="66"/>
    </row>
    <row r="12" spans="1:12" ht="15" customHeight="1">
      <c r="A12" s="1"/>
      <c r="B12" s="210"/>
      <c r="C12" s="211"/>
      <c r="D12" s="211"/>
      <c r="E12" s="211"/>
      <c r="F12" s="211"/>
      <c r="G12" s="211"/>
      <c r="H12" s="211"/>
      <c r="I12" s="212"/>
      <c r="J12" s="1"/>
      <c r="K12" s="1"/>
      <c r="L12" s="1"/>
    </row>
    <row r="13" spans="1:12" ht="15" customHeight="1">
      <c r="A13" s="1"/>
      <c r="B13" s="210"/>
      <c r="C13" s="211"/>
      <c r="D13" s="211"/>
      <c r="E13" s="211"/>
      <c r="F13" s="211"/>
      <c r="G13" s="211"/>
      <c r="H13" s="211"/>
      <c r="I13" s="212"/>
      <c r="J13" s="1"/>
      <c r="K13" s="1"/>
      <c r="L13" s="1"/>
    </row>
    <row r="14" spans="1:12" ht="15" customHeight="1">
      <c r="A14" s="1"/>
      <c r="B14" s="210"/>
      <c r="C14" s="211"/>
      <c r="D14" s="211"/>
      <c r="E14" s="211"/>
      <c r="F14" s="211"/>
      <c r="G14" s="211"/>
      <c r="H14" s="211"/>
      <c r="I14" s="212"/>
      <c r="J14" s="1"/>
      <c r="K14" s="1"/>
      <c r="L14" s="1"/>
    </row>
    <row r="15" spans="1:12" ht="15" customHeight="1" thickBot="1">
      <c r="A15" s="1"/>
      <c r="B15" s="214"/>
      <c r="C15" s="215"/>
      <c r="D15" s="215"/>
      <c r="E15" s="215"/>
      <c r="F15" s="215"/>
      <c r="G15" s="215"/>
      <c r="H15" s="215"/>
      <c r="I15" s="216"/>
      <c r="J15" s="1"/>
      <c r="K15" s="1"/>
      <c r="L15" s="1"/>
    </row>
    <row r="16" spans="1:12" ht="15" customHeight="1">
      <c r="A16" s="1"/>
      <c r="B16" s="127"/>
      <c r="C16" s="127"/>
      <c r="D16" s="127"/>
      <c r="E16" s="127"/>
      <c r="F16" s="127"/>
      <c r="G16" s="127"/>
      <c r="H16" s="127"/>
      <c r="I16" s="127"/>
      <c r="J16" s="1"/>
      <c r="K16" s="1"/>
      <c r="L16" s="1"/>
    </row>
    <row r="17" spans="1:12" ht="15" customHeight="1" thickBot="1">
      <c r="A17" s="1"/>
      <c r="B17" s="122" t="s">
        <v>196</v>
      </c>
      <c r="C17" s="122"/>
      <c r="D17" s="122"/>
      <c r="E17" s="122"/>
      <c r="F17" s="122"/>
      <c r="G17" s="122"/>
      <c r="H17" s="122"/>
      <c r="I17" s="122"/>
      <c r="J17" s="1"/>
      <c r="K17" s="1"/>
      <c r="L17" s="1"/>
    </row>
    <row r="18" spans="1:12" ht="15" customHeight="1">
      <c r="A18" s="1"/>
      <c r="B18" s="217" t="s">
        <v>440</v>
      </c>
      <c r="C18" s="218"/>
      <c r="D18" s="218"/>
      <c r="E18" s="218"/>
      <c r="F18" s="218"/>
      <c r="G18" s="218"/>
      <c r="H18" s="218"/>
      <c r="I18" s="219"/>
      <c r="J18" s="1"/>
      <c r="K18" s="1"/>
      <c r="L18" s="1"/>
    </row>
    <row r="19" spans="1:12" ht="15" customHeight="1">
      <c r="A19" s="1"/>
      <c r="B19" s="220"/>
      <c r="C19" s="221"/>
      <c r="D19" s="221"/>
      <c r="E19" s="221"/>
      <c r="F19" s="221"/>
      <c r="G19" s="221"/>
      <c r="H19" s="221"/>
      <c r="I19" s="222"/>
      <c r="J19" s="1"/>
      <c r="K19" s="1"/>
      <c r="L19" s="1"/>
    </row>
    <row r="20" spans="1:12" ht="15" customHeight="1">
      <c r="A20" s="1"/>
      <c r="B20" s="220"/>
      <c r="C20" s="221"/>
      <c r="D20" s="221"/>
      <c r="E20" s="221"/>
      <c r="F20" s="221"/>
      <c r="G20" s="221"/>
      <c r="H20" s="221"/>
      <c r="I20" s="222"/>
      <c r="J20" s="1"/>
      <c r="K20" s="1"/>
      <c r="L20" s="1"/>
    </row>
    <row r="21" spans="1:12" ht="15" customHeight="1">
      <c r="A21" s="1"/>
      <c r="B21" s="220"/>
      <c r="C21" s="221"/>
      <c r="D21" s="221"/>
      <c r="E21" s="221"/>
      <c r="F21" s="221"/>
      <c r="G21" s="221"/>
      <c r="H21" s="221"/>
      <c r="I21" s="222"/>
      <c r="J21" s="1"/>
      <c r="K21" s="1"/>
      <c r="L21" s="1"/>
    </row>
    <row r="22" spans="1:12" ht="15" customHeight="1">
      <c r="A22" s="1"/>
      <c r="B22" s="220"/>
      <c r="C22" s="221"/>
      <c r="D22" s="221"/>
      <c r="E22" s="221"/>
      <c r="F22" s="221"/>
      <c r="G22" s="221"/>
      <c r="H22" s="221"/>
      <c r="I22" s="222"/>
      <c r="J22" s="1"/>
      <c r="K22" s="1"/>
      <c r="L22" s="1"/>
    </row>
    <row r="23" spans="1:12" ht="15" customHeight="1">
      <c r="A23" s="1"/>
      <c r="B23" s="220"/>
      <c r="C23" s="221"/>
      <c r="D23" s="221"/>
      <c r="E23" s="221"/>
      <c r="F23" s="221"/>
      <c r="G23" s="221"/>
      <c r="H23" s="221"/>
      <c r="I23" s="222"/>
      <c r="J23" s="1"/>
      <c r="K23" s="1"/>
      <c r="L23" s="1"/>
    </row>
    <row r="24" spans="1:12" ht="15" customHeight="1">
      <c r="A24" s="1"/>
      <c r="B24" s="220"/>
      <c r="C24" s="221"/>
      <c r="D24" s="221"/>
      <c r="E24" s="221"/>
      <c r="F24" s="221"/>
      <c r="G24" s="221"/>
      <c r="H24" s="221"/>
      <c r="I24" s="222"/>
      <c r="J24" s="1"/>
      <c r="K24" s="1"/>
      <c r="L24" s="1"/>
    </row>
    <row r="25" spans="1:12" ht="15" customHeight="1">
      <c r="A25" s="1"/>
      <c r="B25" s="220"/>
      <c r="C25" s="221"/>
      <c r="D25" s="221"/>
      <c r="E25" s="221"/>
      <c r="F25" s="221"/>
      <c r="G25" s="221"/>
      <c r="H25" s="221"/>
      <c r="I25" s="222"/>
      <c r="J25" s="1"/>
      <c r="K25" s="1"/>
      <c r="L25" s="1"/>
    </row>
    <row r="26" spans="1:12" ht="15" customHeight="1">
      <c r="A26" s="1"/>
      <c r="B26" s="220"/>
      <c r="C26" s="221"/>
      <c r="D26" s="221"/>
      <c r="E26" s="221"/>
      <c r="F26" s="221"/>
      <c r="G26" s="221"/>
      <c r="H26" s="221"/>
      <c r="I26" s="222"/>
      <c r="J26" s="1"/>
      <c r="K26" s="1"/>
      <c r="L26" s="1"/>
    </row>
    <row r="27" spans="1:12" ht="15" customHeight="1" thickBot="1">
      <c r="A27" s="1"/>
      <c r="B27" s="223"/>
      <c r="C27" s="224"/>
      <c r="D27" s="224"/>
      <c r="E27" s="224"/>
      <c r="F27" s="224"/>
      <c r="G27" s="224"/>
      <c r="H27" s="224"/>
      <c r="I27" s="225"/>
      <c r="J27" s="1"/>
      <c r="K27" s="1"/>
      <c r="L27" s="1"/>
    </row>
    <row r="28" spans="1:12" ht="15" customHeight="1">
      <c r="A28" s="1"/>
      <c r="B28" s="127"/>
      <c r="C28" s="127"/>
      <c r="D28" s="127"/>
      <c r="E28" s="127"/>
      <c r="F28" s="127"/>
      <c r="G28" s="127"/>
      <c r="H28" s="127"/>
      <c r="I28" s="127"/>
      <c r="J28" s="1"/>
      <c r="K28" s="1"/>
      <c r="L28" s="1"/>
    </row>
    <row r="29" spans="1:12" ht="15" customHeight="1" thickBot="1">
      <c r="A29" s="1"/>
      <c r="B29" s="122" t="s">
        <v>194</v>
      </c>
      <c r="C29" s="122"/>
      <c r="D29" s="122"/>
      <c r="E29" s="122"/>
      <c r="F29" s="122"/>
      <c r="G29" s="122"/>
      <c r="H29" s="122"/>
      <c r="I29" s="122"/>
      <c r="J29" s="1"/>
      <c r="K29" s="1"/>
      <c r="L29" s="1"/>
    </row>
    <row r="30" spans="1:12" ht="15" customHeight="1">
      <c r="A30" s="1"/>
      <c r="B30" s="207" t="s">
        <v>418</v>
      </c>
      <c r="C30" s="208"/>
      <c r="D30" s="208"/>
      <c r="E30" s="208"/>
      <c r="F30" s="208"/>
      <c r="G30" s="208"/>
      <c r="H30" s="208"/>
      <c r="I30" s="209"/>
      <c r="J30" s="1"/>
      <c r="K30" s="1"/>
      <c r="L30" s="1"/>
    </row>
    <row r="31" spans="1:12" ht="15" customHeight="1">
      <c r="A31" s="1"/>
      <c r="B31" s="210" t="s">
        <v>443</v>
      </c>
      <c r="C31" s="211"/>
      <c r="D31" s="211"/>
      <c r="E31" s="211"/>
      <c r="F31" s="211"/>
      <c r="G31" s="211"/>
      <c r="H31" s="211"/>
      <c r="I31" s="212"/>
      <c r="J31" s="1"/>
      <c r="K31" s="1"/>
      <c r="L31" s="1"/>
    </row>
    <row r="32" spans="1:12" ht="15" customHeight="1">
      <c r="A32" s="1"/>
      <c r="B32" s="210"/>
      <c r="C32" s="211"/>
      <c r="D32" s="211"/>
      <c r="E32" s="211"/>
      <c r="F32" s="211"/>
      <c r="G32" s="211"/>
      <c r="H32" s="211"/>
      <c r="I32" s="212"/>
      <c r="J32" s="1"/>
      <c r="K32" s="1"/>
      <c r="L32" s="1"/>
    </row>
    <row r="33" spans="1:12" ht="15" customHeight="1">
      <c r="A33" s="1"/>
      <c r="B33" s="210"/>
      <c r="C33" s="211"/>
      <c r="D33" s="211"/>
      <c r="E33" s="211"/>
      <c r="F33" s="211"/>
      <c r="G33" s="211"/>
      <c r="H33" s="211"/>
      <c r="I33" s="212"/>
      <c r="J33" s="1"/>
      <c r="K33" s="1"/>
      <c r="L33" s="1"/>
    </row>
    <row r="34" spans="1:12" ht="15" customHeight="1">
      <c r="A34" s="1"/>
      <c r="B34" s="210"/>
      <c r="C34" s="211"/>
      <c r="D34" s="211"/>
      <c r="E34" s="211"/>
      <c r="F34" s="211"/>
      <c r="G34" s="211"/>
      <c r="H34" s="211"/>
      <c r="I34" s="212"/>
      <c r="J34" s="1"/>
      <c r="K34" s="1"/>
      <c r="L34" s="1"/>
    </row>
    <row r="35" spans="1:12" ht="15" customHeight="1">
      <c r="A35" s="1"/>
      <c r="B35" s="210"/>
      <c r="C35" s="211"/>
      <c r="D35" s="211"/>
      <c r="E35" s="211"/>
      <c r="F35" s="211"/>
      <c r="G35" s="211"/>
      <c r="H35" s="211"/>
      <c r="I35" s="212"/>
      <c r="J35" s="1"/>
      <c r="K35" s="1"/>
      <c r="L35" s="1"/>
    </row>
    <row r="36" spans="1:12" ht="15" customHeight="1">
      <c r="A36" s="1"/>
      <c r="B36" s="210"/>
      <c r="C36" s="211"/>
      <c r="D36" s="211"/>
      <c r="E36" s="211"/>
      <c r="F36" s="211"/>
      <c r="G36" s="211"/>
      <c r="H36" s="211"/>
      <c r="I36" s="212"/>
      <c r="J36" s="1"/>
      <c r="K36" s="1"/>
      <c r="L36" s="1"/>
    </row>
    <row r="37" spans="1:12" ht="15" customHeight="1">
      <c r="A37" s="1"/>
      <c r="B37" s="210"/>
      <c r="C37" s="211"/>
      <c r="D37" s="211"/>
      <c r="E37" s="211"/>
      <c r="F37" s="211"/>
      <c r="G37" s="211"/>
      <c r="H37" s="211"/>
      <c r="I37" s="212"/>
      <c r="J37" s="1"/>
      <c r="K37" s="1"/>
      <c r="L37" s="1"/>
    </row>
    <row r="38" spans="1:12" ht="15" customHeight="1">
      <c r="A38" s="1"/>
      <c r="B38" s="210"/>
      <c r="C38" s="211"/>
      <c r="D38" s="211"/>
      <c r="E38" s="211"/>
      <c r="F38" s="211"/>
      <c r="G38" s="211"/>
      <c r="H38" s="211"/>
      <c r="I38" s="212"/>
      <c r="J38" s="1"/>
      <c r="K38" s="1"/>
      <c r="L38" s="1"/>
    </row>
    <row r="39" spans="1:12" ht="15" customHeight="1" thickBot="1">
      <c r="A39" s="1"/>
      <c r="B39" s="226"/>
      <c r="C39" s="227"/>
      <c r="D39" s="227"/>
      <c r="E39" s="227"/>
      <c r="F39" s="227"/>
      <c r="G39" s="227"/>
      <c r="H39" s="227"/>
      <c r="I39" s="228"/>
      <c r="J39" s="1"/>
      <c r="K39" s="1"/>
      <c r="L39" s="1"/>
    </row>
    <row r="40" spans="1:12" ht="15" customHeight="1">
      <c r="A40" s="127"/>
      <c r="B40" s="127"/>
      <c r="C40" s="127"/>
      <c r="D40" s="127"/>
      <c r="E40" s="127"/>
      <c r="F40" s="127"/>
      <c r="G40" s="127"/>
      <c r="H40" s="127"/>
      <c r="I40" s="127"/>
      <c r="J40" s="127"/>
      <c r="K40" s="1"/>
      <c r="L40" s="1"/>
    </row>
    <row r="41" spans="1:12" ht="15" customHeight="1">
      <c r="A41" s="127"/>
      <c r="B41" s="127"/>
      <c r="C41" s="127"/>
      <c r="D41" s="127"/>
      <c r="E41" s="127"/>
      <c r="F41" s="127"/>
      <c r="G41" s="127"/>
      <c r="H41" s="127"/>
      <c r="I41" s="127"/>
      <c r="J41" s="127"/>
      <c r="K41" s="1"/>
      <c r="L41" s="1"/>
    </row>
    <row r="42" spans="1:12" ht="15" customHeight="1">
      <c r="A42" s="127"/>
      <c r="B42" s="127"/>
      <c r="C42" s="127"/>
      <c r="D42" s="127"/>
      <c r="E42" s="127"/>
      <c r="F42" s="127"/>
      <c r="G42" s="127"/>
      <c r="H42" s="127"/>
      <c r="I42" s="127"/>
      <c r="J42" s="127"/>
      <c r="K42" s="1"/>
      <c r="L42" s="1"/>
    </row>
    <row r="43" spans="1:12" ht="15" customHeight="1">
      <c r="A43" s="116" t="s">
        <v>195</v>
      </c>
      <c r="B43" s="116"/>
      <c r="C43" s="116"/>
      <c r="D43" s="116"/>
      <c r="E43" s="116"/>
      <c r="F43" s="116"/>
      <c r="G43" s="116"/>
      <c r="H43" s="116"/>
      <c r="I43" s="116"/>
      <c r="J43" s="116"/>
      <c r="K43" s="1"/>
      <c r="L43" s="1"/>
    </row>
    <row r="44" spans="1:12" ht="15" customHeight="1">
      <c r="A44" s="1"/>
      <c r="B44" s="1"/>
      <c r="C44" s="1"/>
      <c r="D44" s="1"/>
      <c r="E44" s="1"/>
      <c r="F44" s="1"/>
      <c r="G44" s="1"/>
      <c r="H44" s="1"/>
      <c r="I44" s="1"/>
      <c r="J44" s="1"/>
      <c r="K44" s="1"/>
      <c r="L44" s="1"/>
    </row>
    <row r="45" spans="1:12" ht="15" customHeight="1">
      <c r="A45" s="1"/>
      <c r="B45" s="1"/>
      <c r="C45" s="1"/>
      <c r="D45" s="1"/>
      <c r="E45" s="1"/>
      <c r="F45" s="1"/>
      <c r="G45" s="1"/>
      <c r="H45" s="1"/>
      <c r="I45" s="1"/>
      <c r="J45" s="1"/>
      <c r="K45" s="1"/>
      <c r="L45" s="1"/>
    </row>
    <row r="46" spans="1:12" ht="15" customHeight="1">
      <c r="A46" s="1"/>
      <c r="B46" s="1"/>
      <c r="C46" s="1"/>
      <c r="D46" s="1"/>
      <c r="E46" s="1"/>
      <c r="F46" s="1"/>
      <c r="G46" s="1"/>
      <c r="H46" s="1"/>
      <c r="I46" s="1"/>
      <c r="J46" s="1"/>
      <c r="K46" s="1"/>
      <c r="L46" s="1"/>
    </row>
    <row r="47" spans="1:12" ht="15" customHeight="1">
      <c r="A47" s="1"/>
      <c r="B47" s="1"/>
      <c r="C47" s="1"/>
      <c r="D47" s="1"/>
      <c r="E47" s="1"/>
      <c r="F47" s="1"/>
      <c r="G47" s="1"/>
      <c r="H47" s="1"/>
      <c r="I47" s="1"/>
      <c r="J47" s="1"/>
      <c r="K47" s="1"/>
      <c r="L47" s="1"/>
    </row>
    <row r="48" spans="1:12" ht="15" customHeight="1">
      <c r="A48" s="1"/>
      <c r="B48" s="1"/>
      <c r="C48" s="1"/>
      <c r="D48" s="1"/>
      <c r="E48" s="1"/>
      <c r="F48" s="1"/>
      <c r="G48" s="1"/>
      <c r="H48" s="1"/>
      <c r="I48" s="1"/>
      <c r="J48" s="1"/>
      <c r="K48" s="1"/>
      <c r="L48" s="1"/>
    </row>
    <row r="49" spans="1:12" ht="15" customHeight="1">
      <c r="A49" s="1"/>
      <c r="B49" s="1"/>
      <c r="C49" s="1"/>
      <c r="D49" s="1"/>
      <c r="E49" s="1"/>
      <c r="F49" s="1"/>
      <c r="G49" s="1"/>
      <c r="H49" s="1"/>
      <c r="I49" s="1"/>
      <c r="J49" s="1"/>
      <c r="K49" s="1"/>
      <c r="L49" s="1"/>
    </row>
    <row r="50" spans="1:12" ht="15" customHeight="1">
      <c r="A50" s="1"/>
      <c r="B50" s="1"/>
      <c r="C50" s="1"/>
      <c r="D50" s="1"/>
      <c r="E50" s="1"/>
      <c r="F50" s="1"/>
      <c r="G50" s="1"/>
      <c r="H50" s="1"/>
      <c r="I50" s="1"/>
      <c r="J50" s="1"/>
      <c r="K50" s="1"/>
      <c r="L50" s="1"/>
    </row>
    <row r="51" spans="1:12" ht="12.75">
      <c r="A51" s="1"/>
      <c r="B51" s="1"/>
      <c r="C51" s="1"/>
      <c r="D51" s="1"/>
      <c r="E51" s="1"/>
      <c r="F51" s="1"/>
      <c r="G51" s="1"/>
      <c r="H51" s="1"/>
      <c r="I51" s="1"/>
      <c r="J51" s="1"/>
      <c r="K51" s="1"/>
      <c r="L51" s="1"/>
    </row>
    <row r="52" spans="1:12" ht="12.75">
      <c r="A52" s="1"/>
      <c r="B52" s="1"/>
      <c r="C52" s="1"/>
      <c r="D52" s="1"/>
      <c r="E52" s="1"/>
      <c r="F52" s="1"/>
      <c r="G52" s="1"/>
      <c r="H52" s="1"/>
      <c r="I52" s="1"/>
      <c r="J52" s="1"/>
      <c r="K52" s="1"/>
      <c r="L52" s="1"/>
    </row>
    <row r="53" spans="1:12" ht="12.75">
      <c r="A53" s="1"/>
      <c r="B53" s="1"/>
      <c r="C53" s="1"/>
      <c r="D53" s="1"/>
      <c r="E53" s="1"/>
      <c r="F53" s="1"/>
      <c r="G53" s="1"/>
      <c r="H53" s="1"/>
      <c r="I53" s="1"/>
      <c r="J53" s="1"/>
      <c r="K53" s="1"/>
      <c r="L53" s="1"/>
    </row>
    <row r="54" spans="1:12" ht="12.75">
      <c r="A54" s="1"/>
      <c r="B54" s="1"/>
      <c r="C54" s="1"/>
      <c r="D54" s="1"/>
      <c r="E54" s="1"/>
      <c r="F54" s="1"/>
      <c r="G54" s="1"/>
      <c r="H54" s="1"/>
      <c r="I54" s="1"/>
      <c r="J54" s="1"/>
      <c r="K54" s="1"/>
      <c r="L54" s="1"/>
    </row>
    <row r="55" spans="1:12" ht="12.75">
      <c r="A55" s="1"/>
      <c r="B55" s="1"/>
      <c r="C55" s="1"/>
      <c r="D55" s="1"/>
      <c r="E55" s="1"/>
      <c r="F55" s="1"/>
      <c r="G55" s="1"/>
      <c r="H55" s="1"/>
      <c r="I55" s="1"/>
      <c r="J55" s="1"/>
      <c r="K55" s="1"/>
      <c r="L55" s="1"/>
    </row>
    <row r="56" spans="1:12" ht="12.75">
      <c r="A56" s="1"/>
      <c r="B56" s="1"/>
      <c r="C56" s="1"/>
      <c r="D56" s="1"/>
      <c r="E56" s="1"/>
      <c r="F56" s="1"/>
      <c r="G56" s="1"/>
      <c r="H56" s="1"/>
      <c r="I56" s="1"/>
      <c r="J56" s="1"/>
      <c r="K56" s="1"/>
      <c r="L56" s="1"/>
    </row>
    <row r="57" spans="1:12" ht="12.75">
      <c r="A57" s="1"/>
      <c r="B57" s="1"/>
      <c r="C57" s="1"/>
      <c r="D57" s="1"/>
      <c r="E57" s="1"/>
      <c r="F57" s="1"/>
      <c r="G57" s="1"/>
      <c r="H57" s="1"/>
      <c r="I57" s="1"/>
      <c r="J57" s="1"/>
      <c r="K57" s="1"/>
      <c r="L57" s="1"/>
    </row>
    <row r="58" spans="1:12" ht="12.75">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row r="63" spans="1:12" ht="12.75">
      <c r="A63" s="1"/>
      <c r="B63" s="1"/>
      <c r="C63" s="1"/>
      <c r="D63" s="1"/>
      <c r="E63" s="1"/>
      <c r="F63" s="1"/>
      <c r="G63" s="1"/>
      <c r="H63" s="1"/>
      <c r="I63" s="1"/>
      <c r="J63" s="1"/>
      <c r="K63" s="1"/>
      <c r="L63" s="1"/>
    </row>
    <row r="64" spans="1:12" ht="12.75">
      <c r="A64" s="1"/>
      <c r="B64" s="1"/>
      <c r="C64" s="1"/>
      <c r="D64" s="1"/>
      <c r="E64" s="1"/>
      <c r="F64" s="1"/>
      <c r="G64" s="1"/>
      <c r="H64" s="1"/>
      <c r="I64" s="1"/>
      <c r="J64" s="1"/>
      <c r="K64" s="1"/>
      <c r="L64" s="1"/>
    </row>
    <row r="65" spans="1:12" ht="12.75">
      <c r="A65" s="1"/>
      <c r="B65" s="1"/>
      <c r="C65" s="1"/>
      <c r="D65" s="1"/>
      <c r="E65" s="1"/>
      <c r="F65" s="1"/>
      <c r="G65" s="1"/>
      <c r="H65" s="1"/>
      <c r="I65" s="1"/>
      <c r="J65" s="1"/>
      <c r="K65" s="1"/>
      <c r="L65" s="1"/>
    </row>
    <row r="66" spans="1:12" ht="12.75">
      <c r="A66" s="1"/>
      <c r="B66" s="1"/>
      <c r="C66" s="1"/>
      <c r="D66" s="1"/>
      <c r="E66" s="1"/>
      <c r="F66" s="1"/>
      <c r="G66" s="1"/>
      <c r="H66" s="1"/>
      <c r="I66" s="1"/>
      <c r="J66" s="1"/>
      <c r="K66" s="1"/>
      <c r="L66" s="1"/>
    </row>
    <row r="67" spans="1:12" ht="12.75">
      <c r="A67" s="1"/>
      <c r="B67" s="1"/>
      <c r="C67" s="1"/>
      <c r="D67" s="1"/>
      <c r="E67" s="1"/>
      <c r="F67" s="1"/>
      <c r="G67" s="1"/>
      <c r="H67" s="1"/>
      <c r="I67" s="1"/>
      <c r="J67" s="1"/>
      <c r="K67" s="1"/>
      <c r="L67" s="1"/>
    </row>
    <row r="68" spans="1:12" ht="12.75">
      <c r="A68" s="1"/>
      <c r="B68" s="1"/>
      <c r="C68" s="1"/>
      <c r="D68" s="1"/>
      <c r="E68" s="1"/>
      <c r="F68" s="1"/>
      <c r="G68" s="1"/>
      <c r="H68" s="1"/>
      <c r="I68" s="1"/>
      <c r="J68" s="1"/>
      <c r="K68" s="1"/>
      <c r="L68" s="1"/>
    </row>
    <row r="69" spans="1:12" ht="12.75">
      <c r="A69" s="1"/>
      <c r="B69" s="1"/>
      <c r="C69" s="1"/>
      <c r="D69" s="1"/>
      <c r="E69" s="1"/>
      <c r="F69" s="1"/>
      <c r="G69" s="1"/>
      <c r="H69" s="1"/>
      <c r="I69" s="1"/>
      <c r="J69" s="1"/>
      <c r="K69" s="1"/>
      <c r="L69" s="1"/>
    </row>
    <row r="70" spans="1:12" ht="12.75">
      <c r="A70" s="1"/>
      <c r="B70" s="1"/>
      <c r="C70" s="1"/>
      <c r="D70" s="1"/>
      <c r="E70" s="1"/>
      <c r="F70" s="1"/>
      <c r="G70" s="1"/>
      <c r="H70" s="1"/>
      <c r="I70" s="1"/>
      <c r="J70" s="1"/>
      <c r="K70" s="1"/>
      <c r="L70" s="1"/>
    </row>
    <row r="71" spans="1:12" ht="12.75">
      <c r="A71" s="1"/>
      <c r="B71" s="1"/>
      <c r="C71" s="1"/>
      <c r="D71" s="1"/>
      <c r="E71" s="1"/>
      <c r="F71" s="1"/>
      <c r="G71" s="1"/>
      <c r="H71" s="1"/>
      <c r="I71" s="1"/>
      <c r="J71" s="1"/>
      <c r="K71" s="1"/>
      <c r="L71" s="1"/>
    </row>
    <row r="72" spans="1:12" ht="12.75">
      <c r="A72" s="1"/>
      <c r="B72" s="1"/>
      <c r="C72" s="1"/>
      <c r="D72" s="1"/>
      <c r="E72" s="1"/>
      <c r="F72" s="1"/>
      <c r="G72" s="1"/>
      <c r="H72" s="1"/>
      <c r="I72" s="1"/>
      <c r="J72" s="1"/>
      <c r="K72" s="1"/>
      <c r="L72" s="1"/>
    </row>
    <row r="73" spans="1:12" ht="12.75">
      <c r="A73" s="1"/>
      <c r="B73" s="1"/>
      <c r="C73" s="1"/>
      <c r="D73" s="1"/>
      <c r="E73" s="1"/>
      <c r="F73" s="1"/>
      <c r="G73" s="1"/>
      <c r="H73" s="1"/>
      <c r="I73" s="1"/>
      <c r="J73" s="1"/>
      <c r="K73" s="1"/>
      <c r="L73" s="1"/>
    </row>
    <row r="74" spans="1:12" ht="12.75">
      <c r="A74" s="1"/>
      <c r="B74" s="1"/>
      <c r="C74" s="1"/>
      <c r="D74" s="1"/>
      <c r="E74" s="1"/>
      <c r="F74" s="1"/>
      <c r="G74" s="1"/>
      <c r="H74" s="1"/>
      <c r="I74" s="1"/>
      <c r="J74" s="1"/>
      <c r="K74" s="1"/>
      <c r="L74" s="1"/>
    </row>
    <row r="75" spans="1:12" ht="12.75">
      <c r="A75" s="1"/>
      <c r="B75" s="1"/>
      <c r="C75" s="1"/>
      <c r="D75" s="1"/>
      <c r="E75" s="1"/>
      <c r="F75" s="1"/>
      <c r="G75" s="1"/>
      <c r="H75" s="1"/>
      <c r="I75" s="1"/>
      <c r="J75" s="1"/>
      <c r="K75" s="1"/>
      <c r="L75" s="1"/>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sheetData>
  <mergeCells count="35">
    <mergeCell ref="B37:I37"/>
    <mergeCell ref="B38:I38"/>
    <mergeCell ref="B39:I39"/>
    <mergeCell ref="B7:I7"/>
    <mergeCell ref="B8:I8"/>
    <mergeCell ref="B9:I9"/>
    <mergeCell ref="B10:I10"/>
    <mergeCell ref="B11:I11"/>
    <mergeCell ref="B12:I12"/>
    <mergeCell ref="B33:I33"/>
    <mergeCell ref="B34:I34"/>
    <mergeCell ref="B35:I35"/>
    <mergeCell ref="B36:I36"/>
    <mergeCell ref="B18:I27"/>
    <mergeCell ref="B5:I5"/>
    <mergeCell ref="B16:I16"/>
    <mergeCell ref="B17:I17"/>
    <mergeCell ref="B13:I13"/>
    <mergeCell ref="B14:I14"/>
    <mergeCell ref="B15:I15"/>
    <mergeCell ref="E1:F1"/>
    <mergeCell ref="A3:I3"/>
    <mergeCell ref="A1:D1"/>
    <mergeCell ref="G1:J1"/>
    <mergeCell ref="A2:J2"/>
    <mergeCell ref="A4:J4"/>
    <mergeCell ref="A42:J42"/>
    <mergeCell ref="A43:J43"/>
    <mergeCell ref="B28:I28"/>
    <mergeCell ref="B29:I29"/>
    <mergeCell ref="A40:J40"/>
    <mergeCell ref="A41:J41"/>
    <mergeCell ref="B30:I30"/>
    <mergeCell ref="B31:I31"/>
    <mergeCell ref="B32:I3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I64"/>
  <sheetViews>
    <sheetView workbookViewId="0" topLeftCell="A1">
      <selection activeCell="M19" sqref="M19"/>
    </sheetView>
  </sheetViews>
  <sheetFormatPr defaultColWidth="9.140625" defaultRowHeight="12.75"/>
  <cols>
    <col min="1" max="1" width="26.00390625" style="0" customWidth="1"/>
    <col min="2" max="2" width="6.8515625" style="0" customWidth="1"/>
    <col min="3" max="3" width="5.421875" style="0" customWidth="1"/>
    <col min="4" max="4" width="6.140625" style="0" customWidth="1"/>
    <col min="5" max="5" width="8.28125" style="0" customWidth="1"/>
    <col min="6" max="7" width="2.7109375" style="0" customWidth="1"/>
    <col min="8" max="8" width="4.140625" style="0" customWidth="1"/>
    <col min="9" max="9" width="9.57421875" style="0" customWidth="1"/>
    <col min="10" max="11" width="13.7109375" style="0" customWidth="1"/>
    <col min="13" max="13" width="12.28125" style="0" bestFit="1" customWidth="1"/>
  </cols>
  <sheetData>
    <row r="1" spans="1:12" ht="15" customHeight="1">
      <c r="A1" s="130" t="s">
        <v>85</v>
      </c>
      <c r="B1" s="130"/>
      <c r="C1" s="130"/>
      <c r="D1" s="130"/>
      <c r="E1" s="129" t="str">
        <f>'sec 1a-1d'!D13</f>
        <v>06-342-01</v>
      </c>
      <c r="F1" s="129"/>
      <c r="G1" s="129"/>
      <c r="H1" s="127"/>
      <c r="I1" s="127"/>
      <c r="J1" s="127"/>
      <c r="K1" s="127"/>
      <c r="L1" s="1"/>
    </row>
    <row r="2" spans="1:12" ht="15" customHeight="1">
      <c r="A2" s="127"/>
      <c r="B2" s="127"/>
      <c r="C2" s="127"/>
      <c r="D2" s="127"/>
      <c r="E2" s="127"/>
      <c r="F2" s="127"/>
      <c r="G2" s="127"/>
      <c r="H2" s="127"/>
      <c r="I2" s="127"/>
      <c r="J2" s="127"/>
      <c r="K2" s="127"/>
      <c r="L2" s="1"/>
    </row>
    <row r="3" spans="1:12" ht="15" customHeight="1">
      <c r="A3" s="148" t="s">
        <v>384</v>
      </c>
      <c r="B3" s="148"/>
      <c r="C3" s="148"/>
      <c r="D3" s="148"/>
      <c r="E3" s="148"/>
      <c r="F3" s="148"/>
      <c r="G3" s="148"/>
      <c r="H3" s="148"/>
      <c r="I3" s="148"/>
      <c r="J3" s="148"/>
      <c r="K3" s="148"/>
      <c r="L3" s="1"/>
    </row>
    <row r="4" spans="1:12" ht="15" customHeight="1">
      <c r="A4" s="127"/>
      <c r="B4" s="127"/>
      <c r="C4" s="127"/>
      <c r="D4" s="127"/>
      <c r="E4" s="127"/>
      <c r="F4" s="127"/>
      <c r="G4" s="127"/>
      <c r="H4" s="127"/>
      <c r="I4" s="127"/>
      <c r="J4" s="127"/>
      <c r="K4" s="127"/>
      <c r="L4" s="1"/>
    </row>
    <row r="5" spans="1:12" ht="15" customHeight="1">
      <c r="A5" s="2" t="s">
        <v>145</v>
      </c>
      <c r="B5" s="129" t="s">
        <v>423</v>
      </c>
      <c r="C5" s="129"/>
      <c r="D5" s="129"/>
      <c r="E5" s="129"/>
      <c r="F5" s="129"/>
      <c r="G5" s="1"/>
      <c r="H5" s="2" t="s">
        <v>144</v>
      </c>
      <c r="I5" s="128">
        <v>38791</v>
      </c>
      <c r="J5" s="129"/>
      <c r="K5" s="1"/>
      <c r="L5" s="1"/>
    </row>
    <row r="6" spans="1:12" ht="15" customHeight="1">
      <c r="A6" s="127"/>
      <c r="B6" s="127"/>
      <c r="C6" s="127"/>
      <c r="D6" s="127"/>
      <c r="E6" s="127"/>
      <c r="F6" s="127"/>
      <c r="G6" s="127"/>
      <c r="H6" s="127"/>
      <c r="I6" s="127"/>
      <c r="J6" s="127"/>
      <c r="K6" s="127"/>
      <c r="L6" s="1"/>
    </row>
    <row r="7" spans="1:12" ht="15" customHeight="1">
      <c r="A7" s="148" t="s">
        <v>163</v>
      </c>
      <c r="B7" s="148"/>
      <c r="C7" s="148"/>
      <c r="D7" s="148"/>
      <c r="E7" s="148"/>
      <c r="F7" s="148"/>
      <c r="G7" s="148"/>
      <c r="H7" s="148"/>
      <c r="I7" s="148"/>
      <c r="J7" s="148"/>
      <c r="K7" s="148"/>
      <c r="L7" s="1"/>
    </row>
    <row r="8" spans="1:12" ht="15" customHeight="1">
      <c r="A8" s="127"/>
      <c r="B8" s="127"/>
      <c r="C8" s="127"/>
      <c r="D8" s="127"/>
      <c r="E8" s="127"/>
      <c r="F8" s="127"/>
      <c r="G8" s="127"/>
      <c r="H8" s="127"/>
      <c r="I8" s="127"/>
      <c r="J8" s="127"/>
      <c r="K8" s="127"/>
      <c r="L8" s="1"/>
    </row>
    <row r="9" spans="1:12" ht="15" customHeight="1">
      <c r="A9" s="129"/>
      <c r="B9" s="129"/>
      <c r="C9" s="129"/>
      <c r="D9" s="129"/>
      <c r="E9" s="129"/>
      <c r="F9" s="129"/>
      <c r="G9" s="129"/>
      <c r="H9" s="129"/>
      <c r="I9" s="129"/>
      <c r="J9" s="129"/>
      <c r="K9" s="129"/>
      <c r="L9" s="1"/>
    </row>
    <row r="10" spans="1:12" ht="30" customHeight="1">
      <c r="A10" s="231" t="s">
        <v>223</v>
      </c>
      <c r="B10" s="231"/>
      <c r="C10" s="231"/>
      <c r="D10" s="231"/>
      <c r="E10" s="231" t="s">
        <v>197</v>
      </c>
      <c r="F10" s="231"/>
      <c r="G10" s="231"/>
      <c r="H10" s="231" t="s">
        <v>198</v>
      </c>
      <c r="I10" s="231"/>
      <c r="J10" s="31" t="s">
        <v>199</v>
      </c>
      <c r="K10" s="31" t="s">
        <v>200</v>
      </c>
      <c r="L10" s="1"/>
    </row>
    <row r="11" spans="1:61" ht="15" customHeight="1">
      <c r="A11" s="232" t="s">
        <v>427</v>
      </c>
      <c r="B11" s="232"/>
      <c r="C11" s="232"/>
      <c r="D11" s="233"/>
      <c r="E11" s="235">
        <v>70</v>
      </c>
      <c r="F11" s="236"/>
      <c r="G11" s="237"/>
      <c r="H11" s="238" t="s">
        <v>210</v>
      </c>
      <c r="I11" s="239"/>
      <c r="J11" s="104">
        <v>90</v>
      </c>
      <c r="K11" s="32">
        <f>E11*J11</f>
        <v>6300</v>
      </c>
      <c r="L11" s="1"/>
      <c r="BC11" s="66"/>
      <c r="BD11" s="66"/>
      <c r="BE11" s="66"/>
      <c r="BF11" s="66"/>
      <c r="BG11" s="66"/>
      <c r="BH11" s="66"/>
      <c r="BI11" s="66"/>
    </row>
    <row r="12" spans="1:12" ht="15" customHeight="1">
      <c r="A12" s="232" t="s">
        <v>428</v>
      </c>
      <c r="B12" s="232" t="s">
        <v>428</v>
      </c>
      <c r="C12" s="232" t="s">
        <v>428</v>
      </c>
      <c r="D12" s="233" t="s">
        <v>428</v>
      </c>
      <c r="E12" s="235">
        <f>10*7</f>
        <v>70</v>
      </c>
      <c r="F12" s="236">
        <f>10*7</f>
        <v>70</v>
      </c>
      <c r="G12" s="237">
        <f>10*7</f>
        <v>70</v>
      </c>
      <c r="H12" s="238" t="s">
        <v>210</v>
      </c>
      <c r="I12" s="239"/>
      <c r="J12" s="104">
        <v>110</v>
      </c>
      <c r="K12" s="32">
        <f aca="true" t="shared" si="0" ref="K12:K25">E12*J12</f>
        <v>7700</v>
      </c>
      <c r="L12" s="1"/>
    </row>
    <row r="13" spans="1:12" ht="15" customHeight="1">
      <c r="A13" s="232" t="s">
        <v>372</v>
      </c>
      <c r="B13" s="232" t="s">
        <v>372</v>
      </c>
      <c r="C13" s="232" t="s">
        <v>372</v>
      </c>
      <c r="D13" s="233" t="s">
        <v>372</v>
      </c>
      <c r="E13" s="235">
        <v>140</v>
      </c>
      <c r="F13" s="236">
        <v>140</v>
      </c>
      <c r="G13" s="237">
        <v>140</v>
      </c>
      <c r="H13" s="238" t="s">
        <v>210</v>
      </c>
      <c r="I13" s="239" t="e">
        <v>#N/A</v>
      </c>
      <c r="J13" s="104">
        <v>125</v>
      </c>
      <c r="K13" s="32">
        <f t="shared" si="0"/>
        <v>17500</v>
      </c>
      <c r="L13" s="1"/>
    </row>
    <row r="14" spans="1:12" ht="15" customHeight="1">
      <c r="A14" s="232" t="s">
        <v>429</v>
      </c>
      <c r="B14" s="232" t="s">
        <v>429</v>
      </c>
      <c r="C14" s="232" t="s">
        <v>429</v>
      </c>
      <c r="D14" s="233" t="s">
        <v>429</v>
      </c>
      <c r="E14" s="235">
        <v>140</v>
      </c>
      <c r="F14" s="236">
        <v>140</v>
      </c>
      <c r="G14" s="237">
        <v>140</v>
      </c>
      <c r="H14" s="238" t="s">
        <v>210</v>
      </c>
      <c r="I14" s="239" t="e">
        <v>#N/A</v>
      </c>
      <c r="J14" s="104">
        <v>20</v>
      </c>
      <c r="K14" s="32">
        <f t="shared" si="0"/>
        <v>2800</v>
      </c>
      <c r="L14" s="1"/>
    </row>
    <row r="15" spans="1:12" ht="15" customHeight="1">
      <c r="A15" s="232" t="s">
        <v>430</v>
      </c>
      <c r="B15" s="232" t="s">
        <v>430</v>
      </c>
      <c r="C15" s="232" t="s">
        <v>430</v>
      </c>
      <c r="D15" s="233" t="s">
        <v>430</v>
      </c>
      <c r="E15" s="235">
        <v>70</v>
      </c>
      <c r="F15" s="236">
        <v>70</v>
      </c>
      <c r="G15" s="237">
        <v>70</v>
      </c>
      <c r="H15" s="238" t="s">
        <v>210</v>
      </c>
      <c r="I15" s="239" t="e">
        <v>#N/A</v>
      </c>
      <c r="J15" s="104">
        <v>125</v>
      </c>
      <c r="K15" s="32">
        <f t="shared" si="0"/>
        <v>8750</v>
      </c>
      <c r="L15" s="1"/>
    </row>
    <row r="16" spans="1:12" ht="15" customHeight="1">
      <c r="A16" s="232" t="s">
        <v>431</v>
      </c>
      <c r="B16" s="232" t="s">
        <v>431</v>
      </c>
      <c r="C16" s="232" t="s">
        <v>431</v>
      </c>
      <c r="D16" s="233" t="s">
        <v>431</v>
      </c>
      <c r="E16" s="235">
        <v>1</v>
      </c>
      <c r="F16" s="236">
        <v>1</v>
      </c>
      <c r="G16" s="237">
        <v>1</v>
      </c>
      <c r="H16" s="238" t="s">
        <v>207</v>
      </c>
      <c r="I16" s="239" t="e">
        <v>#N/A</v>
      </c>
      <c r="J16" s="104">
        <v>800</v>
      </c>
      <c r="K16" s="32">
        <f t="shared" si="0"/>
        <v>800</v>
      </c>
      <c r="L16" s="1"/>
    </row>
    <row r="17" spans="1:12" ht="15" customHeight="1">
      <c r="A17" s="232" t="s">
        <v>373</v>
      </c>
      <c r="B17" s="232" t="s">
        <v>373</v>
      </c>
      <c r="C17" s="232" t="s">
        <v>373</v>
      </c>
      <c r="D17" s="233" t="s">
        <v>373</v>
      </c>
      <c r="E17" s="235">
        <v>1</v>
      </c>
      <c r="F17" s="236">
        <v>1</v>
      </c>
      <c r="G17" s="237">
        <v>1</v>
      </c>
      <c r="H17" s="238" t="s">
        <v>212</v>
      </c>
      <c r="I17" s="239" t="e">
        <v>#N/A</v>
      </c>
      <c r="J17" s="104">
        <v>4000</v>
      </c>
      <c r="K17" s="32">
        <f t="shared" si="0"/>
        <v>4000</v>
      </c>
      <c r="L17" s="1"/>
    </row>
    <row r="18" spans="1:12" ht="15" customHeight="1">
      <c r="A18" s="232"/>
      <c r="B18" s="232"/>
      <c r="C18" s="232"/>
      <c r="D18" s="233"/>
      <c r="E18" s="235"/>
      <c r="F18" s="236"/>
      <c r="G18" s="237"/>
      <c r="H18" s="238"/>
      <c r="I18" s="239"/>
      <c r="J18" s="104"/>
      <c r="K18" s="32"/>
      <c r="L18" s="1"/>
    </row>
    <row r="19" spans="1:13" ht="15" customHeight="1">
      <c r="A19" s="232"/>
      <c r="B19" s="232"/>
      <c r="C19" s="232"/>
      <c r="D19" s="233"/>
      <c r="E19" s="235"/>
      <c r="F19" s="236"/>
      <c r="G19" s="237"/>
      <c r="H19" s="238"/>
      <c r="I19" s="239"/>
      <c r="J19" s="104"/>
      <c r="K19" s="32"/>
      <c r="L19" s="1"/>
      <c r="M19" s="93"/>
    </row>
    <row r="20" spans="1:12" ht="15" customHeight="1">
      <c r="A20" s="232" t="s">
        <v>372</v>
      </c>
      <c r="B20" s="232" t="s">
        <v>372</v>
      </c>
      <c r="C20" s="232" t="s">
        <v>372</v>
      </c>
      <c r="D20" s="233" t="s">
        <v>372</v>
      </c>
      <c r="E20" s="235">
        <v>70</v>
      </c>
      <c r="F20" s="236">
        <v>70</v>
      </c>
      <c r="G20" s="237">
        <v>70</v>
      </c>
      <c r="H20" s="238" t="s">
        <v>212</v>
      </c>
      <c r="I20" s="239" t="e">
        <v>#N/A</v>
      </c>
      <c r="J20" s="104">
        <v>125</v>
      </c>
      <c r="K20" s="32">
        <f t="shared" si="0"/>
        <v>8750</v>
      </c>
      <c r="L20" s="1"/>
    </row>
    <row r="21" spans="1:12" ht="15" customHeight="1">
      <c r="A21" s="232" t="s">
        <v>429</v>
      </c>
      <c r="B21" s="232" t="s">
        <v>429</v>
      </c>
      <c r="C21" s="232" t="s">
        <v>429</v>
      </c>
      <c r="D21" s="233" t="s">
        <v>429</v>
      </c>
      <c r="E21" s="235">
        <v>70</v>
      </c>
      <c r="F21" s="236">
        <v>70</v>
      </c>
      <c r="G21" s="237">
        <v>70</v>
      </c>
      <c r="H21" s="238" t="s">
        <v>210</v>
      </c>
      <c r="I21" s="239" t="e">
        <v>#N/A</v>
      </c>
      <c r="J21" s="104">
        <v>15</v>
      </c>
      <c r="K21" s="32">
        <f t="shared" si="0"/>
        <v>1050</v>
      </c>
      <c r="L21" s="1"/>
    </row>
    <row r="22" spans="1:12" ht="15" customHeight="1">
      <c r="A22" s="232" t="s">
        <v>445</v>
      </c>
      <c r="B22" s="232"/>
      <c r="C22" s="232"/>
      <c r="D22" s="233"/>
      <c r="E22" s="235">
        <v>1</v>
      </c>
      <c r="F22" s="236"/>
      <c r="G22" s="237"/>
      <c r="H22" s="238" t="s">
        <v>212</v>
      </c>
      <c r="I22" s="239"/>
      <c r="J22" s="104">
        <v>2000</v>
      </c>
      <c r="K22" s="32">
        <f t="shared" si="0"/>
        <v>2000</v>
      </c>
      <c r="L22" s="1"/>
    </row>
    <row r="23" spans="1:12" ht="15" customHeight="1">
      <c r="A23" s="232" t="s">
        <v>427</v>
      </c>
      <c r="B23" s="232" t="s">
        <v>427</v>
      </c>
      <c r="C23" s="232" t="s">
        <v>427</v>
      </c>
      <c r="D23" s="233" t="s">
        <v>427</v>
      </c>
      <c r="E23" s="235">
        <v>70</v>
      </c>
      <c r="F23" s="236">
        <v>70</v>
      </c>
      <c r="G23" s="237">
        <v>70</v>
      </c>
      <c r="H23" s="238" t="s">
        <v>436</v>
      </c>
      <c r="I23" s="239"/>
      <c r="J23" s="104">
        <v>90</v>
      </c>
      <c r="K23" s="32">
        <f t="shared" si="0"/>
        <v>6300</v>
      </c>
      <c r="L23" s="1"/>
    </row>
    <row r="24" spans="1:12" ht="15" customHeight="1">
      <c r="A24" s="232" t="s">
        <v>432</v>
      </c>
      <c r="B24" s="232" t="s">
        <v>432</v>
      </c>
      <c r="C24" s="232" t="s">
        <v>432</v>
      </c>
      <c r="D24" s="233" t="s">
        <v>432</v>
      </c>
      <c r="E24" s="235">
        <v>0.5</v>
      </c>
      <c r="F24" s="236">
        <v>0.5</v>
      </c>
      <c r="G24" s="237">
        <v>0.5</v>
      </c>
      <c r="H24" s="238" t="s">
        <v>436</v>
      </c>
      <c r="I24" s="239"/>
      <c r="J24" s="104">
        <v>5000</v>
      </c>
      <c r="K24" s="32">
        <f t="shared" si="0"/>
        <v>2500</v>
      </c>
      <c r="L24" s="1"/>
    </row>
    <row r="25" spans="1:12" ht="15" customHeight="1">
      <c r="A25" s="232" t="s">
        <v>433</v>
      </c>
      <c r="B25" s="232" t="s">
        <v>433</v>
      </c>
      <c r="C25" s="232" t="s">
        <v>433</v>
      </c>
      <c r="D25" s="233" t="s">
        <v>433</v>
      </c>
      <c r="E25" s="235">
        <v>35</v>
      </c>
      <c r="F25" s="236">
        <v>35</v>
      </c>
      <c r="G25" s="237">
        <v>35</v>
      </c>
      <c r="H25" s="238" t="s">
        <v>436</v>
      </c>
      <c r="I25" s="239"/>
      <c r="J25" s="104">
        <v>20</v>
      </c>
      <c r="K25" s="32">
        <f t="shared" si="0"/>
        <v>700</v>
      </c>
      <c r="L25" s="1"/>
    </row>
    <row r="26" spans="1:12" ht="15" customHeight="1">
      <c r="A26" s="203"/>
      <c r="B26" s="203"/>
      <c r="C26" s="203"/>
      <c r="D26" s="203"/>
      <c r="E26" s="234"/>
      <c r="F26" s="234"/>
      <c r="G26" s="234"/>
      <c r="H26" s="240"/>
      <c r="I26" s="240"/>
      <c r="J26" s="84"/>
      <c r="K26" s="32"/>
      <c r="L26" s="1"/>
    </row>
    <row r="27" spans="1:12" ht="15" customHeight="1">
      <c r="A27" s="203"/>
      <c r="B27" s="203"/>
      <c r="C27" s="203"/>
      <c r="D27" s="203"/>
      <c r="E27" s="234"/>
      <c r="F27" s="234"/>
      <c r="G27" s="234"/>
      <c r="H27" s="240"/>
      <c r="I27" s="240"/>
      <c r="J27" s="84"/>
      <c r="K27" s="32"/>
      <c r="L27" s="1"/>
    </row>
    <row r="28" spans="1:12" ht="15" customHeight="1">
      <c r="A28" s="203"/>
      <c r="B28" s="203"/>
      <c r="C28" s="203"/>
      <c r="D28" s="203"/>
      <c r="E28" s="234"/>
      <c r="F28" s="234"/>
      <c r="G28" s="234"/>
      <c r="H28" s="240"/>
      <c r="I28" s="240"/>
      <c r="J28" s="84"/>
      <c r="K28" s="32"/>
      <c r="L28" s="1"/>
    </row>
    <row r="29" spans="1:12" ht="15" customHeight="1">
      <c r="A29" s="203"/>
      <c r="B29" s="203"/>
      <c r="C29" s="203"/>
      <c r="D29" s="203"/>
      <c r="E29" s="234"/>
      <c r="F29" s="234"/>
      <c r="G29" s="234"/>
      <c r="H29" s="240"/>
      <c r="I29" s="240"/>
      <c r="J29" s="84"/>
      <c r="K29" s="32"/>
      <c r="L29" s="1"/>
    </row>
    <row r="30" spans="1:13" ht="15" customHeight="1">
      <c r="A30" s="241" t="s">
        <v>221</v>
      </c>
      <c r="B30" s="242"/>
      <c r="C30" s="242"/>
      <c r="D30" s="242"/>
      <c r="E30" s="242"/>
      <c r="F30" s="242"/>
      <c r="G30" s="242"/>
      <c r="H30" s="242"/>
      <c r="I30" s="242"/>
      <c r="J30" s="243"/>
      <c r="K30" s="32">
        <f>SUM(K11:K29)</f>
        <v>69150</v>
      </c>
      <c r="L30" s="1"/>
      <c r="M30" s="93"/>
    </row>
    <row r="31" spans="1:13" ht="15" customHeight="1">
      <c r="A31" s="109"/>
      <c r="B31" s="109"/>
      <c r="C31" s="109"/>
      <c r="D31" s="109"/>
      <c r="E31" s="109"/>
      <c r="F31" s="109"/>
      <c r="G31" s="109"/>
      <c r="H31" s="109"/>
      <c r="I31" s="109"/>
      <c r="J31" s="109"/>
      <c r="K31" s="109"/>
      <c r="L31" s="1"/>
      <c r="M31" s="93"/>
    </row>
    <row r="32" spans="1:12" ht="15" customHeight="1">
      <c r="A32" s="127"/>
      <c r="B32" s="127"/>
      <c r="C32" s="230" t="s">
        <v>201</v>
      </c>
      <c r="D32" s="230"/>
      <c r="E32" s="230"/>
      <c r="F32" s="230"/>
      <c r="G32" s="230"/>
      <c r="H32" s="230"/>
      <c r="I32" s="230"/>
      <c r="J32" s="126"/>
      <c r="K32" s="126"/>
      <c r="L32" s="1"/>
    </row>
    <row r="33" spans="1:12" ht="15" customHeight="1">
      <c r="A33" s="126"/>
      <c r="B33" s="126"/>
      <c r="C33" s="1" t="s">
        <v>202</v>
      </c>
      <c r="D33" s="126" t="s">
        <v>207</v>
      </c>
      <c r="E33" s="126"/>
      <c r="F33" s="126" t="s">
        <v>212</v>
      </c>
      <c r="G33" s="126"/>
      <c r="H33" s="126" t="s">
        <v>216</v>
      </c>
      <c r="I33" s="126"/>
      <c r="J33" s="126"/>
      <c r="K33" s="126"/>
      <c r="L33" s="1"/>
    </row>
    <row r="34" spans="1:12" ht="15" customHeight="1">
      <c r="A34" s="126"/>
      <c r="B34" s="126"/>
      <c r="C34" s="1" t="s">
        <v>203</v>
      </c>
      <c r="D34" s="126" t="s">
        <v>208</v>
      </c>
      <c r="E34" s="126"/>
      <c r="F34" s="126" t="s">
        <v>213</v>
      </c>
      <c r="G34" s="126"/>
      <c r="H34" s="126" t="s">
        <v>217</v>
      </c>
      <c r="I34" s="126"/>
      <c r="J34" s="126"/>
      <c r="K34" s="126"/>
      <c r="L34" s="1"/>
    </row>
    <row r="35" spans="1:12" ht="15" customHeight="1">
      <c r="A35" s="126"/>
      <c r="B35" s="126"/>
      <c r="C35" s="1" t="s">
        <v>204</v>
      </c>
      <c r="D35" s="126" t="s">
        <v>209</v>
      </c>
      <c r="E35" s="126"/>
      <c r="F35" s="126" t="s">
        <v>214</v>
      </c>
      <c r="G35" s="126"/>
      <c r="H35" s="126" t="s">
        <v>218</v>
      </c>
      <c r="I35" s="126"/>
      <c r="J35" s="126"/>
      <c r="K35" s="126"/>
      <c r="L35" s="1"/>
    </row>
    <row r="36" spans="1:12" ht="15" customHeight="1">
      <c r="A36" s="126"/>
      <c r="B36" s="126"/>
      <c r="C36" s="1" t="s">
        <v>205</v>
      </c>
      <c r="D36" s="126" t="s">
        <v>210</v>
      </c>
      <c r="E36" s="126"/>
      <c r="F36" s="126" t="s">
        <v>215</v>
      </c>
      <c r="G36" s="126"/>
      <c r="H36" s="126" t="s">
        <v>219</v>
      </c>
      <c r="I36" s="126"/>
      <c r="J36" s="126"/>
      <c r="K36" s="126"/>
      <c r="L36" s="1"/>
    </row>
    <row r="37" spans="1:12" ht="15" customHeight="1">
      <c r="A37" s="126"/>
      <c r="B37" s="126"/>
      <c r="C37" s="1" t="s">
        <v>206</v>
      </c>
      <c r="D37" s="126" t="s">
        <v>211</v>
      </c>
      <c r="E37" s="126"/>
      <c r="F37" s="126" t="s">
        <v>117</v>
      </c>
      <c r="G37" s="126"/>
      <c r="H37" s="126" t="s">
        <v>220</v>
      </c>
      <c r="I37" s="126"/>
      <c r="J37" s="126"/>
      <c r="K37" s="126"/>
      <c r="L37" s="1"/>
    </row>
    <row r="38" spans="1:12" ht="15" customHeight="1">
      <c r="A38" s="126"/>
      <c r="B38" s="126"/>
      <c r="C38" s="126"/>
      <c r="D38" s="126"/>
      <c r="E38" s="126"/>
      <c r="F38" s="126"/>
      <c r="G38" s="126"/>
      <c r="H38" s="126"/>
      <c r="I38" s="126"/>
      <c r="J38" s="126"/>
      <c r="K38" s="126"/>
      <c r="L38" s="1"/>
    </row>
    <row r="39" spans="1:12" ht="15" customHeight="1">
      <c r="A39" s="126"/>
      <c r="B39" s="126"/>
      <c r="C39" s="126"/>
      <c r="D39" s="126"/>
      <c r="E39" s="126"/>
      <c r="F39" s="126"/>
      <c r="G39" s="126"/>
      <c r="H39" s="126"/>
      <c r="I39" s="126"/>
      <c r="J39" s="126"/>
      <c r="K39" s="126"/>
      <c r="L39" s="1"/>
    </row>
    <row r="40" spans="1:12" ht="15" customHeight="1">
      <c r="A40" s="126"/>
      <c r="B40" s="126"/>
      <c r="C40" s="126"/>
      <c r="D40" s="126"/>
      <c r="E40" s="126"/>
      <c r="F40" s="126"/>
      <c r="G40" s="126"/>
      <c r="H40" s="126"/>
      <c r="I40" s="126"/>
      <c r="J40" s="126"/>
      <c r="K40" s="126"/>
      <c r="L40" s="1"/>
    </row>
    <row r="41" spans="1:12" ht="15" customHeight="1">
      <c r="A41" s="126"/>
      <c r="B41" s="126"/>
      <c r="C41" s="126"/>
      <c r="D41" s="126"/>
      <c r="E41" s="126"/>
      <c r="F41" s="126"/>
      <c r="G41" s="126"/>
      <c r="H41" s="126"/>
      <c r="I41" s="126"/>
      <c r="J41" s="126"/>
      <c r="K41" s="126"/>
      <c r="L41" s="1"/>
    </row>
    <row r="42" spans="1:12" ht="15" customHeight="1">
      <c r="A42" s="126"/>
      <c r="B42" s="126"/>
      <c r="C42" s="126"/>
      <c r="D42" s="126"/>
      <c r="E42" s="126"/>
      <c r="F42" s="126"/>
      <c r="G42" s="126"/>
      <c r="H42" s="126"/>
      <c r="I42" s="126"/>
      <c r="J42" s="126"/>
      <c r="K42" s="126"/>
      <c r="L42" s="1"/>
    </row>
    <row r="43" spans="1:12" ht="15" customHeight="1">
      <c r="A43" s="116" t="s">
        <v>222</v>
      </c>
      <c r="B43" s="229"/>
      <c r="C43" s="229"/>
      <c r="D43" s="229"/>
      <c r="E43" s="229"/>
      <c r="F43" s="229"/>
      <c r="G43" s="229"/>
      <c r="H43" s="229"/>
      <c r="I43" s="229"/>
      <c r="J43" s="229"/>
      <c r="K43" s="229"/>
      <c r="L43" s="1"/>
    </row>
    <row r="44" spans="1:12" ht="15" customHeight="1">
      <c r="A44" s="1"/>
      <c r="B44" s="1"/>
      <c r="C44" s="1"/>
      <c r="D44" s="1"/>
      <c r="E44" s="1"/>
      <c r="F44" s="1"/>
      <c r="G44" s="1"/>
      <c r="H44" s="1"/>
      <c r="I44" s="1"/>
      <c r="J44" s="1"/>
      <c r="K44" s="1"/>
      <c r="L44" s="1"/>
    </row>
    <row r="45" spans="1:12" ht="15" customHeight="1">
      <c r="A45" s="1"/>
      <c r="B45" s="1"/>
      <c r="C45" s="1"/>
      <c r="D45" s="1"/>
      <c r="E45" s="1"/>
      <c r="F45" s="1"/>
      <c r="G45" s="1"/>
      <c r="H45" s="1"/>
      <c r="I45" s="1"/>
      <c r="J45" s="1"/>
      <c r="K45" s="1"/>
      <c r="L45" s="1"/>
    </row>
    <row r="46" spans="1:12" ht="15" customHeight="1">
      <c r="A46" s="1"/>
      <c r="B46" s="1"/>
      <c r="C46" s="1"/>
      <c r="D46" s="1"/>
      <c r="E46" s="1"/>
      <c r="F46" s="1"/>
      <c r="G46" s="1"/>
      <c r="H46" s="1"/>
      <c r="I46" s="1"/>
      <c r="J46" s="1"/>
      <c r="K46" s="1"/>
      <c r="L46" s="1"/>
    </row>
    <row r="47" spans="1:12" ht="15" customHeight="1">
      <c r="A47" s="1"/>
      <c r="B47" s="1"/>
      <c r="C47" s="1"/>
      <c r="D47" s="1"/>
      <c r="E47" s="1"/>
      <c r="F47" s="1"/>
      <c r="G47" s="1"/>
      <c r="H47" s="1"/>
      <c r="I47" s="1"/>
      <c r="J47" s="1"/>
      <c r="K47" s="1"/>
      <c r="L47" s="1"/>
    </row>
    <row r="48" spans="1:12" ht="15" customHeight="1">
      <c r="A48" s="1"/>
      <c r="B48" s="1"/>
      <c r="C48" s="1"/>
      <c r="D48" s="1"/>
      <c r="E48" s="1"/>
      <c r="F48" s="1"/>
      <c r="G48" s="1"/>
      <c r="H48" s="1"/>
      <c r="I48" s="1"/>
      <c r="J48" s="1"/>
      <c r="K48" s="1"/>
      <c r="L48" s="1"/>
    </row>
    <row r="49" spans="1:12" ht="15" customHeight="1">
      <c r="A49" s="1"/>
      <c r="B49" s="1"/>
      <c r="C49" s="1"/>
      <c r="D49" s="1"/>
      <c r="E49" s="1"/>
      <c r="F49" s="1"/>
      <c r="G49" s="1"/>
      <c r="H49" s="1"/>
      <c r="I49" s="1"/>
      <c r="J49" s="1"/>
      <c r="K49" s="1"/>
      <c r="L49" s="1"/>
    </row>
    <row r="50" spans="1:12" ht="15" customHeight="1">
      <c r="A50" s="1"/>
      <c r="B50" s="1"/>
      <c r="C50" s="1"/>
      <c r="D50" s="1"/>
      <c r="E50" s="1"/>
      <c r="F50" s="1"/>
      <c r="G50" s="1"/>
      <c r="H50" s="1"/>
      <c r="I50" s="1"/>
      <c r="J50" s="1"/>
      <c r="K50" s="1"/>
      <c r="L50" s="1"/>
    </row>
    <row r="51" spans="1:12" ht="15" customHeight="1">
      <c r="A51" s="1"/>
      <c r="B51" s="1"/>
      <c r="C51" s="1"/>
      <c r="D51" s="1"/>
      <c r="E51" s="1"/>
      <c r="F51" s="1"/>
      <c r="G51" s="1"/>
      <c r="H51" s="1"/>
      <c r="I51" s="1"/>
      <c r="J51" s="1"/>
      <c r="K51" s="1"/>
      <c r="L51" s="1"/>
    </row>
    <row r="52" spans="1:12" ht="15" customHeight="1">
      <c r="A52" s="1"/>
      <c r="B52" s="1"/>
      <c r="C52" s="1"/>
      <c r="D52" s="1"/>
      <c r="E52" s="1"/>
      <c r="F52" s="1"/>
      <c r="G52" s="1"/>
      <c r="H52" s="1"/>
      <c r="I52" s="1"/>
      <c r="J52" s="1"/>
      <c r="K52" s="1"/>
      <c r="L52" s="1"/>
    </row>
    <row r="53" spans="1:12" ht="15" customHeight="1">
      <c r="A53" s="1"/>
      <c r="B53" s="1"/>
      <c r="C53" s="1"/>
      <c r="D53" s="1"/>
      <c r="E53" s="1"/>
      <c r="F53" s="1"/>
      <c r="G53" s="1"/>
      <c r="H53" s="1"/>
      <c r="I53" s="1"/>
      <c r="J53" s="1"/>
      <c r="K53" s="1"/>
      <c r="L53" s="1"/>
    </row>
    <row r="54" spans="1:12" ht="15" customHeight="1">
      <c r="A54" s="1"/>
      <c r="B54" s="1"/>
      <c r="C54" s="1"/>
      <c r="D54" s="1"/>
      <c r="E54" s="1"/>
      <c r="F54" s="1"/>
      <c r="G54" s="1"/>
      <c r="H54" s="1"/>
      <c r="I54" s="1"/>
      <c r="J54" s="1"/>
      <c r="K54" s="1"/>
      <c r="L54" s="1"/>
    </row>
    <row r="55" spans="1:12" ht="15" customHeight="1">
      <c r="A55" s="1"/>
      <c r="B55" s="1"/>
      <c r="C55" s="1"/>
      <c r="D55" s="1"/>
      <c r="E55" s="1"/>
      <c r="F55" s="1"/>
      <c r="G55" s="1"/>
      <c r="H55" s="1"/>
      <c r="I55" s="1"/>
      <c r="J55" s="1"/>
      <c r="K55" s="1"/>
      <c r="L55" s="1"/>
    </row>
    <row r="56" spans="1:12" ht="15" customHeight="1">
      <c r="A56" s="1"/>
      <c r="B56" s="1"/>
      <c r="C56" s="1"/>
      <c r="D56" s="1"/>
      <c r="E56" s="1"/>
      <c r="F56" s="1"/>
      <c r="G56" s="1"/>
      <c r="H56" s="1"/>
      <c r="I56" s="1"/>
      <c r="J56" s="1"/>
      <c r="K56" s="1"/>
      <c r="L56" s="1"/>
    </row>
    <row r="57" spans="1:12" ht="15" customHeight="1">
      <c r="A57" s="1"/>
      <c r="B57" s="1"/>
      <c r="C57" s="1"/>
      <c r="D57" s="1"/>
      <c r="E57" s="1"/>
      <c r="F57" s="1"/>
      <c r="G57" s="1"/>
      <c r="H57" s="1"/>
      <c r="I57" s="1"/>
      <c r="J57" s="1"/>
      <c r="K57" s="1"/>
      <c r="L57" s="1"/>
    </row>
    <row r="58" spans="1:12" ht="15" customHeight="1">
      <c r="A58" s="1"/>
      <c r="B58" s="1"/>
      <c r="C58" s="1"/>
      <c r="D58" s="1"/>
      <c r="E58" s="1"/>
      <c r="F58" s="1"/>
      <c r="G58" s="1"/>
      <c r="H58" s="1"/>
      <c r="I58" s="1"/>
      <c r="J58" s="1"/>
      <c r="K58" s="1"/>
      <c r="L58" s="1"/>
    </row>
    <row r="59" spans="1:12" ht="15" customHeight="1">
      <c r="A59" s="1"/>
      <c r="B59" s="1"/>
      <c r="C59" s="1"/>
      <c r="D59" s="1"/>
      <c r="E59" s="1"/>
      <c r="F59" s="1"/>
      <c r="G59" s="1"/>
      <c r="H59" s="1"/>
      <c r="I59" s="1"/>
      <c r="J59" s="1"/>
      <c r="K59" s="1"/>
      <c r="L59" s="1"/>
    </row>
    <row r="60" spans="1:12" ht="15" customHeight="1">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row r="63" spans="1:12" ht="12.75">
      <c r="A63" s="1"/>
      <c r="B63" s="1"/>
      <c r="C63" s="1"/>
      <c r="D63" s="1"/>
      <c r="E63" s="1"/>
      <c r="F63" s="1"/>
      <c r="G63" s="1"/>
      <c r="H63" s="1"/>
      <c r="I63" s="1"/>
      <c r="J63" s="1"/>
      <c r="K63" s="1"/>
      <c r="L63" s="1"/>
    </row>
    <row r="64" spans="1:12" ht="12.75">
      <c r="A64" s="1"/>
      <c r="B64" s="1"/>
      <c r="C64" s="1"/>
      <c r="D64" s="1"/>
      <c r="E64" s="1"/>
      <c r="F64" s="1"/>
      <c r="G64" s="1"/>
      <c r="H64" s="1"/>
      <c r="I64" s="1"/>
      <c r="J64" s="1"/>
      <c r="K64" s="1"/>
      <c r="L64" s="1"/>
    </row>
  </sheetData>
  <mergeCells count="108">
    <mergeCell ref="F34:G34"/>
    <mergeCell ref="F35:G35"/>
    <mergeCell ref="F36:G36"/>
    <mergeCell ref="H29:I29"/>
    <mergeCell ref="A30:J30"/>
    <mergeCell ref="D36:E36"/>
    <mergeCell ref="D35:E35"/>
    <mergeCell ref="D34:E34"/>
    <mergeCell ref="H33:I33"/>
    <mergeCell ref="H34:I34"/>
    <mergeCell ref="H35:I35"/>
    <mergeCell ref="H21:I21"/>
    <mergeCell ref="H22:I22"/>
    <mergeCell ref="H27:I27"/>
    <mergeCell ref="H28:I28"/>
    <mergeCell ref="H23:I23"/>
    <mergeCell ref="H24:I24"/>
    <mergeCell ref="H25:I25"/>
    <mergeCell ref="H26:I26"/>
    <mergeCell ref="H17:I17"/>
    <mergeCell ref="H18:I18"/>
    <mergeCell ref="H19:I19"/>
    <mergeCell ref="H20:I20"/>
    <mergeCell ref="H13:I13"/>
    <mergeCell ref="H14:I14"/>
    <mergeCell ref="H15:I15"/>
    <mergeCell ref="H16:I16"/>
    <mergeCell ref="E12:G12"/>
    <mergeCell ref="E11:G11"/>
    <mergeCell ref="H11:I11"/>
    <mergeCell ref="H12:I12"/>
    <mergeCell ref="E16:G16"/>
    <mergeCell ref="E15:G15"/>
    <mergeCell ref="E14:G14"/>
    <mergeCell ref="E13:G13"/>
    <mergeCell ref="E20:G20"/>
    <mergeCell ref="E19:G19"/>
    <mergeCell ref="E18:G18"/>
    <mergeCell ref="E17:G17"/>
    <mergeCell ref="E24:G24"/>
    <mergeCell ref="E23:G23"/>
    <mergeCell ref="E22:G22"/>
    <mergeCell ref="E21:G21"/>
    <mergeCell ref="A25:D25"/>
    <mergeCell ref="A26:D26"/>
    <mergeCell ref="E29:G29"/>
    <mergeCell ref="E28:G28"/>
    <mergeCell ref="E27:G27"/>
    <mergeCell ref="A27:D27"/>
    <mergeCell ref="A28:D28"/>
    <mergeCell ref="A29:D29"/>
    <mergeCell ref="E26:G26"/>
    <mergeCell ref="E25:G25"/>
    <mergeCell ref="A21:D21"/>
    <mergeCell ref="A22:D22"/>
    <mergeCell ref="A23:D23"/>
    <mergeCell ref="A24:D24"/>
    <mergeCell ref="A17:D17"/>
    <mergeCell ref="A18:D18"/>
    <mergeCell ref="A19:D19"/>
    <mergeCell ref="A20:D20"/>
    <mergeCell ref="A13:D13"/>
    <mergeCell ref="A14:D14"/>
    <mergeCell ref="A15:D15"/>
    <mergeCell ref="A16:D16"/>
    <mergeCell ref="A3:K3"/>
    <mergeCell ref="B5:F5"/>
    <mergeCell ref="I5:J5"/>
    <mergeCell ref="E1:G1"/>
    <mergeCell ref="A1:D1"/>
    <mergeCell ref="H1:K1"/>
    <mergeCell ref="A2:K2"/>
    <mergeCell ref="A4:K4"/>
    <mergeCell ref="A6:K6"/>
    <mergeCell ref="A8:K8"/>
    <mergeCell ref="A9:K9"/>
    <mergeCell ref="A31:K31"/>
    <mergeCell ref="A7:K7"/>
    <mergeCell ref="A10:D10"/>
    <mergeCell ref="E10:G10"/>
    <mergeCell ref="H10:I10"/>
    <mergeCell ref="A11:D11"/>
    <mergeCell ref="A12:D12"/>
    <mergeCell ref="J32:K32"/>
    <mergeCell ref="J33:K33"/>
    <mergeCell ref="A33:B33"/>
    <mergeCell ref="F33:G33"/>
    <mergeCell ref="D33:E33"/>
    <mergeCell ref="A32:B32"/>
    <mergeCell ref="C32:I32"/>
    <mergeCell ref="A34:B34"/>
    <mergeCell ref="A35:B35"/>
    <mergeCell ref="A36:B36"/>
    <mergeCell ref="A38:K38"/>
    <mergeCell ref="J34:K34"/>
    <mergeCell ref="J35:K35"/>
    <mergeCell ref="J36:K36"/>
    <mergeCell ref="J37:K37"/>
    <mergeCell ref="H36:I36"/>
    <mergeCell ref="H37:I37"/>
    <mergeCell ref="A42:K42"/>
    <mergeCell ref="A43:K43"/>
    <mergeCell ref="A39:K39"/>
    <mergeCell ref="A37:B37"/>
    <mergeCell ref="A40:K40"/>
    <mergeCell ref="A41:K41"/>
    <mergeCell ref="D37:E37"/>
    <mergeCell ref="F37:G37"/>
  </mergeCells>
  <dataValidations count="1">
    <dataValidation type="list" allowBlank="1" showInputMessage="1" showErrorMessage="1" sqref="A11:A25 B12:D25">
      <formula1>Construction</formula1>
    </dataValidation>
  </dataValidations>
  <printOptions/>
  <pageMargins left="0.5" right="0.3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I64"/>
  <sheetViews>
    <sheetView workbookViewId="0" topLeftCell="A1">
      <selection activeCell="N25" sqref="N25"/>
    </sheetView>
  </sheetViews>
  <sheetFormatPr defaultColWidth="9.140625" defaultRowHeight="12.75"/>
  <cols>
    <col min="1" max="1" width="26.00390625" style="0" customWidth="1"/>
    <col min="2" max="2" width="6.8515625" style="0" customWidth="1"/>
    <col min="3" max="3" width="5.421875" style="0" customWidth="1"/>
    <col min="4" max="4" width="6.140625" style="0" customWidth="1"/>
    <col min="5" max="5" width="8.28125" style="0" customWidth="1"/>
    <col min="6" max="7" width="2.7109375" style="0" customWidth="1"/>
    <col min="8" max="8" width="4.140625" style="0" customWidth="1"/>
    <col min="9" max="9" width="9.57421875" style="0" customWidth="1"/>
    <col min="10" max="11" width="13.7109375" style="0" customWidth="1"/>
    <col min="13" max="13" width="12.28125" style="0" bestFit="1" customWidth="1"/>
  </cols>
  <sheetData>
    <row r="1" spans="1:12" ht="15" customHeight="1">
      <c r="A1" s="130" t="s">
        <v>85</v>
      </c>
      <c r="B1" s="130"/>
      <c r="C1" s="130"/>
      <c r="D1" s="130"/>
      <c r="E1" s="129" t="str">
        <f>'sec 1a-1d'!D13</f>
        <v>06-342-01</v>
      </c>
      <c r="F1" s="129"/>
      <c r="G1" s="129"/>
      <c r="H1" s="127"/>
      <c r="I1" s="127"/>
      <c r="J1" s="127"/>
      <c r="K1" s="127"/>
      <c r="L1" s="1"/>
    </row>
    <row r="2" spans="1:12" ht="15" customHeight="1">
      <c r="A2" s="127"/>
      <c r="B2" s="127"/>
      <c r="C2" s="127"/>
      <c r="D2" s="127"/>
      <c r="E2" s="127"/>
      <c r="F2" s="127"/>
      <c r="G2" s="127"/>
      <c r="H2" s="127"/>
      <c r="I2" s="127"/>
      <c r="J2" s="127"/>
      <c r="K2" s="127"/>
      <c r="L2" s="1"/>
    </row>
    <row r="3" spans="1:12" ht="15" customHeight="1">
      <c r="A3" s="148" t="s">
        <v>385</v>
      </c>
      <c r="B3" s="148"/>
      <c r="C3" s="148"/>
      <c r="D3" s="148"/>
      <c r="E3" s="148"/>
      <c r="F3" s="148"/>
      <c r="G3" s="148"/>
      <c r="H3" s="148"/>
      <c r="I3" s="148"/>
      <c r="J3" s="148"/>
      <c r="K3" s="148"/>
      <c r="L3" s="1"/>
    </row>
    <row r="4" spans="1:12" ht="15" customHeight="1">
      <c r="A4" s="127"/>
      <c r="B4" s="127"/>
      <c r="C4" s="127"/>
      <c r="D4" s="127"/>
      <c r="E4" s="127"/>
      <c r="F4" s="127"/>
      <c r="G4" s="127"/>
      <c r="H4" s="127"/>
      <c r="I4" s="127"/>
      <c r="J4" s="127"/>
      <c r="K4" s="127"/>
      <c r="L4" s="1"/>
    </row>
    <row r="5" spans="1:12" ht="15" customHeight="1">
      <c r="A5" s="2" t="s">
        <v>145</v>
      </c>
      <c r="B5" s="129" t="s">
        <v>423</v>
      </c>
      <c r="C5" s="129"/>
      <c r="D5" s="129"/>
      <c r="E5" s="129"/>
      <c r="F5" s="129"/>
      <c r="G5" s="1"/>
      <c r="H5" s="2" t="s">
        <v>144</v>
      </c>
      <c r="I5" s="128">
        <v>38791</v>
      </c>
      <c r="J5" s="129"/>
      <c r="K5" s="1"/>
      <c r="L5" s="1"/>
    </row>
    <row r="6" spans="1:12" ht="15" customHeight="1">
      <c r="A6" s="127" t="s">
        <v>145</v>
      </c>
      <c r="B6" s="127"/>
      <c r="C6" s="127"/>
      <c r="D6" s="127"/>
      <c r="E6" s="127"/>
      <c r="F6" s="127"/>
      <c r="G6" s="127"/>
      <c r="H6" s="127"/>
      <c r="I6" s="127"/>
      <c r="J6" s="127"/>
      <c r="K6" s="127"/>
      <c r="L6" s="1"/>
    </row>
    <row r="7" spans="1:12" ht="15" customHeight="1">
      <c r="A7" s="148" t="s">
        <v>163</v>
      </c>
      <c r="B7" s="148"/>
      <c r="C7" s="148"/>
      <c r="D7" s="148"/>
      <c r="E7" s="148"/>
      <c r="F7" s="148"/>
      <c r="G7" s="148"/>
      <c r="H7" s="148"/>
      <c r="I7" s="148"/>
      <c r="J7" s="148"/>
      <c r="K7" s="148"/>
      <c r="L7" s="1"/>
    </row>
    <row r="8" spans="1:12" ht="15" customHeight="1">
      <c r="A8" s="127"/>
      <c r="B8" s="127"/>
      <c r="C8" s="127"/>
      <c r="D8" s="127"/>
      <c r="E8" s="127"/>
      <c r="F8" s="127"/>
      <c r="G8" s="127"/>
      <c r="H8" s="127"/>
      <c r="I8" s="127"/>
      <c r="J8" s="127"/>
      <c r="K8" s="127"/>
      <c r="L8" s="1"/>
    </row>
    <row r="9" spans="1:12" ht="15" customHeight="1">
      <c r="A9" s="129"/>
      <c r="B9" s="129"/>
      <c r="C9" s="129"/>
      <c r="D9" s="129"/>
      <c r="E9" s="129"/>
      <c r="F9" s="129"/>
      <c r="G9" s="129"/>
      <c r="H9" s="129"/>
      <c r="I9" s="129"/>
      <c r="J9" s="129"/>
      <c r="K9" s="129"/>
      <c r="L9" s="1"/>
    </row>
    <row r="10" spans="1:12" ht="30" customHeight="1">
      <c r="A10" s="231" t="s">
        <v>223</v>
      </c>
      <c r="B10" s="231"/>
      <c r="C10" s="231"/>
      <c r="D10" s="231"/>
      <c r="E10" s="231" t="s">
        <v>197</v>
      </c>
      <c r="F10" s="231"/>
      <c r="G10" s="231"/>
      <c r="H10" s="231" t="s">
        <v>198</v>
      </c>
      <c r="I10" s="231"/>
      <c r="J10" s="31" t="s">
        <v>199</v>
      </c>
      <c r="K10" s="31" t="s">
        <v>200</v>
      </c>
      <c r="L10" s="1"/>
    </row>
    <row r="11" spans="1:61" ht="15" customHeight="1">
      <c r="A11" s="232" t="s">
        <v>373</v>
      </c>
      <c r="B11" s="232"/>
      <c r="C11" s="232"/>
      <c r="D11" s="233"/>
      <c r="E11" s="235">
        <v>1</v>
      </c>
      <c r="F11" s="236"/>
      <c r="G11" s="237"/>
      <c r="H11" s="238" t="s">
        <v>212</v>
      </c>
      <c r="I11" s="239"/>
      <c r="J11" s="104">
        <v>4000</v>
      </c>
      <c r="K11" s="32">
        <f aca="true" t="shared" si="0" ref="K11:K25">E11*J11</f>
        <v>4000</v>
      </c>
      <c r="L11" s="1"/>
      <c r="BC11" s="66"/>
      <c r="BD11" s="66"/>
      <c r="BE11" s="66"/>
      <c r="BF11" s="66"/>
      <c r="BG11" s="66"/>
      <c r="BH11" s="66"/>
      <c r="BI11" s="66"/>
    </row>
    <row r="12" spans="1:12" ht="15" customHeight="1">
      <c r="A12" s="232" t="s">
        <v>428</v>
      </c>
      <c r="B12" s="232" t="s">
        <v>428</v>
      </c>
      <c r="C12" s="232" t="s">
        <v>428</v>
      </c>
      <c r="D12" s="233" t="s">
        <v>428</v>
      </c>
      <c r="E12" s="235">
        <f>10*7</f>
        <v>70</v>
      </c>
      <c r="F12" s="236">
        <f>10*7</f>
        <v>70</v>
      </c>
      <c r="G12" s="237">
        <f>10*7</f>
        <v>70</v>
      </c>
      <c r="H12" s="238" t="s">
        <v>210</v>
      </c>
      <c r="I12" s="239"/>
      <c r="J12" s="104">
        <v>110</v>
      </c>
      <c r="K12" s="32">
        <f t="shared" si="0"/>
        <v>7700</v>
      </c>
      <c r="L12" s="1"/>
    </row>
    <row r="13" spans="1:12" ht="15" customHeight="1">
      <c r="A13" s="232" t="s">
        <v>372</v>
      </c>
      <c r="B13" s="232" t="s">
        <v>372</v>
      </c>
      <c r="C13" s="232" t="s">
        <v>372</v>
      </c>
      <c r="D13" s="233" t="s">
        <v>372</v>
      </c>
      <c r="E13" s="235">
        <v>70</v>
      </c>
      <c r="F13" s="236">
        <v>70</v>
      </c>
      <c r="G13" s="237">
        <v>70</v>
      </c>
      <c r="H13" s="238" t="s">
        <v>212</v>
      </c>
      <c r="I13" s="239" t="e">
        <v>#N/A</v>
      </c>
      <c r="J13" s="104">
        <v>125</v>
      </c>
      <c r="K13" s="32">
        <f t="shared" si="0"/>
        <v>8750</v>
      </c>
      <c r="L13" s="1"/>
    </row>
    <row r="14" spans="1:12" ht="15" customHeight="1">
      <c r="A14" s="232" t="s">
        <v>429</v>
      </c>
      <c r="B14" s="232" t="s">
        <v>429</v>
      </c>
      <c r="C14" s="232" t="s">
        <v>429</v>
      </c>
      <c r="D14" s="233" t="s">
        <v>429</v>
      </c>
      <c r="E14" s="235">
        <v>140</v>
      </c>
      <c r="F14" s="236">
        <v>140</v>
      </c>
      <c r="G14" s="237">
        <v>140</v>
      </c>
      <c r="H14" s="238" t="s">
        <v>210</v>
      </c>
      <c r="I14" s="239" t="e">
        <v>#N/A</v>
      </c>
      <c r="J14" s="104">
        <v>18</v>
      </c>
      <c r="K14" s="32">
        <f t="shared" si="0"/>
        <v>2520</v>
      </c>
      <c r="L14" s="1"/>
    </row>
    <row r="15" spans="1:13" ht="15" customHeight="1">
      <c r="A15" s="232" t="s">
        <v>430</v>
      </c>
      <c r="B15" s="232" t="s">
        <v>430</v>
      </c>
      <c r="C15" s="232" t="s">
        <v>430</v>
      </c>
      <c r="D15" s="233" t="s">
        <v>430</v>
      </c>
      <c r="E15" s="235">
        <v>70</v>
      </c>
      <c r="F15" s="236">
        <v>70</v>
      </c>
      <c r="G15" s="237">
        <v>70</v>
      </c>
      <c r="H15" s="238" t="s">
        <v>210</v>
      </c>
      <c r="I15" s="239" t="e">
        <v>#N/A</v>
      </c>
      <c r="J15" s="104">
        <v>125</v>
      </c>
      <c r="K15" s="32">
        <f t="shared" si="0"/>
        <v>8750</v>
      </c>
      <c r="L15" s="1"/>
      <c r="M15" s="93"/>
    </row>
    <row r="16" spans="1:12" ht="15" customHeight="1">
      <c r="A16" s="232" t="s">
        <v>431</v>
      </c>
      <c r="B16" s="232" t="s">
        <v>431</v>
      </c>
      <c r="C16" s="232" t="s">
        <v>431</v>
      </c>
      <c r="D16" s="233" t="s">
        <v>431</v>
      </c>
      <c r="E16" s="235">
        <v>1</v>
      </c>
      <c r="F16" s="236">
        <v>1</v>
      </c>
      <c r="G16" s="237">
        <v>1</v>
      </c>
      <c r="H16" s="238" t="s">
        <v>207</v>
      </c>
      <c r="I16" s="239" t="e">
        <v>#N/A</v>
      </c>
      <c r="J16" s="104">
        <v>800</v>
      </c>
      <c r="K16" s="32">
        <f t="shared" si="0"/>
        <v>800</v>
      </c>
      <c r="L16" s="1"/>
    </row>
    <row r="17" spans="1:12" ht="15" customHeight="1">
      <c r="A17" s="232" t="s">
        <v>427</v>
      </c>
      <c r="B17" s="232" t="s">
        <v>427</v>
      </c>
      <c r="C17" s="232" t="s">
        <v>427</v>
      </c>
      <c r="D17" s="233" t="s">
        <v>427</v>
      </c>
      <c r="E17" s="235">
        <v>210</v>
      </c>
      <c r="F17" s="236">
        <v>210</v>
      </c>
      <c r="G17" s="237">
        <v>210</v>
      </c>
      <c r="H17" s="238" t="s">
        <v>210</v>
      </c>
      <c r="I17" s="239" t="e">
        <v>#N/A</v>
      </c>
      <c r="J17" s="104">
        <v>90</v>
      </c>
      <c r="K17" s="32">
        <f t="shared" si="0"/>
        <v>18900</v>
      </c>
      <c r="L17" s="1"/>
    </row>
    <row r="18" spans="1:12" ht="15" customHeight="1">
      <c r="A18" s="232" t="s">
        <v>435</v>
      </c>
      <c r="B18" s="232" t="s">
        <v>435</v>
      </c>
      <c r="C18" s="232" t="s">
        <v>435</v>
      </c>
      <c r="D18" s="233" t="s">
        <v>435</v>
      </c>
      <c r="E18" s="235">
        <f>125*20</f>
        <v>2500</v>
      </c>
      <c r="F18" s="236">
        <f>150*20</f>
        <v>3000</v>
      </c>
      <c r="G18" s="237">
        <f>150*20</f>
        <v>3000</v>
      </c>
      <c r="H18" s="238" t="s">
        <v>210</v>
      </c>
      <c r="I18" s="239" t="e">
        <v>#N/A</v>
      </c>
      <c r="J18" s="104">
        <v>2</v>
      </c>
      <c r="K18" s="32">
        <f t="shared" si="0"/>
        <v>5000</v>
      </c>
      <c r="L18" s="1"/>
    </row>
    <row r="19" spans="1:12" ht="15" customHeight="1">
      <c r="A19" s="232"/>
      <c r="B19" s="232"/>
      <c r="C19" s="232"/>
      <c r="D19" s="233"/>
      <c r="E19" s="235"/>
      <c r="F19" s="236"/>
      <c r="G19" s="237"/>
      <c r="H19" s="238"/>
      <c r="I19" s="239"/>
      <c r="J19" s="104"/>
      <c r="K19" s="32"/>
      <c r="L19" s="1"/>
    </row>
    <row r="20" spans="1:12" ht="15" customHeight="1">
      <c r="A20" s="232" t="s">
        <v>372</v>
      </c>
      <c r="B20" s="232" t="s">
        <v>372</v>
      </c>
      <c r="C20" s="232" t="s">
        <v>372</v>
      </c>
      <c r="D20" s="233" t="s">
        <v>372</v>
      </c>
      <c r="E20" s="235">
        <v>70</v>
      </c>
      <c r="F20" s="236">
        <v>70</v>
      </c>
      <c r="G20" s="237">
        <v>70</v>
      </c>
      <c r="H20" s="238" t="s">
        <v>212</v>
      </c>
      <c r="I20" s="239" t="e">
        <v>#N/A</v>
      </c>
      <c r="J20" s="104">
        <v>125</v>
      </c>
      <c r="K20" s="32">
        <f t="shared" si="0"/>
        <v>8750</v>
      </c>
      <c r="L20" s="1"/>
    </row>
    <row r="21" spans="1:12" ht="15" customHeight="1">
      <c r="A21" s="232" t="s">
        <v>429</v>
      </c>
      <c r="B21" s="232" t="s">
        <v>429</v>
      </c>
      <c r="C21" s="232" t="s">
        <v>429</v>
      </c>
      <c r="D21" s="233" t="s">
        <v>429</v>
      </c>
      <c r="E21" s="235">
        <v>70</v>
      </c>
      <c r="F21" s="236">
        <v>70</v>
      </c>
      <c r="G21" s="237">
        <v>70</v>
      </c>
      <c r="H21" s="238" t="s">
        <v>210</v>
      </c>
      <c r="I21" s="239" t="e">
        <v>#N/A</v>
      </c>
      <c r="J21" s="104">
        <v>18</v>
      </c>
      <c r="K21" s="32">
        <f t="shared" si="0"/>
        <v>1260</v>
      </c>
      <c r="L21" s="1"/>
    </row>
    <row r="22" spans="1:12" ht="15" customHeight="1">
      <c r="A22" s="232" t="s">
        <v>446</v>
      </c>
      <c r="B22" s="232"/>
      <c r="C22" s="232"/>
      <c r="D22" s="233"/>
      <c r="E22" s="235">
        <v>1</v>
      </c>
      <c r="F22" s="236"/>
      <c r="G22" s="237"/>
      <c r="H22" s="238" t="s">
        <v>212</v>
      </c>
      <c r="I22" s="239" t="s">
        <v>434</v>
      </c>
      <c r="J22" s="104">
        <v>2000</v>
      </c>
      <c r="K22" s="32">
        <f t="shared" si="0"/>
        <v>2000</v>
      </c>
      <c r="L22" s="1"/>
    </row>
    <row r="23" spans="1:12" ht="15" customHeight="1">
      <c r="A23" s="232" t="s">
        <v>427</v>
      </c>
      <c r="B23" s="232" t="s">
        <v>427</v>
      </c>
      <c r="C23" s="232" t="s">
        <v>427</v>
      </c>
      <c r="D23" s="233" t="s">
        <v>427</v>
      </c>
      <c r="E23" s="235">
        <v>70</v>
      </c>
      <c r="F23" s="236">
        <v>70</v>
      </c>
      <c r="G23" s="237">
        <v>70</v>
      </c>
      <c r="H23" s="238" t="s">
        <v>210</v>
      </c>
      <c r="I23" s="239" t="e">
        <v>#N/A</v>
      </c>
      <c r="J23" s="104">
        <v>90</v>
      </c>
      <c r="K23" s="32">
        <f t="shared" si="0"/>
        <v>6300</v>
      </c>
      <c r="L23" s="1"/>
    </row>
    <row r="24" spans="1:12" ht="15" customHeight="1">
      <c r="A24" s="232" t="s">
        <v>432</v>
      </c>
      <c r="B24" s="232" t="s">
        <v>432</v>
      </c>
      <c r="C24" s="232" t="s">
        <v>432</v>
      </c>
      <c r="D24" s="233" t="s">
        <v>432</v>
      </c>
      <c r="E24" s="235">
        <v>0.5</v>
      </c>
      <c r="F24" s="236">
        <v>0.5</v>
      </c>
      <c r="G24" s="237">
        <v>0.5</v>
      </c>
      <c r="H24" s="238" t="s">
        <v>436</v>
      </c>
      <c r="I24" s="239"/>
      <c r="J24" s="104">
        <v>5000</v>
      </c>
      <c r="K24" s="32">
        <f t="shared" si="0"/>
        <v>2500</v>
      </c>
      <c r="L24" s="1"/>
    </row>
    <row r="25" spans="1:12" ht="15" customHeight="1">
      <c r="A25" s="232" t="s">
        <v>433</v>
      </c>
      <c r="B25" s="232" t="s">
        <v>433</v>
      </c>
      <c r="C25" s="232" t="s">
        <v>433</v>
      </c>
      <c r="D25" s="233" t="s">
        <v>433</v>
      </c>
      <c r="E25" s="235">
        <v>35</v>
      </c>
      <c r="F25" s="236">
        <v>35</v>
      </c>
      <c r="G25" s="237">
        <v>35</v>
      </c>
      <c r="H25" s="238" t="s">
        <v>436</v>
      </c>
      <c r="I25" s="239"/>
      <c r="J25" s="104">
        <v>20</v>
      </c>
      <c r="K25" s="32">
        <f t="shared" si="0"/>
        <v>700</v>
      </c>
      <c r="L25" s="1"/>
    </row>
    <row r="26" spans="1:12" ht="15" customHeight="1">
      <c r="A26" s="203"/>
      <c r="B26" s="203"/>
      <c r="C26" s="203"/>
      <c r="D26" s="203"/>
      <c r="E26" s="234"/>
      <c r="F26" s="234"/>
      <c r="G26" s="234"/>
      <c r="H26" s="240"/>
      <c r="I26" s="240"/>
      <c r="J26" s="84"/>
      <c r="K26" s="32"/>
      <c r="L26" s="1"/>
    </row>
    <row r="27" spans="1:12" ht="15" customHeight="1">
      <c r="A27" s="203"/>
      <c r="B27" s="203"/>
      <c r="C27" s="203"/>
      <c r="D27" s="203"/>
      <c r="E27" s="234"/>
      <c r="F27" s="234"/>
      <c r="G27" s="234"/>
      <c r="H27" s="240"/>
      <c r="I27" s="240"/>
      <c r="J27" s="84"/>
      <c r="K27" s="32"/>
      <c r="L27" s="1"/>
    </row>
    <row r="28" spans="1:12" ht="15" customHeight="1">
      <c r="A28" s="203"/>
      <c r="B28" s="203"/>
      <c r="C28" s="203"/>
      <c r="D28" s="203"/>
      <c r="E28" s="234"/>
      <c r="F28" s="234"/>
      <c r="G28" s="234"/>
      <c r="H28" s="240"/>
      <c r="I28" s="240"/>
      <c r="J28" s="84"/>
      <c r="K28" s="32"/>
      <c r="L28" s="1"/>
    </row>
    <row r="29" spans="1:12" ht="15" customHeight="1">
      <c r="A29" s="203"/>
      <c r="B29" s="203"/>
      <c r="C29" s="203"/>
      <c r="D29" s="203"/>
      <c r="E29" s="234"/>
      <c r="F29" s="234"/>
      <c r="G29" s="234"/>
      <c r="H29" s="240"/>
      <c r="I29" s="240"/>
      <c r="J29" s="84"/>
      <c r="K29" s="32"/>
      <c r="L29" s="1"/>
    </row>
    <row r="30" spans="1:13" ht="15" customHeight="1">
      <c r="A30" s="241" t="s">
        <v>221</v>
      </c>
      <c r="B30" s="242"/>
      <c r="C30" s="242"/>
      <c r="D30" s="242"/>
      <c r="E30" s="242"/>
      <c r="F30" s="242"/>
      <c r="G30" s="242"/>
      <c r="H30" s="242"/>
      <c r="I30" s="242"/>
      <c r="J30" s="243"/>
      <c r="K30" s="32">
        <f>SUM(K11:K29)</f>
        <v>77930</v>
      </c>
      <c r="L30" s="1"/>
      <c r="M30" s="93"/>
    </row>
    <row r="31" spans="1:13" ht="15" customHeight="1">
      <c r="A31" s="109"/>
      <c r="B31" s="109"/>
      <c r="C31" s="109"/>
      <c r="D31" s="109"/>
      <c r="E31" s="109"/>
      <c r="F31" s="109"/>
      <c r="G31" s="109"/>
      <c r="H31" s="109"/>
      <c r="I31" s="109"/>
      <c r="J31" s="109"/>
      <c r="K31" s="109"/>
      <c r="L31" s="1"/>
      <c r="M31" s="93"/>
    </row>
    <row r="32" spans="1:12" ht="15" customHeight="1">
      <c r="A32" s="127"/>
      <c r="B32" s="127"/>
      <c r="C32" s="230" t="s">
        <v>201</v>
      </c>
      <c r="D32" s="230"/>
      <c r="E32" s="230"/>
      <c r="F32" s="230"/>
      <c r="G32" s="230"/>
      <c r="H32" s="230"/>
      <c r="I32" s="230"/>
      <c r="J32" s="126"/>
      <c r="K32" s="126"/>
      <c r="L32" s="1"/>
    </row>
    <row r="33" spans="1:12" ht="15" customHeight="1">
      <c r="A33" s="126"/>
      <c r="B33" s="126"/>
      <c r="C33" s="1" t="s">
        <v>202</v>
      </c>
      <c r="D33" s="126" t="s">
        <v>207</v>
      </c>
      <c r="E33" s="126"/>
      <c r="F33" s="126" t="s">
        <v>212</v>
      </c>
      <c r="G33" s="126"/>
      <c r="H33" s="126" t="s">
        <v>216</v>
      </c>
      <c r="I33" s="126"/>
      <c r="J33" s="126"/>
      <c r="K33" s="126"/>
      <c r="L33" s="1"/>
    </row>
    <row r="34" spans="1:12" ht="15" customHeight="1">
      <c r="A34" s="126"/>
      <c r="B34" s="126"/>
      <c r="C34" s="1" t="s">
        <v>203</v>
      </c>
      <c r="D34" s="126" t="s">
        <v>208</v>
      </c>
      <c r="E34" s="126"/>
      <c r="F34" s="126" t="s">
        <v>213</v>
      </c>
      <c r="G34" s="126"/>
      <c r="H34" s="126" t="s">
        <v>217</v>
      </c>
      <c r="I34" s="126"/>
      <c r="J34" s="126"/>
      <c r="K34" s="126"/>
      <c r="L34" s="1"/>
    </row>
    <row r="35" spans="1:12" ht="15" customHeight="1">
      <c r="A35" s="126"/>
      <c r="B35" s="126"/>
      <c r="C35" s="1" t="s">
        <v>204</v>
      </c>
      <c r="D35" s="126" t="s">
        <v>209</v>
      </c>
      <c r="E35" s="126"/>
      <c r="F35" s="126" t="s">
        <v>214</v>
      </c>
      <c r="G35" s="126"/>
      <c r="H35" s="126" t="s">
        <v>218</v>
      </c>
      <c r="I35" s="126"/>
      <c r="J35" s="126"/>
      <c r="K35" s="126"/>
      <c r="L35" s="1"/>
    </row>
    <row r="36" spans="1:12" ht="15" customHeight="1">
      <c r="A36" s="126"/>
      <c r="B36" s="126"/>
      <c r="C36" s="1" t="s">
        <v>205</v>
      </c>
      <c r="D36" s="126" t="s">
        <v>210</v>
      </c>
      <c r="E36" s="126"/>
      <c r="F36" s="126" t="s">
        <v>215</v>
      </c>
      <c r="G36" s="126"/>
      <c r="H36" s="126" t="s">
        <v>219</v>
      </c>
      <c r="I36" s="126"/>
      <c r="J36" s="126"/>
      <c r="K36" s="126"/>
      <c r="L36" s="1"/>
    </row>
    <row r="37" spans="1:12" ht="15" customHeight="1">
      <c r="A37" s="126"/>
      <c r="B37" s="126"/>
      <c r="C37" s="1" t="s">
        <v>206</v>
      </c>
      <c r="D37" s="126" t="s">
        <v>211</v>
      </c>
      <c r="E37" s="126"/>
      <c r="F37" s="126" t="s">
        <v>117</v>
      </c>
      <c r="G37" s="126"/>
      <c r="H37" s="126" t="s">
        <v>220</v>
      </c>
      <c r="I37" s="126"/>
      <c r="J37" s="126"/>
      <c r="K37" s="126"/>
      <c r="L37" s="1"/>
    </row>
    <row r="38" spans="1:12" ht="15" customHeight="1">
      <c r="A38" s="126"/>
      <c r="B38" s="126"/>
      <c r="C38" s="126"/>
      <c r="D38" s="126"/>
      <c r="E38" s="126"/>
      <c r="F38" s="126"/>
      <c r="G38" s="126"/>
      <c r="H38" s="126"/>
      <c r="I38" s="126"/>
      <c r="J38" s="126"/>
      <c r="K38" s="126"/>
      <c r="L38" s="1"/>
    </row>
    <row r="39" spans="1:12" ht="15" customHeight="1">
      <c r="A39" s="126"/>
      <c r="B39" s="126"/>
      <c r="C39" s="126"/>
      <c r="D39" s="126"/>
      <c r="E39" s="126"/>
      <c r="F39" s="126"/>
      <c r="G39" s="126"/>
      <c r="H39" s="126"/>
      <c r="I39" s="126"/>
      <c r="J39" s="126"/>
      <c r="K39" s="126"/>
      <c r="L39" s="1"/>
    </row>
    <row r="40" spans="1:12" ht="15" customHeight="1">
      <c r="A40" s="126"/>
      <c r="B40" s="126"/>
      <c r="C40" s="126"/>
      <c r="D40" s="126"/>
      <c r="E40" s="126"/>
      <c r="F40" s="126"/>
      <c r="G40" s="126"/>
      <c r="H40" s="126"/>
      <c r="I40" s="126"/>
      <c r="J40" s="126"/>
      <c r="K40" s="126"/>
      <c r="L40" s="1"/>
    </row>
    <row r="41" spans="1:12" ht="15" customHeight="1">
      <c r="A41" s="126"/>
      <c r="B41" s="126"/>
      <c r="C41" s="126"/>
      <c r="D41" s="126"/>
      <c r="E41" s="126"/>
      <c r="F41" s="126"/>
      <c r="G41" s="126"/>
      <c r="H41" s="126"/>
      <c r="I41" s="126"/>
      <c r="J41" s="126"/>
      <c r="K41" s="126"/>
      <c r="L41" s="1"/>
    </row>
    <row r="42" spans="1:12" ht="15" customHeight="1">
      <c r="A42" s="126"/>
      <c r="B42" s="126"/>
      <c r="C42" s="126"/>
      <c r="D42" s="126"/>
      <c r="E42" s="126"/>
      <c r="F42" s="126"/>
      <c r="G42" s="126"/>
      <c r="H42" s="126"/>
      <c r="I42" s="126"/>
      <c r="J42" s="126"/>
      <c r="K42" s="126"/>
      <c r="L42" s="1"/>
    </row>
    <row r="43" spans="1:12" ht="15" customHeight="1">
      <c r="A43" s="116" t="s">
        <v>222</v>
      </c>
      <c r="B43" s="229"/>
      <c r="C43" s="229"/>
      <c r="D43" s="229"/>
      <c r="E43" s="229"/>
      <c r="F43" s="229"/>
      <c r="G43" s="229"/>
      <c r="H43" s="229"/>
      <c r="I43" s="229"/>
      <c r="J43" s="229"/>
      <c r="K43" s="229"/>
      <c r="L43" s="1"/>
    </row>
    <row r="44" spans="1:12" ht="15" customHeight="1">
      <c r="A44" s="1"/>
      <c r="B44" s="1"/>
      <c r="C44" s="1"/>
      <c r="D44" s="1"/>
      <c r="E44" s="1"/>
      <c r="F44" s="1"/>
      <c r="G44" s="1"/>
      <c r="H44" s="1"/>
      <c r="I44" s="1"/>
      <c r="J44" s="1"/>
      <c r="K44" s="1"/>
      <c r="L44" s="1"/>
    </row>
    <row r="45" spans="1:12" ht="15" customHeight="1">
      <c r="A45" s="1"/>
      <c r="B45" s="1"/>
      <c r="C45" s="1"/>
      <c r="D45" s="1"/>
      <c r="E45" s="1"/>
      <c r="F45" s="1"/>
      <c r="G45" s="1"/>
      <c r="H45" s="1"/>
      <c r="I45" s="1"/>
      <c r="J45" s="1"/>
      <c r="K45" s="1"/>
      <c r="L45" s="1"/>
    </row>
    <row r="46" spans="1:12" ht="15" customHeight="1">
      <c r="A46" s="1"/>
      <c r="B46" s="1"/>
      <c r="C46" s="1"/>
      <c r="D46" s="1"/>
      <c r="E46" s="1"/>
      <c r="F46" s="1"/>
      <c r="G46" s="1"/>
      <c r="H46" s="1"/>
      <c r="I46" s="1"/>
      <c r="J46" s="1"/>
      <c r="K46" s="1"/>
      <c r="L46" s="1"/>
    </row>
    <row r="47" spans="1:12" ht="15" customHeight="1">
      <c r="A47" s="1"/>
      <c r="B47" s="1"/>
      <c r="C47" s="1"/>
      <c r="D47" s="1"/>
      <c r="E47" s="1"/>
      <c r="F47" s="1"/>
      <c r="G47" s="1"/>
      <c r="H47" s="1"/>
      <c r="I47" s="1"/>
      <c r="J47" s="1"/>
      <c r="K47" s="1"/>
      <c r="L47" s="1"/>
    </row>
    <row r="48" spans="1:12" ht="15" customHeight="1">
      <c r="A48" s="1"/>
      <c r="B48" s="1"/>
      <c r="C48" s="1"/>
      <c r="D48" s="1"/>
      <c r="E48" s="1"/>
      <c r="F48" s="1"/>
      <c r="G48" s="1"/>
      <c r="H48" s="1"/>
      <c r="I48" s="1"/>
      <c r="J48" s="1"/>
      <c r="K48" s="1"/>
      <c r="L48" s="1"/>
    </row>
    <row r="49" spans="1:12" ht="15" customHeight="1">
      <c r="A49" s="1"/>
      <c r="B49" s="1"/>
      <c r="C49" s="1"/>
      <c r="D49" s="1"/>
      <c r="E49" s="1"/>
      <c r="F49" s="1"/>
      <c r="G49" s="1"/>
      <c r="H49" s="1"/>
      <c r="I49" s="1"/>
      <c r="J49" s="1"/>
      <c r="K49" s="1"/>
      <c r="L49" s="1"/>
    </row>
    <row r="50" spans="1:12" ht="15" customHeight="1">
      <c r="A50" s="1"/>
      <c r="B50" s="1"/>
      <c r="C50" s="1"/>
      <c r="D50" s="1"/>
      <c r="E50" s="1"/>
      <c r="F50" s="1"/>
      <c r="G50" s="1"/>
      <c r="H50" s="1"/>
      <c r="I50" s="1"/>
      <c r="J50" s="1"/>
      <c r="K50" s="1"/>
      <c r="L50" s="1"/>
    </row>
    <row r="51" spans="1:12" ht="15" customHeight="1">
      <c r="A51" s="1"/>
      <c r="B51" s="1"/>
      <c r="C51" s="1"/>
      <c r="D51" s="1"/>
      <c r="E51" s="1"/>
      <c r="F51" s="1"/>
      <c r="G51" s="1"/>
      <c r="H51" s="1"/>
      <c r="I51" s="1"/>
      <c r="J51" s="1"/>
      <c r="K51" s="1"/>
      <c r="L51" s="1"/>
    </row>
    <row r="52" spans="1:12" ht="15" customHeight="1">
      <c r="A52" s="1"/>
      <c r="B52" s="1"/>
      <c r="C52" s="1"/>
      <c r="D52" s="1"/>
      <c r="E52" s="1"/>
      <c r="F52" s="1"/>
      <c r="G52" s="1"/>
      <c r="H52" s="1"/>
      <c r="I52" s="1"/>
      <c r="J52" s="1"/>
      <c r="K52" s="1"/>
      <c r="L52" s="1"/>
    </row>
    <row r="53" spans="1:12" ht="15" customHeight="1">
      <c r="A53" s="1"/>
      <c r="B53" s="1"/>
      <c r="C53" s="1"/>
      <c r="D53" s="1"/>
      <c r="E53" s="1"/>
      <c r="F53" s="1"/>
      <c r="G53" s="1"/>
      <c r="H53" s="1"/>
      <c r="I53" s="1"/>
      <c r="J53" s="1"/>
      <c r="K53" s="1"/>
      <c r="L53" s="1"/>
    </row>
    <row r="54" spans="1:12" ht="15" customHeight="1">
      <c r="A54" s="1"/>
      <c r="B54" s="1"/>
      <c r="C54" s="1"/>
      <c r="D54" s="1"/>
      <c r="E54" s="1"/>
      <c r="F54" s="1"/>
      <c r="G54" s="1"/>
      <c r="H54" s="1"/>
      <c r="I54" s="1"/>
      <c r="J54" s="1"/>
      <c r="K54" s="1"/>
      <c r="L54" s="1"/>
    </row>
    <row r="55" spans="1:12" ht="15" customHeight="1">
      <c r="A55" s="1"/>
      <c r="B55" s="1"/>
      <c r="C55" s="1"/>
      <c r="D55" s="1"/>
      <c r="E55" s="1"/>
      <c r="F55" s="1"/>
      <c r="G55" s="1"/>
      <c r="H55" s="1"/>
      <c r="I55" s="1"/>
      <c r="J55" s="1"/>
      <c r="K55" s="1"/>
      <c r="L55" s="1"/>
    </row>
    <row r="56" spans="1:12" ht="15" customHeight="1">
      <c r="A56" s="1"/>
      <c r="B56" s="1"/>
      <c r="C56" s="1"/>
      <c r="D56" s="1"/>
      <c r="E56" s="1"/>
      <c r="F56" s="1"/>
      <c r="G56" s="1"/>
      <c r="H56" s="1"/>
      <c r="I56" s="1"/>
      <c r="J56" s="1"/>
      <c r="K56" s="1"/>
      <c r="L56" s="1"/>
    </row>
    <row r="57" spans="1:12" ht="15" customHeight="1">
      <c r="A57" s="1"/>
      <c r="B57" s="1"/>
      <c r="C57" s="1"/>
      <c r="D57" s="1"/>
      <c r="E57" s="1"/>
      <c r="F57" s="1"/>
      <c r="G57" s="1"/>
      <c r="H57" s="1"/>
      <c r="I57" s="1"/>
      <c r="J57" s="1"/>
      <c r="K57" s="1"/>
      <c r="L57" s="1"/>
    </row>
    <row r="58" spans="1:12" ht="15" customHeight="1">
      <c r="A58" s="1"/>
      <c r="B58" s="1"/>
      <c r="C58" s="1"/>
      <c r="D58" s="1"/>
      <c r="E58" s="1"/>
      <c r="F58" s="1"/>
      <c r="G58" s="1"/>
      <c r="H58" s="1"/>
      <c r="I58" s="1"/>
      <c r="J58" s="1"/>
      <c r="K58" s="1"/>
      <c r="L58" s="1"/>
    </row>
    <row r="59" spans="1:12" ht="15" customHeight="1">
      <c r="A59" s="1"/>
      <c r="B59" s="1"/>
      <c r="C59" s="1"/>
      <c r="D59" s="1"/>
      <c r="E59" s="1"/>
      <c r="F59" s="1"/>
      <c r="G59" s="1"/>
      <c r="H59" s="1"/>
      <c r="I59" s="1"/>
      <c r="J59" s="1"/>
      <c r="K59" s="1"/>
      <c r="L59" s="1"/>
    </row>
    <row r="60" spans="1:12" ht="15" customHeight="1">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row r="63" spans="1:12" ht="12.75">
      <c r="A63" s="1"/>
      <c r="B63" s="1"/>
      <c r="C63" s="1"/>
      <c r="D63" s="1"/>
      <c r="E63" s="1"/>
      <c r="F63" s="1"/>
      <c r="G63" s="1"/>
      <c r="H63" s="1"/>
      <c r="I63" s="1"/>
      <c r="J63" s="1"/>
      <c r="K63" s="1"/>
      <c r="L63" s="1"/>
    </row>
    <row r="64" spans="1:12" ht="12.75">
      <c r="A64" s="1"/>
      <c r="B64" s="1"/>
      <c r="C64" s="1"/>
      <c r="D64" s="1"/>
      <c r="E64" s="1"/>
      <c r="F64" s="1"/>
      <c r="G64" s="1"/>
      <c r="H64" s="1"/>
      <c r="I64" s="1"/>
      <c r="J64" s="1"/>
      <c r="K64" s="1"/>
      <c r="L64" s="1"/>
    </row>
  </sheetData>
  <mergeCells count="108">
    <mergeCell ref="A42:K42"/>
    <mergeCell ref="A43:K43"/>
    <mergeCell ref="A39:K39"/>
    <mergeCell ref="A37:B37"/>
    <mergeCell ref="A40:K40"/>
    <mergeCell ref="A41:K41"/>
    <mergeCell ref="D37:E37"/>
    <mergeCell ref="F37:G37"/>
    <mergeCell ref="A34:B34"/>
    <mergeCell ref="A35:B35"/>
    <mergeCell ref="A36:B36"/>
    <mergeCell ref="A38:K38"/>
    <mergeCell ref="J34:K34"/>
    <mergeCell ref="J35:K35"/>
    <mergeCell ref="J36:K36"/>
    <mergeCell ref="J37:K37"/>
    <mergeCell ref="H36:I36"/>
    <mergeCell ref="H37:I37"/>
    <mergeCell ref="J32:K32"/>
    <mergeCell ref="J33:K33"/>
    <mergeCell ref="A33:B33"/>
    <mergeCell ref="F33:G33"/>
    <mergeCell ref="D33:E33"/>
    <mergeCell ref="A32:B32"/>
    <mergeCell ref="C32:I32"/>
    <mergeCell ref="A6:K6"/>
    <mergeCell ref="A8:K8"/>
    <mergeCell ref="A9:K9"/>
    <mergeCell ref="A31:K31"/>
    <mergeCell ref="A7:K7"/>
    <mergeCell ref="A10:D10"/>
    <mergeCell ref="E10:G10"/>
    <mergeCell ref="H10:I10"/>
    <mergeCell ref="A11:D11"/>
    <mergeCell ref="A12:D12"/>
    <mergeCell ref="A3:K3"/>
    <mergeCell ref="B5:F5"/>
    <mergeCell ref="I5:J5"/>
    <mergeCell ref="E1:G1"/>
    <mergeCell ref="A1:D1"/>
    <mergeCell ref="H1:K1"/>
    <mergeCell ref="A2:K2"/>
    <mergeCell ref="A4:K4"/>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E29:G29"/>
    <mergeCell ref="E28:G28"/>
    <mergeCell ref="E27:G27"/>
    <mergeCell ref="A27:D27"/>
    <mergeCell ref="A28:D28"/>
    <mergeCell ref="A29:D29"/>
    <mergeCell ref="E26:G26"/>
    <mergeCell ref="E25:G25"/>
    <mergeCell ref="E24:G24"/>
    <mergeCell ref="E23:G23"/>
    <mergeCell ref="E22:G22"/>
    <mergeCell ref="E21:G21"/>
    <mergeCell ref="E20:G20"/>
    <mergeCell ref="E19:G19"/>
    <mergeCell ref="E18:G18"/>
    <mergeCell ref="E17:G17"/>
    <mergeCell ref="E16:G16"/>
    <mergeCell ref="E15:G15"/>
    <mergeCell ref="E14:G14"/>
    <mergeCell ref="E13:G13"/>
    <mergeCell ref="E12:G12"/>
    <mergeCell ref="E11:G11"/>
    <mergeCell ref="H11:I11"/>
    <mergeCell ref="H12:I12"/>
    <mergeCell ref="H13:I13"/>
    <mergeCell ref="H14:I14"/>
    <mergeCell ref="H15:I15"/>
    <mergeCell ref="H16:I16"/>
    <mergeCell ref="H17:I17"/>
    <mergeCell ref="H18:I18"/>
    <mergeCell ref="H19:I19"/>
    <mergeCell ref="H20:I20"/>
    <mergeCell ref="H35:I35"/>
    <mergeCell ref="H21:I21"/>
    <mergeCell ref="H22:I22"/>
    <mergeCell ref="H27:I27"/>
    <mergeCell ref="H28:I28"/>
    <mergeCell ref="H23:I23"/>
    <mergeCell ref="H24:I24"/>
    <mergeCell ref="H25:I25"/>
    <mergeCell ref="H26:I26"/>
    <mergeCell ref="F34:G34"/>
    <mergeCell ref="F35:G35"/>
    <mergeCell ref="F36:G36"/>
    <mergeCell ref="H29:I29"/>
    <mergeCell ref="A30:J30"/>
    <mergeCell ref="D36:E36"/>
    <mergeCell ref="D35:E35"/>
    <mergeCell ref="D34:E34"/>
    <mergeCell ref="H33:I33"/>
    <mergeCell ref="H34:I34"/>
  </mergeCells>
  <dataValidations count="1">
    <dataValidation type="list" allowBlank="1" showInputMessage="1" showErrorMessage="1" sqref="A11:A25 B12:D25">
      <formula1>Construction</formula1>
    </dataValidation>
  </dataValidations>
  <printOptions/>
  <pageMargins left="0.5" right="0.3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BI64"/>
  <sheetViews>
    <sheetView workbookViewId="0" topLeftCell="A1">
      <selection activeCell="B25" sqref="B25:V32"/>
    </sheetView>
  </sheetViews>
  <sheetFormatPr defaultColWidth="9.140625" defaultRowHeight="12.75"/>
  <cols>
    <col min="1" max="1" width="6.8515625" style="0" customWidth="1"/>
    <col min="2" max="2" width="39.00390625" style="0" customWidth="1"/>
    <col min="3" max="3" width="13.7109375" style="0" customWidth="1"/>
    <col min="4" max="5" width="6.8515625" style="0" customWidth="1"/>
    <col min="6" max="6" width="10.00390625" style="0" customWidth="1"/>
    <col min="7" max="7" width="12.7109375" style="0" customWidth="1"/>
  </cols>
  <sheetData>
    <row r="1" spans="1:7" ht="15" customHeight="1">
      <c r="A1" s="130" t="s">
        <v>85</v>
      </c>
      <c r="B1" s="130"/>
      <c r="C1" s="4" t="str">
        <f>'sec 1a-1d'!D13</f>
        <v>06-342-01</v>
      </c>
      <c r="D1" s="127"/>
      <c r="E1" s="127"/>
      <c r="F1" s="127"/>
      <c r="G1" s="127"/>
    </row>
    <row r="2" spans="1:7" ht="15" customHeight="1">
      <c r="A2" s="127"/>
      <c r="B2" s="127"/>
      <c r="C2" s="127"/>
      <c r="D2" s="127"/>
      <c r="E2" s="127"/>
      <c r="F2" s="127"/>
      <c r="G2" s="127"/>
    </row>
    <row r="3" spans="1:7" ht="15" customHeight="1">
      <c r="A3" s="148" t="s">
        <v>224</v>
      </c>
      <c r="B3" s="148"/>
      <c r="C3" s="148"/>
      <c r="D3" s="148"/>
      <c r="E3" s="148"/>
      <c r="F3" s="148"/>
      <c r="G3" s="148"/>
    </row>
    <row r="4" spans="1:7" ht="15" customHeight="1">
      <c r="A4" s="127"/>
      <c r="B4" s="127"/>
      <c r="C4" s="127"/>
      <c r="D4" s="127"/>
      <c r="E4" s="127"/>
      <c r="F4" s="127"/>
      <c r="G4" s="127"/>
    </row>
    <row r="5" spans="1:7" ht="15" customHeight="1">
      <c r="A5" s="1"/>
      <c r="B5" s="126" t="s">
        <v>225</v>
      </c>
      <c r="C5" s="126"/>
      <c r="D5" s="126"/>
      <c r="E5" s="126"/>
      <c r="F5" s="126"/>
      <c r="G5" s="126"/>
    </row>
    <row r="6" spans="1:7" ht="15" customHeight="1">
      <c r="A6" s="1"/>
      <c r="B6" s="126" t="s">
        <v>226</v>
      </c>
      <c r="C6" s="126"/>
      <c r="D6" s="126"/>
      <c r="E6" s="126"/>
      <c r="F6" s="126"/>
      <c r="G6" s="126"/>
    </row>
    <row r="7" spans="1:7" ht="15" customHeight="1">
      <c r="A7" s="129"/>
      <c r="B7" s="129"/>
      <c r="C7" s="129"/>
      <c r="D7" s="129"/>
      <c r="E7" s="129"/>
      <c r="F7" s="129"/>
      <c r="G7" s="129"/>
    </row>
    <row r="8" spans="1:7" ht="45" customHeight="1" thickBot="1">
      <c r="A8" s="202" t="s">
        <v>227</v>
      </c>
      <c r="B8" s="202"/>
      <c r="C8" s="202"/>
      <c r="D8" s="30" t="s">
        <v>33</v>
      </c>
      <c r="E8" s="30" t="s">
        <v>34</v>
      </c>
      <c r="F8" s="17"/>
      <c r="G8" s="59" t="s">
        <v>228</v>
      </c>
    </row>
    <row r="9" spans="1:7" ht="15" customHeight="1" thickBot="1">
      <c r="A9" s="244" t="s">
        <v>229</v>
      </c>
      <c r="B9" s="245"/>
      <c r="C9" s="246"/>
      <c r="D9" s="17"/>
      <c r="E9" s="17"/>
      <c r="F9" s="36"/>
      <c r="G9" s="60" t="s">
        <v>419</v>
      </c>
    </row>
    <row r="10" spans="1:7" ht="15" customHeight="1">
      <c r="A10" s="244" t="s">
        <v>230</v>
      </c>
      <c r="B10" s="245"/>
      <c r="C10" s="246"/>
      <c r="D10" s="17"/>
      <c r="E10" s="17"/>
      <c r="F10" s="34"/>
      <c r="G10" s="24"/>
    </row>
    <row r="11" spans="1:61" ht="30" customHeight="1">
      <c r="A11" s="247" t="s">
        <v>231</v>
      </c>
      <c r="B11" s="248"/>
      <c r="C11" s="249"/>
      <c r="D11" s="17"/>
      <c r="E11" s="17"/>
      <c r="F11" s="34"/>
      <c r="G11" s="17"/>
      <c r="BC11" s="66"/>
      <c r="BD11" s="66"/>
      <c r="BE11" s="66"/>
      <c r="BF11" s="66"/>
      <c r="BG11" s="66"/>
      <c r="BH11" s="66"/>
      <c r="BI11" s="66"/>
    </row>
    <row r="12" spans="1:7" ht="15" customHeight="1">
      <c r="A12" s="203" t="s">
        <v>232</v>
      </c>
      <c r="B12" s="203"/>
      <c r="C12" s="203"/>
      <c r="D12" s="17"/>
      <c r="E12" s="17"/>
      <c r="F12" s="35"/>
      <c r="G12" s="17"/>
    </row>
    <row r="13" spans="1:7" ht="15" customHeight="1">
      <c r="A13" s="250" t="s">
        <v>233</v>
      </c>
      <c r="B13" s="251"/>
      <c r="C13" s="251"/>
      <c r="D13" s="251"/>
      <c r="E13" s="252"/>
      <c r="F13" s="10" t="s">
        <v>240</v>
      </c>
      <c r="G13" s="23"/>
    </row>
    <row r="14" spans="1:7" ht="30" customHeight="1">
      <c r="A14" s="254" t="s">
        <v>234</v>
      </c>
      <c r="B14" s="203"/>
      <c r="C14" s="203"/>
      <c r="D14" s="36"/>
      <c r="E14" s="37"/>
      <c r="F14" s="17"/>
      <c r="G14" s="33"/>
    </row>
    <row r="15" spans="1:7" ht="30" customHeight="1">
      <c r="A15" s="254" t="s">
        <v>235</v>
      </c>
      <c r="B15" s="203"/>
      <c r="C15" s="203"/>
      <c r="D15" s="14"/>
      <c r="E15" s="15"/>
      <c r="F15" s="17"/>
      <c r="G15" s="33"/>
    </row>
    <row r="16" spans="1:7" ht="30" customHeight="1">
      <c r="A16" s="254" t="s">
        <v>236</v>
      </c>
      <c r="B16" s="203"/>
      <c r="C16" s="203"/>
      <c r="D16" s="14"/>
      <c r="E16" s="15"/>
      <c r="F16" s="55"/>
      <c r="G16" s="33"/>
    </row>
    <row r="17" spans="1:7" ht="30" customHeight="1">
      <c r="A17" s="254" t="s">
        <v>237</v>
      </c>
      <c r="B17" s="203"/>
      <c r="C17" s="203"/>
      <c r="D17" s="14"/>
      <c r="E17" s="15"/>
      <c r="F17" s="17"/>
      <c r="G17" s="33"/>
    </row>
    <row r="18" spans="1:7" ht="30" customHeight="1">
      <c r="A18" s="254" t="s">
        <v>238</v>
      </c>
      <c r="B18" s="203"/>
      <c r="C18" s="203"/>
      <c r="D18" s="14"/>
      <c r="E18" s="15"/>
      <c r="F18" s="55" t="s">
        <v>310</v>
      </c>
      <c r="G18" s="33"/>
    </row>
    <row r="19" spans="1:7" ht="45" customHeight="1">
      <c r="A19" s="254" t="s">
        <v>239</v>
      </c>
      <c r="B19" s="203"/>
      <c r="C19" s="203"/>
      <c r="D19" s="38"/>
      <c r="E19" s="39"/>
      <c r="F19" s="17"/>
      <c r="G19" s="24"/>
    </row>
    <row r="20" spans="1:7" ht="15" customHeight="1">
      <c r="A20" s="109"/>
      <c r="B20" s="109"/>
      <c r="C20" s="109"/>
      <c r="D20" s="109"/>
      <c r="E20" s="109"/>
      <c r="F20" s="109"/>
      <c r="G20" s="109"/>
    </row>
    <row r="21" spans="1:7" ht="15" customHeight="1">
      <c r="A21" s="1"/>
      <c r="B21" s="126" t="s">
        <v>241</v>
      </c>
      <c r="C21" s="126"/>
      <c r="D21" s="126"/>
      <c r="E21" s="126"/>
      <c r="F21" s="126"/>
      <c r="G21" s="126"/>
    </row>
    <row r="22" spans="1:7" ht="15" customHeight="1">
      <c r="A22" s="127"/>
      <c r="B22" s="127"/>
      <c r="C22" s="127"/>
      <c r="D22" s="127"/>
      <c r="E22" s="127"/>
      <c r="F22" s="127"/>
      <c r="G22" s="127"/>
    </row>
    <row r="23" spans="1:7" ht="15" customHeight="1">
      <c r="A23" s="127"/>
      <c r="B23" s="127"/>
      <c r="C23" s="127"/>
      <c r="D23" s="127"/>
      <c r="E23" s="127"/>
      <c r="F23" s="127"/>
      <c r="G23" s="127"/>
    </row>
    <row r="24" spans="1:7" ht="15" customHeight="1" thickBot="1">
      <c r="A24" s="1"/>
      <c r="B24" s="253" t="s">
        <v>242</v>
      </c>
      <c r="C24" s="253"/>
      <c r="D24" s="253"/>
      <c r="E24" s="253"/>
      <c r="F24" s="253"/>
      <c r="G24" s="253"/>
    </row>
    <row r="25" spans="1:7" ht="15" customHeight="1">
      <c r="A25" s="1"/>
      <c r="B25" s="217" t="s">
        <v>422</v>
      </c>
      <c r="C25" s="218"/>
      <c r="D25" s="218"/>
      <c r="E25" s="218"/>
      <c r="F25" s="218"/>
      <c r="G25" s="219"/>
    </row>
    <row r="26" spans="1:7" ht="15" customHeight="1">
      <c r="A26" s="1"/>
      <c r="B26" s="220"/>
      <c r="C26" s="221"/>
      <c r="D26" s="221"/>
      <c r="E26" s="221"/>
      <c r="F26" s="221"/>
      <c r="G26" s="222"/>
    </row>
    <row r="27" spans="1:7" ht="15" customHeight="1">
      <c r="A27" s="1"/>
      <c r="B27" s="220"/>
      <c r="C27" s="221"/>
      <c r="D27" s="221"/>
      <c r="E27" s="221"/>
      <c r="F27" s="221"/>
      <c r="G27" s="222"/>
    </row>
    <row r="28" spans="1:7" ht="15" customHeight="1">
      <c r="A28" s="1"/>
      <c r="B28" s="220"/>
      <c r="C28" s="221"/>
      <c r="D28" s="221"/>
      <c r="E28" s="221"/>
      <c r="F28" s="221"/>
      <c r="G28" s="222"/>
    </row>
    <row r="29" spans="1:7" ht="15" customHeight="1">
      <c r="A29" s="1"/>
      <c r="B29" s="220"/>
      <c r="C29" s="221"/>
      <c r="D29" s="221"/>
      <c r="E29" s="221"/>
      <c r="F29" s="221"/>
      <c r="G29" s="222"/>
    </row>
    <row r="30" spans="1:7" ht="15" customHeight="1">
      <c r="A30" s="1"/>
      <c r="B30" s="220"/>
      <c r="C30" s="221"/>
      <c r="D30" s="221"/>
      <c r="E30" s="221"/>
      <c r="F30" s="221"/>
      <c r="G30" s="222"/>
    </row>
    <row r="31" spans="1:7" ht="15" customHeight="1">
      <c r="A31" s="1"/>
      <c r="B31" s="220"/>
      <c r="C31" s="221"/>
      <c r="D31" s="221"/>
      <c r="E31" s="221"/>
      <c r="F31" s="221"/>
      <c r="G31" s="222"/>
    </row>
    <row r="32" spans="1:7" ht="15" customHeight="1" thickBot="1">
      <c r="A32" s="1"/>
      <c r="B32" s="223"/>
      <c r="C32" s="224"/>
      <c r="D32" s="224"/>
      <c r="E32" s="224"/>
      <c r="F32" s="224"/>
      <c r="G32" s="225"/>
    </row>
    <row r="33" spans="1:7" ht="15" customHeight="1">
      <c r="A33" s="127"/>
      <c r="B33" s="127"/>
      <c r="C33" s="127"/>
      <c r="D33" s="127"/>
      <c r="E33" s="127"/>
      <c r="F33" s="127"/>
      <c r="G33" s="127"/>
    </row>
    <row r="34" spans="1:7" ht="15" customHeight="1">
      <c r="A34" s="116" t="s">
        <v>243</v>
      </c>
      <c r="B34" s="116"/>
      <c r="C34" s="116"/>
      <c r="D34" s="116"/>
      <c r="E34" s="116"/>
      <c r="F34" s="116"/>
      <c r="G34" s="116"/>
    </row>
    <row r="35" spans="1:7" ht="15" customHeight="1">
      <c r="A35" s="1"/>
      <c r="B35" s="1"/>
      <c r="C35" s="1"/>
      <c r="D35" s="1"/>
      <c r="E35" s="1"/>
      <c r="F35" s="1"/>
      <c r="G35" s="1"/>
    </row>
    <row r="36" spans="1:7" ht="15" customHeight="1">
      <c r="A36" s="1"/>
      <c r="B36" s="1"/>
      <c r="C36" s="1"/>
      <c r="D36" s="1"/>
      <c r="E36" s="1"/>
      <c r="F36" s="1"/>
      <c r="G36" s="1"/>
    </row>
    <row r="37" spans="1:7" ht="15" customHeight="1">
      <c r="A37" s="1"/>
      <c r="B37" s="1"/>
      <c r="C37" s="1"/>
      <c r="D37" s="1"/>
      <c r="E37" s="1"/>
      <c r="F37" s="1"/>
      <c r="G37" s="1"/>
    </row>
    <row r="38" spans="1:7" ht="15" customHeight="1">
      <c r="A38" s="1"/>
      <c r="B38" s="1"/>
      <c r="C38" s="1"/>
      <c r="D38" s="1"/>
      <c r="E38" s="1"/>
      <c r="F38" s="1"/>
      <c r="G38" s="1"/>
    </row>
    <row r="39" spans="1:7" ht="15" customHeight="1">
      <c r="A39" s="1"/>
      <c r="B39" s="1"/>
      <c r="C39" s="1"/>
      <c r="D39" s="1"/>
      <c r="E39" s="1"/>
      <c r="F39" s="1"/>
      <c r="G39" s="1"/>
    </row>
    <row r="40" spans="1:7" ht="15" customHeight="1">
      <c r="A40" s="1"/>
      <c r="B40" s="1"/>
      <c r="C40" s="1"/>
      <c r="D40" s="1"/>
      <c r="E40" s="1"/>
      <c r="F40" s="1"/>
      <c r="G40" s="1"/>
    </row>
    <row r="41" spans="1:7" ht="15" customHeight="1">
      <c r="A41" s="1"/>
      <c r="B41" s="1"/>
      <c r="C41" s="1"/>
      <c r="D41" s="1"/>
      <c r="E41" s="1"/>
      <c r="F41" s="1"/>
      <c r="G41" s="1"/>
    </row>
    <row r="42" spans="1:7" ht="15" customHeight="1">
      <c r="A42" s="1"/>
      <c r="B42" s="1"/>
      <c r="C42" s="1"/>
      <c r="D42" s="1"/>
      <c r="E42" s="1"/>
      <c r="F42" s="1"/>
      <c r="G42" s="1"/>
    </row>
    <row r="43" spans="1:7" ht="15" customHeight="1">
      <c r="A43" s="1"/>
      <c r="B43" s="1"/>
      <c r="C43" s="1"/>
      <c r="D43" s="1"/>
      <c r="E43" s="1"/>
      <c r="F43" s="1"/>
      <c r="G43" s="1"/>
    </row>
    <row r="44" spans="1:7" ht="15" customHeight="1">
      <c r="A44" s="1"/>
      <c r="B44" s="1"/>
      <c r="C44" s="1"/>
      <c r="D44" s="1"/>
      <c r="E44" s="1"/>
      <c r="F44" s="1"/>
      <c r="G44" s="1"/>
    </row>
    <row r="45" spans="1:7" ht="15" customHeight="1">
      <c r="A45" s="1"/>
      <c r="B45" s="1"/>
      <c r="C45" s="1"/>
      <c r="D45" s="1"/>
      <c r="E45" s="1"/>
      <c r="F45" s="1"/>
      <c r="G45" s="1"/>
    </row>
    <row r="46" spans="1:7" ht="15" customHeight="1">
      <c r="A46" s="1"/>
      <c r="B46" s="1"/>
      <c r="C46" s="1"/>
      <c r="D46" s="1"/>
      <c r="E46" s="1"/>
      <c r="F46" s="1"/>
      <c r="G46" s="1"/>
    </row>
    <row r="47" spans="1:7" ht="15" customHeight="1">
      <c r="A47" s="1"/>
      <c r="B47" s="1"/>
      <c r="C47" s="1"/>
      <c r="D47" s="1"/>
      <c r="E47" s="1"/>
      <c r="F47" s="1"/>
      <c r="G47" s="1"/>
    </row>
    <row r="48" spans="1:7" ht="15" customHeight="1">
      <c r="A48" s="1"/>
      <c r="B48" s="1"/>
      <c r="C48" s="1"/>
      <c r="D48" s="1"/>
      <c r="E48" s="1"/>
      <c r="F48" s="1"/>
      <c r="G48" s="1"/>
    </row>
    <row r="49" spans="1:7" ht="15" customHeight="1">
      <c r="A49" s="1"/>
      <c r="B49" s="1"/>
      <c r="C49" s="1"/>
      <c r="D49" s="1"/>
      <c r="E49" s="1"/>
      <c r="F49" s="1"/>
      <c r="G49" s="1"/>
    </row>
    <row r="50" spans="1:7" ht="15" customHeight="1">
      <c r="A50" s="1"/>
      <c r="B50" s="1"/>
      <c r="C50" s="1"/>
      <c r="D50" s="1"/>
      <c r="E50" s="1"/>
      <c r="F50" s="1"/>
      <c r="G50" s="1"/>
    </row>
    <row r="51" spans="1:7" ht="15" customHeight="1">
      <c r="A51" s="1"/>
      <c r="B51" s="1"/>
      <c r="C51" s="1"/>
      <c r="D51" s="1"/>
      <c r="E51" s="1"/>
      <c r="F51" s="1"/>
      <c r="G51" s="1"/>
    </row>
    <row r="52" spans="1:7" ht="15" customHeight="1">
      <c r="A52" s="1"/>
      <c r="B52" s="1"/>
      <c r="C52" s="1"/>
      <c r="D52" s="1"/>
      <c r="E52" s="1"/>
      <c r="F52" s="1"/>
      <c r="G52" s="1"/>
    </row>
    <row r="53" spans="1:7" ht="15" customHeight="1">
      <c r="A53" s="1"/>
      <c r="B53" s="1"/>
      <c r="C53" s="1"/>
      <c r="D53" s="1"/>
      <c r="E53" s="1"/>
      <c r="F53" s="1"/>
      <c r="G53" s="1"/>
    </row>
    <row r="54" spans="1:7" ht="15" customHeight="1">
      <c r="A54" s="1"/>
      <c r="B54" s="1"/>
      <c r="C54" s="1"/>
      <c r="D54" s="1"/>
      <c r="E54" s="1"/>
      <c r="F54" s="1"/>
      <c r="G54" s="1"/>
    </row>
    <row r="55" spans="1:7" ht="15" customHeight="1">
      <c r="A55" s="1"/>
      <c r="B55" s="1"/>
      <c r="C55" s="1"/>
      <c r="D55" s="1"/>
      <c r="E55" s="1"/>
      <c r="F55" s="1"/>
      <c r="G55" s="1"/>
    </row>
    <row r="56" spans="1:7" ht="15" customHeight="1">
      <c r="A56" s="1"/>
      <c r="B56" s="1"/>
      <c r="C56" s="1"/>
      <c r="D56" s="1"/>
      <c r="E56" s="1"/>
      <c r="F56" s="1"/>
      <c r="G56" s="1"/>
    </row>
    <row r="57" spans="1:7" ht="15" customHeight="1">
      <c r="A57" s="1"/>
      <c r="B57" s="1"/>
      <c r="C57" s="1"/>
      <c r="D57" s="1"/>
      <c r="E57" s="1"/>
      <c r="F57" s="1"/>
      <c r="G57" s="1"/>
    </row>
    <row r="58" spans="1:7" ht="15" customHeight="1">
      <c r="A58" s="1"/>
      <c r="B58" s="1"/>
      <c r="C58" s="1"/>
      <c r="D58" s="1"/>
      <c r="E58" s="1"/>
      <c r="F58" s="1"/>
      <c r="G58" s="1"/>
    </row>
    <row r="59" spans="1:7" ht="15" customHeight="1">
      <c r="A59" s="1"/>
      <c r="B59" s="1"/>
      <c r="C59" s="1"/>
      <c r="D59" s="1"/>
      <c r="E59" s="1"/>
      <c r="F59" s="1"/>
      <c r="G59" s="1"/>
    </row>
    <row r="60" spans="1:7" ht="15" customHeight="1">
      <c r="A60" s="1"/>
      <c r="B60" s="1"/>
      <c r="C60" s="1"/>
      <c r="D60" s="1"/>
      <c r="E60" s="1"/>
      <c r="F60" s="1"/>
      <c r="G60" s="1"/>
    </row>
    <row r="61" spans="1:7" ht="15" customHeight="1">
      <c r="A61" s="1"/>
      <c r="B61" s="1"/>
      <c r="C61" s="1"/>
      <c r="D61" s="1"/>
      <c r="E61" s="1"/>
      <c r="F61" s="1"/>
      <c r="G61" s="1"/>
    </row>
    <row r="62" spans="1:7" ht="15" customHeight="1">
      <c r="A62" s="1"/>
      <c r="B62" s="1"/>
      <c r="C62" s="1"/>
      <c r="D62" s="1"/>
      <c r="E62" s="1"/>
      <c r="F62" s="1"/>
      <c r="G62" s="1"/>
    </row>
    <row r="63" spans="1:7" ht="15" customHeight="1">
      <c r="A63" s="1"/>
      <c r="B63" s="1"/>
      <c r="C63" s="1"/>
      <c r="D63" s="1"/>
      <c r="E63" s="1"/>
      <c r="F63" s="1"/>
      <c r="G63" s="1"/>
    </row>
    <row r="64" spans="1:7" ht="15" customHeight="1">
      <c r="A64" s="1"/>
      <c r="B64" s="1"/>
      <c r="C64" s="1"/>
      <c r="D64" s="1"/>
      <c r="E64" s="1"/>
      <c r="F64" s="1"/>
      <c r="G64" s="1"/>
    </row>
  </sheetData>
  <mergeCells count="28">
    <mergeCell ref="A13:E13"/>
    <mergeCell ref="B21:G21"/>
    <mergeCell ref="B24:G24"/>
    <mergeCell ref="B25:G32"/>
    <mergeCell ref="A17:C17"/>
    <mergeCell ref="A18:C18"/>
    <mergeCell ref="A19:C19"/>
    <mergeCell ref="A14:C14"/>
    <mergeCell ref="A15:C15"/>
    <mergeCell ref="A16:C16"/>
    <mergeCell ref="A9:C9"/>
    <mergeCell ref="A10:C10"/>
    <mergeCell ref="A11:C11"/>
    <mergeCell ref="A12:C12"/>
    <mergeCell ref="B6:G6"/>
    <mergeCell ref="A8:C8"/>
    <mergeCell ref="A7:G7"/>
    <mergeCell ref="A4:G4"/>
    <mergeCell ref="A1:B1"/>
    <mergeCell ref="D1:G1"/>
    <mergeCell ref="A2:G2"/>
    <mergeCell ref="A34:G34"/>
    <mergeCell ref="A33:G33"/>
    <mergeCell ref="A23:G23"/>
    <mergeCell ref="A22:G22"/>
    <mergeCell ref="A20:G20"/>
    <mergeCell ref="A3:G3"/>
    <mergeCell ref="B5:G5"/>
  </mergeCells>
  <printOptions/>
  <pageMargins left="0.6" right="0.5" top="1" bottom="1" header="0.5" footer="0.5"/>
  <pageSetup horizontalDpi="600" verticalDpi="600" orientation="portrait" r:id="rId2"/>
  <legacyDrawing r:id="rId1"/>
</worksheet>
</file>

<file path=xl/worksheets/sheet14.xml><?xml version="1.0" encoding="utf-8"?>
<worksheet xmlns="http://schemas.openxmlformats.org/spreadsheetml/2006/main" xmlns:r="http://schemas.openxmlformats.org/officeDocument/2006/relationships">
  <dimension ref="A1:BI65"/>
  <sheetViews>
    <sheetView workbookViewId="0" topLeftCell="A16">
      <selection activeCell="A28" sqref="A28:M30"/>
    </sheetView>
  </sheetViews>
  <sheetFormatPr defaultColWidth="9.140625" defaultRowHeight="12.75"/>
  <cols>
    <col min="1" max="1" width="4.28125" style="0" customWidth="1"/>
    <col min="2" max="2" width="1.421875" style="0" customWidth="1"/>
    <col min="3" max="3" width="3.421875" style="0" customWidth="1"/>
    <col min="4" max="4" width="6.8515625" style="0" customWidth="1"/>
    <col min="5" max="5" width="8.8515625" style="0" customWidth="1"/>
    <col min="6" max="6" width="9.57421875" style="0" customWidth="1"/>
    <col min="7" max="7" width="6.8515625" style="0" customWidth="1"/>
    <col min="8" max="8" width="2.7109375" style="0" customWidth="1"/>
    <col min="9" max="9" width="13.7109375" style="0" customWidth="1"/>
    <col min="10" max="10" width="6.8515625" style="0" customWidth="1"/>
    <col min="13" max="13" width="7.7109375" style="0" customWidth="1"/>
  </cols>
  <sheetData>
    <row r="1" spans="1:16" ht="15" customHeight="1">
      <c r="A1" s="130" t="s">
        <v>85</v>
      </c>
      <c r="B1" s="130"/>
      <c r="C1" s="130"/>
      <c r="D1" s="130"/>
      <c r="E1" s="130"/>
      <c r="F1" s="130"/>
      <c r="G1" s="130"/>
      <c r="H1" s="130"/>
      <c r="I1" s="4" t="str">
        <f>'sec 1a-1d'!D13</f>
        <v>06-342-01</v>
      </c>
      <c r="J1" s="127"/>
      <c r="K1" s="127"/>
      <c r="L1" s="127"/>
      <c r="M1" s="127"/>
      <c r="N1" s="1"/>
      <c r="O1" s="1"/>
      <c r="P1" s="1"/>
    </row>
    <row r="2" spans="1:16" ht="15" customHeight="1">
      <c r="A2" s="127"/>
      <c r="B2" s="127"/>
      <c r="C2" s="127"/>
      <c r="D2" s="127"/>
      <c r="E2" s="127"/>
      <c r="F2" s="127"/>
      <c r="G2" s="127"/>
      <c r="H2" s="127"/>
      <c r="I2" s="127"/>
      <c r="J2" s="127"/>
      <c r="K2" s="127"/>
      <c r="L2" s="127"/>
      <c r="M2" s="127"/>
      <c r="N2" s="1"/>
      <c r="O2" s="1"/>
      <c r="P2" s="1"/>
    </row>
    <row r="3" spans="1:16" ht="15" customHeight="1">
      <c r="A3" s="256" t="s">
        <v>245</v>
      </c>
      <c r="B3" s="256"/>
      <c r="C3" s="256"/>
      <c r="D3" s="256"/>
      <c r="E3" s="256"/>
      <c r="F3" s="256"/>
      <c r="G3" s="256"/>
      <c r="H3" s="256"/>
      <c r="I3" s="256"/>
      <c r="J3" s="256"/>
      <c r="K3" s="256"/>
      <c r="L3" s="256"/>
      <c r="M3" s="256"/>
      <c r="N3" s="1"/>
      <c r="O3" s="1"/>
      <c r="P3" s="1"/>
    </row>
    <row r="4" spans="1:16" ht="15" customHeight="1">
      <c r="A4" s="127"/>
      <c r="B4" s="127"/>
      <c r="C4" s="127"/>
      <c r="D4" s="127"/>
      <c r="E4" s="127"/>
      <c r="F4" s="127"/>
      <c r="G4" s="127"/>
      <c r="H4" s="127"/>
      <c r="I4" s="127"/>
      <c r="J4" s="127"/>
      <c r="K4" s="127"/>
      <c r="L4" s="127"/>
      <c r="M4" s="127"/>
      <c r="N4" s="1"/>
      <c r="O4" s="1"/>
      <c r="P4" s="1"/>
    </row>
    <row r="5" spans="1:16" ht="15" customHeight="1">
      <c r="A5" s="122" t="s">
        <v>246</v>
      </c>
      <c r="B5" s="122"/>
      <c r="C5" s="122"/>
      <c r="D5" s="122"/>
      <c r="E5" s="122"/>
      <c r="F5" s="122"/>
      <c r="G5" s="122"/>
      <c r="H5" s="122"/>
      <c r="I5" s="122"/>
      <c r="J5" s="122"/>
      <c r="K5" s="122"/>
      <c r="L5" s="122"/>
      <c r="M5" s="122"/>
      <c r="N5" s="1"/>
      <c r="O5" s="1"/>
      <c r="P5" s="1"/>
    </row>
    <row r="6" spans="1:16" ht="15" customHeight="1">
      <c r="A6" s="127"/>
      <c r="B6" s="127"/>
      <c r="C6" s="127"/>
      <c r="D6" s="127"/>
      <c r="E6" s="127"/>
      <c r="F6" s="127"/>
      <c r="G6" s="127"/>
      <c r="H6" s="127"/>
      <c r="I6" s="127"/>
      <c r="J6" s="127"/>
      <c r="K6" s="127"/>
      <c r="L6" s="127"/>
      <c r="M6" s="127"/>
      <c r="N6" s="1"/>
      <c r="O6" s="1"/>
      <c r="P6" s="1"/>
    </row>
    <row r="7" spans="1:16" ht="30" customHeight="1">
      <c r="A7" s="255" t="s">
        <v>244</v>
      </c>
      <c r="B7" s="255"/>
      <c r="C7" s="255"/>
      <c r="D7" s="255"/>
      <c r="E7" s="255"/>
      <c r="F7" s="255"/>
      <c r="G7" s="255"/>
      <c r="H7" s="255"/>
      <c r="I7" s="255"/>
      <c r="J7" s="255"/>
      <c r="K7" s="255"/>
      <c r="L7" s="255"/>
      <c r="M7" s="255"/>
      <c r="N7" s="1"/>
      <c r="O7" s="1"/>
      <c r="P7" s="1"/>
    </row>
    <row r="8" spans="1:16" ht="15" customHeight="1">
      <c r="A8" s="127"/>
      <c r="B8" s="127"/>
      <c r="C8" s="127"/>
      <c r="D8" s="127"/>
      <c r="E8" s="127"/>
      <c r="F8" s="127"/>
      <c r="G8" s="127"/>
      <c r="H8" s="127"/>
      <c r="I8" s="127"/>
      <c r="J8" s="127"/>
      <c r="K8" s="127"/>
      <c r="L8" s="127"/>
      <c r="M8" s="127"/>
      <c r="N8" s="1"/>
      <c r="O8" s="1"/>
      <c r="P8" s="1"/>
    </row>
    <row r="9" spans="1:16" ht="15" customHeight="1">
      <c r="A9" s="127"/>
      <c r="B9" s="127"/>
      <c r="C9" s="4"/>
      <c r="D9" s="126" t="s">
        <v>247</v>
      </c>
      <c r="E9" s="126"/>
      <c r="F9" s="126"/>
      <c r="G9" s="126"/>
      <c r="H9" s="126"/>
      <c r="I9" s="126"/>
      <c r="J9" s="126"/>
      <c r="K9" s="126"/>
      <c r="L9" s="126"/>
      <c r="M9" s="126"/>
      <c r="N9" s="1"/>
      <c r="O9" s="1"/>
      <c r="P9" s="1"/>
    </row>
    <row r="10" spans="1:16" ht="15" customHeight="1">
      <c r="A10" s="127"/>
      <c r="B10" s="127"/>
      <c r="C10" s="127"/>
      <c r="D10" s="1" t="s">
        <v>248</v>
      </c>
      <c r="E10" s="4" t="s">
        <v>370</v>
      </c>
      <c r="F10" s="127"/>
      <c r="G10" s="127"/>
      <c r="H10" s="127"/>
      <c r="I10" s="127"/>
      <c r="J10" s="127"/>
      <c r="K10" s="127"/>
      <c r="L10" s="127"/>
      <c r="M10" s="127"/>
      <c r="N10" s="1"/>
      <c r="O10" s="1"/>
      <c r="P10" s="1"/>
    </row>
    <row r="11" spans="1:61" ht="15" customHeight="1">
      <c r="A11" s="127"/>
      <c r="B11" s="127"/>
      <c r="C11" s="127"/>
      <c r="D11" s="1" t="s">
        <v>248</v>
      </c>
      <c r="E11" s="4"/>
      <c r="F11" s="127"/>
      <c r="G11" s="127"/>
      <c r="H11" s="127"/>
      <c r="I11" s="127"/>
      <c r="J11" s="127"/>
      <c r="K11" s="127"/>
      <c r="L11" s="127"/>
      <c r="M11" s="127"/>
      <c r="N11" s="1"/>
      <c r="O11" s="1"/>
      <c r="P11" s="1"/>
      <c r="BC11" s="66"/>
      <c r="BD11" s="66"/>
      <c r="BE11" s="66"/>
      <c r="BF11" s="66"/>
      <c r="BG11" s="66"/>
      <c r="BH11" s="66"/>
      <c r="BI11" s="66"/>
    </row>
    <row r="12" spans="1:16" ht="15" customHeight="1">
      <c r="A12" s="127"/>
      <c r="B12" s="127"/>
      <c r="C12" s="127"/>
      <c r="D12" s="1" t="s">
        <v>248</v>
      </c>
      <c r="E12" s="4"/>
      <c r="F12" s="127"/>
      <c r="G12" s="127"/>
      <c r="H12" s="127"/>
      <c r="I12" s="127"/>
      <c r="J12" s="127"/>
      <c r="K12" s="127"/>
      <c r="L12" s="127"/>
      <c r="M12" s="127"/>
      <c r="N12" s="1"/>
      <c r="O12" s="1"/>
      <c r="P12" s="1"/>
    </row>
    <row r="13" spans="1:16" ht="15" customHeight="1">
      <c r="A13" s="127"/>
      <c r="B13" s="127"/>
      <c r="C13" s="127"/>
      <c r="D13" s="1" t="s">
        <v>248</v>
      </c>
      <c r="E13" s="4"/>
      <c r="F13" s="127"/>
      <c r="G13" s="127"/>
      <c r="H13" s="127"/>
      <c r="I13" s="127"/>
      <c r="J13" s="127"/>
      <c r="K13" s="127"/>
      <c r="L13" s="127"/>
      <c r="M13" s="127"/>
      <c r="N13" s="1"/>
      <c r="O13" s="1"/>
      <c r="P13" s="1"/>
    </row>
    <row r="14" spans="1:16" ht="15" customHeight="1">
      <c r="A14" s="127"/>
      <c r="B14" s="127"/>
      <c r="C14" s="127"/>
      <c r="D14" s="1" t="s">
        <v>248</v>
      </c>
      <c r="E14" s="4"/>
      <c r="F14" s="127"/>
      <c r="G14" s="127"/>
      <c r="H14" s="127"/>
      <c r="I14" s="127"/>
      <c r="J14" s="127"/>
      <c r="K14" s="127"/>
      <c r="L14" s="127"/>
      <c r="M14" s="127"/>
      <c r="N14" s="1"/>
      <c r="O14" s="1"/>
      <c r="P14" s="1"/>
    </row>
    <row r="15" spans="1:16" ht="15" customHeight="1">
      <c r="A15" s="127"/>
      <c r="B15" s="127"/>
      <c r="C15" s="127"/>
      <c r="D15" s="127"/>
      <c r="E15" s="127"/>
      <c r="F15" s="127"/>
      <c r="G15" s="127"/>
      <c r="H15" s="127"/>
      <c r="I15" s="127"/>
      <c r="J15" s="127"/>
      <c r="K15" s="127"/>
      <c r="L15" s="127"/>
      <c r="M15" s="127"/>
      <c r="N15" s="1"/>
      <c r="O15" s="1"/>
      <c r="P15" s="1"/>
    </row>
    <row r="16" spans="1:16" ht="15" customHeight="1">
      <c r="A16" s="127"/>
      <c r="B16" s="127"/>
      <c r="C16" s="127"/>
      <c r="D16" s="127"/>
      <c r="E16" s="127"/>
      <c r="F16" s="127"/>
      <c r="G16" s="127"/>
      <c r="H16" s="127"/>
      <c r="I16" s="127"/>
      <c r="J16" s="127"/>
      <c r="K16" s="127"/>
      <c r="L16" s="127"/>
      <c r="M16" s="127"/>
      <c r="N16" s="1"/>
      <c r="O16" s="1"/>
      <c r="P16" s="1"/>
    </row>
    <row r="17" spans="1:16" ht="15" customHeight="1">
      <c r="A17" s="127"/>
      <c r="B17" s="127"/>
      <c r="C17" s="4"/>
      <c r="D17" s="257" t="s">
        <v>249</v>
      </c>
      <c r="E17" s="257"/>
      <c r="F17" s="257"/>
      <c r="G17" s="257"/>
      <c r="H17" s="257"/>
      <c r="I17" s="257"/>
      <c r="J17" s="257"/>
      <c r="K17" s="257"/>
      <c r="L17" s="257"/>
      <c r="M17" s="257"/>
      <c r="N17" s="1"/>
      <c r="O17" s="1"/>
      <c r="P17" s="1"/>
    </row>
    <row r="18" spans="1:16" ht="15" customHeight="1">
      <c r="A18" s="127"/>
      <c r="B18" s="127"/>
      <c r="C18" s="127"/>
      <c r="D18" s="257"/>
      <c r="E18" s="257"/>
      <c r="F18" s="257"/>
      <c r="G18" s="257"/>
      <c r="H18" s="257"/>
      <c r="I18" s="257"/>
      <c r="J18" s="257"/>
      <c r="K18" s="257"/>
      <c r="L18" s="257"/>
      <c r="M18" s="257"/>
      <c r="N18" s="1"/>
      <c r="O18" s="1"/>
      <c r="P18" s="1"/>
    </row>
    <row r="19" spans="1:16" ht="15" customHeight="1">
      <c r="A19" s="127"/>
      <c r="B19" s="127"/>
      <c r="C19" s="127"/>
      <c r="D19" s="127"/>
      <c r="E19" s="127"/>
      <c r="F19" s="127"/>
      <c r="G19" s="127"/>
      <c r="H19" s="127"/>
      <c r="I19" s="127"/>
      <c r="J19" s="127"/>
      <c r="K19" s="127"/>
      <c r="L19" s="127"/>
      <c r="M19" s="127"/>
      <c r="N19" s="1"/>
      <c r="O19" s="1"/>
      <c r="P19" s="1"/>
    </row>
    <row r="20" spans="1:16" ht="15" customHeight="1">
      <c r="A20" s="122" t="s">
        <v>379</v>
      </c>
      <c r="B20" s="122"/>
      <c r="C20" s="122"/>
      <c r="D20" s="122"/>
      <c r="E20" s="122"/>
      <c r="F20" s="122"/>
      <c r="G20" s="122"/>
      <c r="H20" s="122"/>
      <c r="I20" s="122"/>
      <c r="J20" s="122"/>
      <c r="K20" s="122"/>
      <c r="L20" s="122"/>
      <c r="M20" s="122"/>
      <c r="N20" s="1"/>
      <c r="O20" s="1"/>
      <c r="P20" s="1"/>
    </row>
    <row r="21" spans="1:16" ht="15" customHeight="1">
      <c r="A21" s="127"/>
      <c r="B21" s="127"/>
      <c r="C21" s="127"/>
      <c r="D21" s="127"/>
      <c r="E21" s="127"/>
      <c r="F21" s="127"/>
      <c r="G21" s="127"/>
      <c r="H21" s="127"/>
      <c r="I21" s="127"/>
      <c r="J21" s="127"/>
      <c r="K21" s="127"/>
      <c r="L21" s="127"/>
      <c r="M21" s="127"/>
      <c r="N21" s="1"/>
      <c r="O21" s="1"/>
      <c r="P21" s="1"/>
    </row>
    <row r="22" spans="1:16" ht="15" customHeight="1">
      <c r="A22" s="1" t="s">
        <v>250</v>
      </c>
      <c r="B22" s="129" t="s">
        <v>374</v>
      </c>
      <c r="C22" s="129"/>
      <c r="D22" s="129"/>
      <c r="E22" s="129"/>
      <c r="F22" s="129"/>
      <c r="G22" s="2" t="s">
        <v>144</v>
      </c>
      <c r="H22" s="191">
        <v>38792</v>
      </c>
      <c r="I22" s="190"/>
      <c r="J22" s="190"/>
      <c r="K22" s="127"/>
      <c r="L22" s="127"/>
      <c r="M22" s="127"/>
      <c r="N22" s="1"/>
      <c r="O22" s="1"/>
      <c r="P22" s="1"/>
    </row>
    <row r="23" spans="1:16" ht="15" customHeight="1">
      <c r="A23" s="127"/>
      <c r="B23" s="127"/>
      <c r="C23" s="127"/>
      <c r="D23" s="127"/>
      <c r="E23" s="127"/>
      <c r="F23" s="127"/>
      <c r="G23" s="127"/>
      <c r="H23" s="127"/>
      <c r="I23" s="127"/>
      <c r="J23" s="127"/>
      <c r="K23" s="127"/>
      <c r="L23" s="127"/>
      <c r="M23" s="127"/>
      <c r="N23" s="1"/>
      <c r="O23" s="1"/>
      <c r="P23" s="1"/>
    </row>
    <row r="24" spans="1:16" ht="15" customHeight="1">
      <c r="A24" s="127"/>
      <c r="B24" s="127"/>
      <c r="C24" s="127"/>
      <c r="D24" s="127"/>
      <c r="E24" s="127"/>
      <c r="F24" s="127"/>
      <c r="G24" s="127"/>
      <c r="H24" s="127"/>
      <c r="I24" s="127"/>
      <c r="J24" s="127"/>
      <c r="K24" s="127"/>
      <c r="L24" s="127"/>
      <c r="M24" s="127"/>
      <c r="N24" s="1"/>
      <c r="O24" s="1"/>
      <c r="P24" s="1"/>
    </row>
    <row r="25" spans="1:16" ht="15" customHeight="1">
      <c r="A25" s="127"/>
      <c r="B25" s="127"/>
      <c r="C25" s="127"/>
      <c r="D25" s="127"/>
      <c r="E25" s="127"/>
      <c r="F25" s="127"/>
      <c r="G25" s="127"/>
      <c r="H25" s="127"/>
      <c r="I25" s="127"/>
      <c r="J25" s="127"/>
      <c r="K25" s="127"/>
      <c r="L25" s="127"/>
      <c r="M25" s="127"/>
      <c r="N25" s="1"/>
      <c r="O25" s="1"/>
      <c r="P25" s="1"/>
    </row>
    <row r="26" spans="1:16" ht="15" customHeight="1">
      <c r="A26" s="127"/>
      <c r="B26" s="127"/>
      <c r="C26" s="127"/>
      <c r="D26" s="127"/>
      <c r="E26" s="127"/>
      <c r="F26" s="127"/>
      <c r="G26" s="127"/>
      <c r="H26" s="127"/>
      <c r="I26" s="127"/>
      <c r="J26" s="127"/>
      <c r="K26" s="127"/>
      <c r="L26" s="127"/>
      <c r="M26" s="127"/>
      <c r="N26" s="1"/>
      <c r="O26" s="1"/>
      <c r="P26" s="1"/>
    </row>
    <row r="27" spans="1:16" ht="15" customHeight="1">
      <c r="A27" s="258" t="s">
        <v>251</v>
      </c>
      <c r="B27" s="258"/>
      <c r="C27" s="258"/>
      <c r="D27" s="258"/>
      <c r="E27" s="258"/>
      <c r="F27" s="258"/>
      <c r="G27" s="258"/>
      <c r="H27" s="258"/>
      <c r="I27" s="258"/>
      <c r="J27" s="258"/>
      <c r="K27" s="258"/>
      <c r="L27" s="258"/>
      <c r="M27" s="258"/>
      <c r="N27" s="1"/>
      <c r="O27" s="1"/>
      <c r="P27" s="1"/>
    </row>
    <row r="28" spans="1:16" ht="15" customHeight="1">
      <c r="A28" s="259" t="s">
        <v>420</v>
      </c>
      <c r="B28" s="259"/>
      <c r="C28" s="259"/>
      <c r="D28" s="259"/>
      <c r="E28" s="259"/>
      <c r="F28" s="259"/>
      <c r="G28" s="259"/>
      <c r="H28" s="259"/>
      <c r="I28" s="259"/>
      <c r="J28" s="259"/>
      <c r="K28" s="259"/>
      <c r="L28" s="259"/>
      <c r="M28" s="259"/>
      <c r="N28" s="1"/>
      <c r="O28" s="1"/>
      <c r="P28" s="1"/>
    </row>
    <row r="29" spans="1:16" ht="15" customHeight="1">
      <c r="A29" s="259"/>
      <c r="B29" s="259"/>
      <c r="C29" s="259"/>
      <c r="D29" s="259"/>
      <c r="E29" s="259"/>
      <c r="F29" s="259"/>
      <c r="G29" s="259"/>
      <c r="H29" s="259"/>
      <c r="I29" s="259"/>
      <c r="J29" s="259"/>
      <c r="K29" s="259"/>
      <c r="L29" s="259"/>
      <c r="M29" s="259"/>
      <c r="N29" s="1"/>
      <c r="O29" s="1"/>
      <c r="P29" s="1"/>
    </row>
    <row r="30" spans="1:16" ht="15" customHeight="1">
      <c r="A30" s="259"/>
      <c r="B30" s="259"/>
      <c r="C30" s="259"/>
      <c r="D30" s="259"/>
      <c r="E30" s="259"/>
      <c r="F30" s="259"/>
      <c r="G30" s="259"/>
      <c r="H30" s="259"/>
      <c r="I30" s="259"/>
      <c r="J30" s="259"/>
      <c r="K30" s="259"/>
      <c r="L30" s="259"/>
      <c r="M30" s="259"/>
      <c r="N30" s="1"/>
      <c r="O30" s="1"/>
      <c r="P30" s="1"/>
    </row>
    <row r="31" spans="1:16" ht="15" customHeight="1">
      <c r="A31" s="258" t="s">
        <v>252</v>
      </c>
      <c r="B31" s="258"/>
      <c r="C31" s="258"/>
      <c r="D31" s="258"/>
      <c r="E31" s="258"/>
      <c r="F31" s="258"/>
      <c r="G31" s="258"/>
      <c r="H31" s="258"/>
      <c r="I31" s="258"/>
      <c r="J31" s="258"/>
      <c r="K31" s="258"/>
      <c r="L31" s="258"/>
      <c r="M31" s="258"/>
      <c r="N31" s="1"/>
      <c r="O31" s="1"/>
      <c r="P31" s="1"/>
    </row>
    <row r="32" spans="1:16" ht="15" customHeight="1">
      <c r="A32" s="259"/>
      <c r="B32" s="259"/>
      <c r="C32" s="259"/>
      <c r="D32" s="259"/>
      <c r="E32" s="259"/>
      <c r="F32" s="259"/>
      <c r="G32" s="259"/>
      <c r="H32" s="259"/>
      <c r="I32" s="259"/>
      <c r="J32" s="259"/>
      <c r="K32" s="259"/>
      <c r="L32" s="259"/>
      <c r="M32" s="259"/>
      <c r="N32" s="1"/>
      <c r="O32" s="1"/>
      <c r="P32" s="1"/>
    </row>
    <row r="33" spans="1:16" ht="15" customHeight="1">
      <c r="A33" s="259"/>
      <c r="B33" s="259"/>
      <c r="C33" s="259"/>
      <c r="D33" s="259"/>
      <c r="E33" s="259"/>
      <c r="F33" s="259"/>
      <c r="G33" s="259"/>
      <c r="H33" s="259"/>
      <c r="I33" s="259"/>
      <c r="J33" s="259"/>
      <c r="K33" s="259"/>
      <c r="L33" s="259"/>
      <c r="M33" s="259"/>
      <c r="N33" s="1"/>
      <c r="O33" s="1"/>
      <c r="P33" s="1"/>
    </row>
    <row r="34" spans="1:16" ht="15" customHeight="1">
      <c r="A34" s="259"/>
      <c r="B34" s="259"/>
      <c r="C34" s="259"/>
      <c r="D34" s="259"/>
      <c r="E34" s="259"/>
      <c r="F34" s="259"/>
      <c r="G34" s="259"/>
      <c r="H34" s="259"/>
      <c r="I34" s="259"/>
      <c r="J34" s="259"/>
      <c r="K34" s="259"/>
      <c r="L34" s="259"/>
      <c r="M34" s="259"/>
      <c r="N34" s="1"/>
      <c r="O34" s="1"/>
      <c r="P34" s="1"/>
    </row>
    <row r="35" spans="1:16" ht="15" customHeight="1">
      <c r="A35" s="122" t="s">
        <v>378</v>
      </c>
      <c r="B35" s="122"/>
      <c r="C35" s="122"/>
      <c r="D35" s="122"/>
      <c r="E35" s="122"/>
      <c r="F35" s="122"/>
      <c r="G35" s="122"/>
      <c r="H35" s="122"/>
      <c r="I35" s="122"/>
      <c r="J35" s="122"/>
      <c r="K35" s="122"/>
      <c r="L35" s="122"/>
      <c r="M35" s="122"/>
      <c r="N35" s="1"/>
      <c r="O35" s="1"/>
      <c r="P35" s="1"/>
    </row>
    <row r="36" spans="1:16" ht="15" customHeight="1">
      <c r="A36" s="127"/>
      <c r="B36" s="127"/>
      <c r="C36" s="127"/>
      <c r="D36" s="127"/>
      <c r="E36" s="127"/>
      <c r="F36" s="127"/>
      <c r="G36" s="127"/>
      <c r="H36" s="127"/>
      <c r="I36" s="127"/>
      <c r="J36" s="127"/>
      <c r="K36" s="127"/>
      <c r="L36" s="127"/>
      <c r="M36" s="127"/>
      <c r="N36" s="1"/>
      <c r="O36" s="1"/>
      <c r="P36" s="1"/>
    </row>
    <row r="37" spans="1:16" ht="15" customHeight="1">
      <c r="A37" s="1" t="s">
        <v>250</v>
      </c>
      <c r="B37" s="129" t="s">
        <v>421</v>
      </c>
      <c r="C37" s="129"/>
      <c r="D37" s="129"/>
      <c r="E37" s="129"/>
      <c r="F37" s="129"/>
      <c r="G37" s="2" t="s">
        <v>144</v>
      </c>
      <c r="H37" s="128">
        <v>38792</v>
      </c>
      <c r="I37" s="129"/>
      <c r="J37" s="129"/>
      <c r="K37" s="127"/>
      <c r="L37" s="127"/>
      <c r="M37" s="127"/>
      <c r="N37" s="1"/>
      <c r="O37" s="1"/>
      <c r="P37" s="1"/>
    </row>
    <row r="38" spans="1:16" ht="15" customHeight="1">
      <c r="A38" s="127"/>
      <c r="B38" s="127"/>
      <c r="C38" s="127"/>
      <c r="D38" s="127"/>
      <c r="E38" s="127"/>
      <c r="F38" s="127"/>
      <c r="G38" s="127"/>
      <c r="H38" s="127"/>
      <c r="I38" s="127"/>
      <c r="J38" s="127"/>
      <c r="K38" s="127"/>
      <c r="L38" s="127"/>
      <c r="M38" s="127"/>
      <c r="N38" s="1"/>
      <c r="O38" s="1"/>
      <c r="P38" s="1"/>
    </row>
    <row r="39" spans="1:16" ht="15" customHeight="1">
      <c r="A39" s="122" t="s">
        <v>253</v>
      </c>
      <c r="B39" s="122"/>
      <c r="C39" s="122"/>
      <c r="D39" s="122"/>
      <c r="E39" s="122"/>
      <c r="F39" s="122"/>
      <c r="G39" s="122"/>
      <c r="H39" s="122"/>
      <c r="I39" s="122"/>
      <c r="J39" s="122"/>
      <c r="K39" s="122"/>
      <c r="L39" s="122"/>
      <c r="M39" s="122"/>
      <c r="N39" s="1"/>
      <c r="O39" s="1"/>
      <c r="P39" s="1"/>
    </row>
    <row r="40" spans="1:16" ht="15" customHeight="1">
      <c r="A40" s="260" t="s">
        <v>254</v>
      </c>
      <c r="B40" s="260"/>
      <c r="C40" s="260"/>
      <c r="D40" s="260"/>
      <c r="E40" s="260"/>
      <c r="F40" s="260"/>
      <c r="G40" s="260"/>
      <c r="H40" s="260"/>
      <c r="I40" s="260"/>
      <c r="J40" s="260"/>
      <c r="K40" s="260"/>
      <c r="L40" s="260"/>
      <c r="M40" s="260"/>
      <c r="N40" s="1"/>
      <c r="O40" s="1"/>
      <c r="P40" s="1"/>
    </row>
    <row r="41" spans="1:16" ht="15" customHeight="1">
      <c r="A41" s="260" t="s">
        <v>255</v>
      </c>
      <c r="B41" s="260"/>
      <c r="C41" s="260"/>
      <c r="D41" s="260"/>
      <c r="E41" s="260"/>
      <c r="F41" s="260"/>
      <c r="G41" s="260"/>
      <c r="H41" s="260"/>
      <c r="I41" s="260"/>
      <c r="J41" s="260"/>
      <c r="K41" s="260"/>
      <c r="L41" s="260"/>
      <c r="M41" s="260"/>
      <c r="N41" s="1"/>
      <c r="O41" s="1"/>
      <c r="P41" s="1"/>
    </row>
    <row r="42" spans="1:16" ht="15" customHeight="1">
      <c r="A42" s="260" t="s">
        <v>350</v>
      </c>
      <c r="B42" s="260"/>
      <c r="C42" s="260"/>
      <c r="D42" s="260"/>
      <c r="E42" s="260"/>
      <c r="F42" s="260"/>
      <c r="G42" s="260"/>
      <c r="H42" s="260"/>
      <c r="I42" s="260"/>
      <c r="J42" s="260"/>
      <c r="K42" s="260"/>
      <c r="L42" s="260"/>
      <c r="M42" s="260"/>
      <c r="N42" s="1"/>
      <c r="O42" s="1"/>
      <c r="P42" s="1"/>
    </row>
    <row r="43" spans="1:16" ht="15" customHeight="1">
      <c r="A43" s="116" t="s">
        <v>256</v>
      </c>
      <c r="B43" s="116"/>
      <c r="C43" s="116"/>
      <c r="D43" s="116"/>
      <c r="E43" s="116"/>
      <c r="F43" s="116"/>
      <c r="G43" s="116"/>
      <c r="H43" s="116"/>
      <c r="I43" s="116"/>
      <c r="J43" s="116"/>
      <c r="K43" s="116"/>
      <c r="L43" s="116"/>
      <c r="M43" s="116"/>
      <c r="N43" s="1"/>
      <c r="O43" s="1"/>
      <c r="P43" s="1"/>
    </row>
    <row r="44" spans="1:16" ht="15" customHeight="1">
      <c r="A44" s="1"/>
      <c r="B44" s="1"/>
      <c r="C44" s="1"/>
      <c r="D44" s="1"/>
      <c r="E44" s="1"/>
      <c r="F44" s="1"/>
      <c r="G44" s="1"/>
      <c r="H44" s="1"/>
      <c r="I44" s="1"/>
      <c r="J44" s="1"/>
      <c r="K44" s="1"/>
      <c r="L44" s="1"/>
      <c r="M44" s="1"/>
      <c r="N44" s="1"/>
      <c r="O44" s="1"/>
      <c r="P44" s="1"/>
    </row>
    <row r="45" spans="1:16" ht="15" customHeight="1">
      <c r="A45" s="1"/>
      <c r="B45" s="1"/>
      <c r="C45" s="1"/>
      <c r="D45" s="1"/>
      <c r="E45" s="1"/>
      <c r="F45" s="1"/>
      <c r="G45" s="1"/>
      <c r="H45" s="1"/>
      <c r="I45" s="1"/>
      <c r="J45" s="1"/>
      <c r="K45" s="1"/>
      <c r="L45" s="1"/>
      <c r="M45" s="1"/>
      <c r="N45" s="1"/>
      <c r="O45" s="1"/>
      <c r="P45" s="1"/>
    </row>
    <row r="46" spans="1:16" ht="15" customHeight="1">
      <c r="A46" s="1"/>
      <c r="B46" s="1"/>
      <c r="C46" s="1"/>
      <c r="D46" s="1"/>
      <c r="E46" s="1"/>
      <c r="F46" s="1"/>
      <c r="G46" s="1"/>
      <c r="H46" s="1"/>
      <c r="I46" s="1"/>
      <c r="J46" s="1"/>
      <c r="K46" s="1"/>
      <c r="L46" s="1"/>
      <c r="M46" s="1"/>
      <c r="N46" s="1"/>
      <c r="O46" s="1"/>
      <c r="P46" s="1"/>
    </row>
    <row r="47" spans="1:16" ht="15" customHeight="1">
      <c r="A47" s="1"/>
      <c r="B47" s="1"/>
      <c r="C47" s="1"/>
      <c r="D47" s="1"/>
      <c r="E47" s="1"/>
      <c r="F47" s="1"/>
      <c r="G47" s="1"/>
      <c r="H47" s="1"/>
      <c r="I47" s="1"/>
      <c r="J47" s="1"/>
      <c r="K47" s="1"/>
      <c r="L47" s="1"/>
      <c r="M47" s="1"/>
      <c r="N47" s="1"/>
      <c r="O47" s="1"/>
      <c r="P47" s="1"/>
    </row>
    <row r="48" spans="1:16" ht="15" customHeight="1">
      <c r="A48" s="1"/>
      <c r="B48" s="1"/>
      <c r="C48" s="1"/>
      <c r="D48" s="1"/>
      <c r="E48" s="1"/>
      <c r="F48" s="1"/>
      <c r="G48" s="1"/>
      <c r="H48" s="1"/>
      <c r="I48" s="1"/>
      <c r="J48" s="1"/>
      <c r="K48" s="1"/>
      <c r="L48" s="1"/>
      <c r="M48" s="1"/>
      <c r="N48" s="1"/>
      <c r="O48" s="1"/>
      <c r="P48" s="1"/>
    </row>
    <row r="49" spans="1:16" ht="15" customHeight="1">
      <c r="A49" s="1"/>
      <c r="B49" s="1"/>
      <c r="C49" s="1"/>
      <c r="D49" s="1"/>
      <c r="E49" s="1"/>
      <c r="F49" s="1"/>
      <c r="G49" s="1"/>
      <c r="H49" s="1"/>
      <c r="I49" s="1"/>
      <c r="J49" s="1"/>
      <c r="K49" s="1"/>
      <c r="L49" s="1"/>
      <c r="M49" s="1"/>
      <c r="N49" s="1"/>
      <c r="O49" s="1"/>
      <c r="P49" s="1"/>
    </row>
    <row r="50" spans="1:16" ht="15" customHeight="1">
      <c r="A50" s="1"/>
      <c r="B50" s="1"/>
      <c r="C50" s="1"/>
      <c r="D50" s="1"/>
      <c r="E50" s="1"/>
      <c r="F50" s="1"/>
      <c r="G50" s="1"/>
      <c r="H50" s="1"/>
      <c r="I50" s="1"/>
      <c r="J50" s="1"/>
      <c r="K50" s="1"/>
      <c r="L50" s="1"/>
      <c r="M50" s="1"/>
      <c r="N50" s="1"/>
      <c r="O50" s="1"/>
      <c r="P50" s="1"/>
    </row>
    <row r="51" spans="1:16" ht="15" customHeight="1">
      <c r="A51" s="1"/>
      <c r="B51" s="1"/>
      <c r="C51" s="1"/>
      <c r="D51" s="1"/>
      <c r="E51" s="1"/>
      <c r="F51" s="1"/>
      <c r="G51" s="1"/>
      <c r="H51" s="1"/>
      <c r="I51" s="1"/>
      <c r="J51" s="1"/>
      <c r="K51" s="1"/>
      <c r="L51" s="1"/>
      <c r="M51" s="1"/>
      <c r="N51" s="1"/>
      <c r="O51" s="1"/>
      <c r="P51" s="1"/>
    </row>
    <row r="52" spans="1:16" ht="15" customHeight="1">
      <c r="A52" s="1"/>
      <c r="B52" s="1"/>
      <c r="C52" s="1"/>
      <c r="D52" s="1"/>
      <c r="E52" s="1"/>
      <c r="F52" s="1"/>
      <c r="G52" s="1"/>
      <c r="H52" s="1"/>
      <c r="I52" s="1"/>
      <c r="J52" s="1"/>
      <c r="K52" s="1"/>
      <c r="L52" s="1"/>
      <c r="M52" s="1"/>
      <c r="N52" s="1"/>
      <c r="O52" s="1"/>
      <c r="P52" s="1"/>
    </row>
    <row r="53" spans="1:16" ht="15" customHeight="1">
      <c r="A53" s="1"/>
      <c r="B53" s="1"/>
      <c r="C53" s="1"/>
      <c r="D53" s="1"/>
      <c r="E53" s="1"/>
      <c r="F53" s="1"/>
      <c r="G53" s="1"/>
      <c r="H53" s="1"/>
      <c r="I53" s="1"/>
      <c r="J53" s="1"/>
      <c r="K53" s="1"/>
      <c r="L53" s="1"/>
      <c r="M53" s="1"/>
      <c r="N53" s="1"/>
      <c r="O53" s="1"/>
      <c r="P53" s="1"/>
    </row>
    <row r="54" spans="1:16" ht="15" customHeight="1">
      <c r="A54" s="1"/>
      <c r="B54" s="1"/>
      <c r="C54" s="1"/>
      <c r="D54" s="1"/>
      <c r="E54" s="1"/>
      <c r="F54" s="1"/>
      <c r="G54" s="1"/>
      <c r="H54" s="1"/>
      <c r="I54" s="1"/>
      <c r="J54" s="1"/>
      <c r="K54" s="1"/>
      <c r="L54" s="1"/>
      <c r="M54" s="1"/>
      <c r="N54" s="1"/>
      <c r="O54" s="1"/>
      <c r="P54" s="1"/>
    </row>
    <row r="55" spans="1:16" ht="15" customHeight="1">
      <c r="A55" s="1"/>
      <c r="B55" s="1"/>
      <c r="C55" s="1"/>
      <c r="D55" s="1"/>
      <c r="E55" s="1"/>
      <c r="F55" s="1"/>
      <c r="G55" s="1"/>
      <c r="H55" s="1"/>
      <c r="I55" s="1"/>
      <c r="J55" s="1"/>
      <c r="K55" s="1"/>
      <c r="L55" s="1"/>
      <c r="M55" s="1"/>
      <c r="N55" s="1"/>
      <c r="O55" s="1"/>
      <c r="P55" s="1"/>
    </row>
    <row r="56" spans="1:16" ht="15" customHeight="1">
      <c r="A56" s="1"/>
      <c r="B56" s="1"/>
      <c r="C56" s="1"/>
      <c r="D56" s="1"/>
      <c r="E56" s="1"/>
      <c r="F56" s="1"/>
      <c r="G56" s="1"/>
      <c r="H56" s="1"/>
      <c r="I56" s="1"/>
      <c r="J56" s="1"/>
      <c r="K56" s="1"/>
      <c r="L56" s="1"/>
      <c r="M56" s="1"/>
      <c r="N56" s="1"/>
      <c r="O56" s="1"/>
      <c r="P56" s="1"/>
    </row>
    <row r="57" spans="1:16" ht="15" customHeight="1">
      <c r="A57" s="1"/>
      <c r="B57" s="1"/>
      <c r="C57" s="1"/>
      <c r="D57" s="1"/>
      <c r="E57" s="1"/>
      <c r="F57" s="1"/>
      <c r="G57" s="1"/>
      <c r="H57" s="1"/>
      <c r="I57" s="1"/>
      <c r="J57" s="1"/>
      <c r="K57" s="1"/>
      <c r="L57" s="1"/>
      <c r="M57" s="1"/>
      <c r="N57" s="1"/>
      <c r="O57" s="1"/>
      <c r="P57" s="1"/>
    </row>
    <row r="58" spans="1:16" ht="15" customHeight="1">
      <c r="A58" s="1"/>
      <c r="B58" s="1"/>
      <c r="C58" s="1"/>
      <c r="D58" s="1"/>
      <c r="E58" s="1"/>
      <c r="F58" s="1"/>
      <c r="G58" s="1"/>
      <c r="H58" s="1"/>
      <c r="I58" s="1"/>
      <c r="J58" s="1"/>
      <c r="K58" s="1"/>
      <c r="L58" s="1"/>
      <c r="M58" s="1"/>
      <c r="N58" s="1"/>
      <c r="O58" s="1"/>
      <c r="P58" s="1"/>
    </row>
    <row r="59" spans="1:16" ht="15" customHeight="1">
      <c r="A59" s="1"/>
      <c r="B59" s="1"/>
      <c r="C59" s="1"/>
      <c r="D59" s="1"/>
      <c r="E59" s="1"/>
      <c r="F59" s="1"/>
      <c r="G59" s="1"/>
      <c r="H59" s="1"/>
      <c r="I59" s="1"/>
      <c r="J59" s="1"/>
      <c r="K59" s="1"/>
      <c r="L59" s="1"/>
      <c r="M59" s="1"/>
      <c r="N59" s="1"/>
      <c r="O59" s="1"/>
      <c r="P59" s="1"/>
    </row>
    <row r="60" spans="1:16" ht="15" customHeight="1">
      <c r="A60" s="1"/>
      <c r="B60" s="1"/>
      <c r="C60" s="1"/>
      <c r="D60" s="1"/>
      <c r="E60" s="1"/>
      <c r="F60" s="1"/>
      <c r="G60" s="1"/>
      <c r="H60" s="1"/>
      <c r="I60" s="1"/>
      <c r="J60" s="1"/>
      <c r="K60" s="1"/>
      <c r="L60" s="1"/>
      <c r="M60" s="1"/>
      <c r="N60" s="1"/>
      <c r="O60" s="1"/>
      <c r="P60" s="1"/>
    </row>
    <row r="61" spans="1:16" ht="15" customHeight="1">
      <c r="A61" s="1"/>
      <c r="B61" s="1"/>
      <c r="C61" s="1"/>
      <c r="D61" s="1"/>
      <c r="E61" s="1"/>
      <c r="F61" s="1"/>
      <c r="G61" s="1"/>
      <c r="H61" s="1"/>
      <c r="I61" s="1"/>
      <c r="J61" s="1"/>
      <c r="K61" s="1"/>
      <c r="L61" s="1"/>
      <c r="M61" s="1"/>
      <c r="N61" s="1"/>
      <c r="O61" s="1"/>
      <c r="P61" s="1"/>
    </row>
    <row r="62" spans="1:16" ht="15" customHeight="1">
      <c r="A62" s="1"/>
      <c r="B62" s="1"/>
      <c r="C62" s="1"/>
      <c r="D62" s="1"/>
      <c r="E62" s="1"/>
      <c r="F62" s="1"/>
      <c r="G62" s="1"/>
      <c r="H62" s="1"/>
      <c r="I62" s="1"/>
      <c r="J62" s="1"/>
      <c r="K62" s="1"/>
      <c r="L62" s="1"/>
      <c r="M62" s="1"/>
      <c r="N62" s="1"/>
      <c r="O62" s="1"/>
      <c r="P62" s="1"/>
    </row>
    <row r="63" spans="1:16" ht="15" customHeight="1">
      <c r="A63" s="1"/>
      <c r="B63" s="1"/>
      <c r="C63" s="1"/>
      <c r="D63" s="1"/>
      <c r="E63" s="1"/>
      <c r="F63" s="1"/>
      <c r="G63" s="1"/>
      <c r="H63" s="1"/>
      <c r="I63" s="1"/>
      <c r="J63" s="1"/>
      <c r="K63" s="1"/>
      <c r="L63" s="1"/>
      <c r="M63" s="1"/>
      <c r="N63" s="1"/>
      <c r="O63" s="1"/>
      <c r="P63" s="1"/>
    </row>
    <row r="64" spans="1:16" ht="15" customHeight="1">
      <c r="A64" s="1"/>
      <c r="B64" s="1"/>
      <c r="C64" s="1"/>
      <c r="D64" s="1"/>
      <c r="E64" s="1"/>
      <c r="F64" s="1"/>
      <c r="G64" s="1"/>
      <c r="H64" s="1"/>
      <c r="I64" s="1"/>
      <c r="J64" s="1"/>
      <c r="K64" s="1"/>
      <c r="L64" s="1"/>
      <c r="M64" s="1"/>
      <c r="N64" s="1"/>
      <c r="O64" s="1"/>
      <c r="P64" s="1"/>
    </row>
    <row r="65" spans="1:16" ht="12.75">
      <c r="A65" s="1"/>
      <c r="B65" s="1"/>
      <c r="C65" s="1"/>
      <c r="D65" s="1"/>
      <c r="E65" s="1"/>
      <c r="F65" s="1"/>
      <c r="G65" s="1"/>
      <c r="H65" s="1"/>
      <c r="I65" s="1"/>
      <c r="J65" s="1"/>
      <c r="K65" s="1"/>
      <c r="L65" s="1"/>
      <c r="M65" s="1"/>
      <c r="N65" s="1"/>
      <c r="O65" s="1"/>
      <c r="P65" s="1"/>
    </row>
  </sheetData>
  <mergeCells count="47">
    <mergeCell ref="A43:M43"/>
    <mergeCell ref="A38:M38"/>
    <mergeCell ref="A39:M39"/>
    <mergeCell ref="A40:M40"/>
    <mergeCell ref="A41:M41"/>
    <mergeCell ref="A42:M42"/>
    <mergeCell ref="A36:M36"/>
    <mergeCell ref="B37:F37"/>
    <mergeCell ref="H37:J37"/>
    <mergeCell ref="K37:M37"/>
    <mergeCell ref="A28:M30"/>
    <mergeCell ref="A31:M31"/>
    <mergeCell ref="A32:M34"/>
    <mergeCell ref="A35:M35"/>
    <mergeCell ref="K22:M22"/>
    <mergeCell ref="A23:M26"/>
    <mergeCell ref="A27:M27"/>
    <mergeCell ref="A19:M19"/>
    <mergeCell ref="A20:M20"/>
    <mergeCell ref="A21:M21"/>
    <mergeCell ref="B22:F22"/>
    <mergeCell ref="H22:J22"/>
    <mergeCell ref="A15:M16"/>
    <mergeCell ref="A17:B17"/>
    <mergeCell ref="D17:M18"/>
    <mergeCell ref="A18:C18"/>
    <mergeCell ref="A11:C11"/>
    <mergeCell ref="A12:C12"/>
    <mergeCell ref="A13:C13"/>
    <mergeCell ref="A14:C14"/>
    <mergeCell ref="A8:M8"/>
    <mergeCell ref="D9:M9"/>
    <mergeCell ref="A10:C10"/>
    <mergeCell ref="A9:B9"/>
    <mergeCell ref="F10:M10"/>
    <mergeCell ref="A2:M2"/>
    <mergeCell ref="A4:M4"/>
    <mergeCell ref="A1:H1"/>
    <mergeCell ref="J1:M1"/>
    <mergeCell ref="A7:M7"/>
    <mergeCell ref="A3:M3"/>
    <mergeCell ref="A5:M5"/>
    <mergeCell ref="A6:M6"/>
    <mergeCell ref="F11:M11"/>
    <mergeCell ref="F12:M12"/>
    <mergeCell ref="F13:M13"/>
    <mergeCell ref="F14:M14"/>
  </mergeCell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dimension ref="A1:BI69"/>
  <sheetViews>
    <sheetView workbookViewId="0" topLeftCell="A1">
      <selection activeCell="A25" sqref="A25:BI25"/>
    </sheetView>
  </sheetViews>
  <sheetFormatPr defaultColWidth="9.140625" defaultRowHeight="12.75"/>
  <cols>
    <col min="1" max="1" width="11.00390625" style="0" customWidth="1"/>
    <col min="2" max="2" width="56.28125" style="0" customWidth="1"/>
    <col min="3" max="3" width="17.140625" style="0" customWidth="1"/>
  </cols>
  <sheetData>
    <row r="1" spans="1:5" ht="12.75" customHeight="1">
      <c r="A1" s="261" t="s">
        <v>257</v>
      </c>
      <c r="B1" s="261"/>
      <c r="C1" s="261"/>
      <c r="D1" s="1"/>
      <c r="E1" s="1"/>
    </row>
    <row r="2" spans="1:5" ht="12.75" customHeight="1">
      <c r="A2" s="129"/>
      <c r="B2" s="129"/>
      <c r="C2" s="129"/>
      <c r="D2" s="1"/>
      <c r="E2" s="1"/>
    </row>
    <row r="3" spans="1:5" ht="12.75" customHeight="1">
      <c r="A3" s="17"/>
      <c r="B3" s="43" t="s">
        <v>263</v>
      </c>
      <c r="C3" s="43" t="s">
        <v>264</v>
      </c>
      <c r="D3" s="1"/>
      <c r="E3" s="1"/>
    </row>
    <row r="4" spans="1:5" ht="25.5" customHeight="1">
      <c r="A4" s="45" t="s">
        <v>265</v>
      </c>
      <c r="B4" s="42" t="s">
        <v>261</v>
      </c>
      <c r="C4" s="262" t="s">
        <v>4</v>
      </c>
      <c r="D4" s="1"/>
      <c r="E4" s="1"/>
    </row>
    <row r="5" spans="1:5" ht="38.25" customHeight="1">
      <c r="A5" s="47" t="s">
        <v>266</v>
      </c>
      <c r="B5" s="48" t="s">
        <v>260</v>
      </c>
      <c r="C5" s="264"/>
      <c r="D5" s="1"/>
      <c r="E5" s="1"/>
    </row>
    <row r="6" spans="1:5" ht="12.75" customHeight="1">
      <c r="A6" s="45" t="s">
        <v>267</v>
      </c>
      <c r="B6" s="42" t="s">
        <v>296</v>
      </c>
      <c r="C6" s="264"/>
      <c r="D6" s="1"/>
      <c r="E6" s="1"/>
    </row>
    <row r="7" spans="1:5" ht="38.25" customHeight="1">
      <c r="A7" s="45" t="s">
        <v>268</v>
      </c>
      <c r="B7" s="42" t="s">
        <v>259</v>
      </c>
      <c r="C7" s="264"/>
      <c r="D7" s="1"/>
      <c r="E7" s="1"/>
    </row>
    <row r="8" spans="1:5" ht="63.75" customHeight="1">
      <c r="A8" s="45" t="s">
        <v>269</v>
      </c>
      <c r="B8" s="42" t="s">
        <v>258</v>
      </c>
      <c r="C8" s="263"/>
      <c r="D8" s="1"/>
      <c r="E8" s="1"/>
    </row>
    <row r="9" spans="1:5" ht="12.75" customHeight="1">
      <c r="A9" s="45" t="s">
        <v>270</v>
      </c>
      <c r="B9" s="19" t="s">
        <v>295</v>
      </c>
      <c r="C9" s="262" t="s">
        <v>262</v>
      </c>
      <c r="D9" s="1"/>
      <c r="E9" s="1"/>
    </row>
    <row r="10" spans="1:5" ht="12.75" customHeight="1">
      <c r="A10" s="45" t="s">
        <v>271</v>
      </c>
      <c r="B10" s="19" t="s">
        <v>294</v>
      </c>
      <c r="C10" s="263"/>
      <c r="D10" s="1"/>
      <c r="E10" s="1"/>
    </row>
    <row r="11" spans="1:61" ht="12.75" customHeight="1">
      <c r="A11" s="266"/>
      <c r="B11" s="266"/>
      <c r="C11" s="266"/>
      <c r="D11" s="1"/>
      <c r="E11" s="1"/>
      <c r="BC11" s="66"/>
      <c r="BD11" s="66"/>
      <c r="BE11" s="66"/>
      <c r="BF11" s="66"/>
      <c r="BG11" s="66"/>
      <c r="BH11" s="66"/>
      <c r="BI11" s="66"/>
    </row>
    <row r="12" spans="1:5" ht="12.75" customHeight="1">
      <c r="A12" s="17"/>
      <c r="B12" s="43" t="s">
        <v>263</v>
      </c>
      <c r="C12" s="43" t="s">
        <v>264</v>
      </c>
      <c r="D12" s="1"/>
      <c r="E12" s="1"/>
    </row>
    <row r="13" spans="1:5" ht="165.75" customHeight="1">
      <c r="A13" s="45" t="s">
        <v>276</v>
      </c>
      <c r="B13" s="42" t="s">
        <v>297</v>
      </c>
      <c r="C13" s="265" t="s">
        <v>281</v>
      </c>
      <c r="D13" s="1"/>
      <c r="E13" s="1"/>
    </row>
    <row r="14" spans="1:5" ht="76.5" customHeight="1">
      <c r="A14" s="45" t="s">
        <v>277</v>
      </c>
      <c r="B14" s="42" t="s">
        <v>272</v>
      </c>
      <c r="C14" s="265"/>
      <c r="D14" s="1"/>
      <c r="E14" s="1"/>
    </row>
    <row r="15" spans="1:5" ht="38.25" customHeight="1">
      <c r="A15" s="45" t="s">
        <v>278</v>
      </c>
      <c r="B15" s="19" t="s">
        <v>273</v>
      </c>
      <c r="C15" s="265"/>
      <c r="D15" s="1"/>
      <c r="E15" s="1"/>
    </row>
    <row r="16" spans="1:5" ht="51" customHeight="1">
      <c r="A16" s="45" t="s">
        <v>279</v>
      </c>
      <c r="B16" s="19" t="s">
        <v>274</v>
      </c>
      <c r="C16" s="265"/>
      <c r="D16" s="1"/>
      <c r="E16" s="1"/>
    </row>
    <row r="17" spans="1:5" ht="89.25" customHeight="1">
      <c r="A17" s="45" t="s">
        <v>280</v>
      </c>
      <c r="B17" s="42" t="s">
        <v>275</v>
      </c>
      <c r="C17" s="265"/>
      <c r="D17" s="1"/>
      <c r="E17" s="1"/>
    </row>
    <row r="18" spans="1:5" ht="12.75">
      <c r="A18" s="109"/>
      <c r="B18" s="109"/>
      <c r="C18" s="109"/>
      <c r="D18" s="1"/>
      <c r="E18" s="1"/>
    </row>
    <row r="19" spans="1:5" ht="12.75">
      <c r="A19" s="127"/>
      <c r="B19" s="127"/>
      <c r="C19" s="127"/>
      <c r="D19" s="1"/>
      <c r="E19" s="1"/>
    </row>
    <row r="20" spans="1:5" ht="12.75">
      <c r="A20" s="127"/>
      <c r="B20" s="127"/>
      <c r="C20" s="127"/>
      <c r="D20" s="1"/>
      <c r="E20" s="1"/>
    </row>
    <row r="21" spans="1:5" ht="12.75">
      <c r="A21" s="1"/>
      <c r="B21" s="40"/>
      <c r="C21" s="46" t="s">
        <v>282</v>
      </c>
      <c r="D21" s="1"/>
      <c r="E21" s="1"/>
    </row>
    <row r="22" spans="1:5" ht="12.75">
      <c r="A22" s="1"/>
      <c r="B22" s="40"/>
      <c r="C22" s="40"/>
      <c r="D22" s="1"/>
      <c r="E22" s="1"/>
    </row>
    <row r="23" spans="1:5" ht="12.75">
      <c r="A23" s="1"/>
      <c r="B23" s="40"/>
      <c r="C23" s="40"/>
      <c r="D23" s="1"/>
      <c r="E23" s="1"/>
    </row>
    <row r="24" spans="1:5" ht="12.75">
      <c r="A24" s="1"/>
      <c r="B24" s="40"/>
      <c r="C24" s="40"/>
      <c r="D24" s="1"/>
      <c r="E24" s="1"/>
    </row>
    <row r="25" spans="1:5" ht="12.75">
      <c r="A25" s="1"/>
      <c r="B25" s="40"/>
      <c r="C25" s="40"/>
      <c r="D25" s="1"/>
      <c r="E25" s="1"/>
    </row>
    <row r="26" spans="1:5" ht="12.75">
      <c r="A26" s="1"/>
      <c r="B26" s="40"/>
      <c r="C26" s="40"/>
      <c r="D26" s="1"/>
      <c r="E26" s="1"/>
    </row>
    <row r="27" spans="1:5" ht="12.75">
      <c r="A27" s="1"/>
      <c r="B27" s="40"/>
      <c r="C27" s="40"/>
      <c r="D27" s="1"/>
      <c r="E27" s="1"/>
    </row>
    <row r="28" spans="1:5" ht="12.75">
      <c r="A28" s="1"/>
      <c r="B28" s="40"/>
      <c r="C28" s="40"/>
      <c r="D28" s="1"/>
      <c r="E28" s="1"/>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row r="43" spans="1:5" ht="12.75">
      <c r="A43" s="1"/>
      <c r="B43" s="1"/>
      <c r="C43" s="1"/>
      <c r="D43" s="1"/>
      <c r="E43" s="1"/>
    </row>
    <row r="44" spans="1:5" ht="12.75">
      <c r="A44" s="1"/>
      <c r="B44" s="1"/>
      <c r="C44" s="1"/>
      <c r="D44" s="1"/>
      <c r="E44" s="1"/>
    </row>
    <row r="45" spans="1:5" ht="12.75">
      <c r="A45" s="1"/>
      <c r="B45" s="1"/>
      <c r="C45" s="1"/>
      <c r="D45" s="1"/>
      <c r="E45" s="1"/>
    </row>
    <row r="46" spans="1:5" ht="12.75">
      <c r="A46" s="1"/>
      <c r="B46" s="1"/>
      <c r="C46" s="1"/>
      <c r="D46" s="1"/>
      <c r="E46" s="1"/>
    </row>
    <row r="47" spans="1:5" ht="12.75">
      <c r="A47" s="1"/>
      <c r="B47" s="1"/>
      <c r="C47" s="1"/>
      <c r="D47" s="1"/>
      <c r="E47" s="1"/>
    </row>
    <row r="48" spans="1:5" ht="12.75">
      <c r="A48" s="1"/>
      <c r="B48" s="1"/>
      <c r="C48" s="1"/>
      <c r="D48" s="1"/>
      <c r="E48" s="1"/>
    </row>
    <row r="49" spans="1:5" ht="12.75">
      <c r="A49" s="1"/>
      <c r="B49" s="1"/>
      <c r="C49" s="1"/>
      <c r="D49" s="1"/>
      <c r="E49" s="1"/>
    </row>
    <row r="50" spans="1:5" ht="12.75">
      <c r="A50" s="1"/>
      <c r="B50" s="1"/>
      <c r="C50" s="1"/>
      <c r="D50" s="1"/>
      <c r="E50" s="1"/>
    </row>
    <row r="51" spans="1:5" ht="12.75">
      <c r="A51" s="1"/>
      <c r="B51" s="1"/>
      <c r="C51" s="1"/>
      <c r="D51" s="1"/>
      <c r="E51" s="1"/>
    </row>
    <row r="52" spans="1:5" ht="12.75">
      <c r="A52" s="1"/>
      <c r="B52" s="1"/>
      <c r="C52" s="1"/>
      <c r="D52" s="1"/>
      <c r="E52" s="1"/>
    </row>
    <row r="53" spans="1:5" ht="12.75">
      <c r="A53" s="1"/>
      <c r="B53" s="1"/>
      <c r="C53" s="1"/>
      <c r="D53" s="1"/>
      <c r="E53" s="1"/>
    </row>
    <row r="54" spans="1:5" ht="12.75">
      <c r="A54" s="1"/>
      <c r="B54" s="1"/>
      <c r="C54" s="1"/>
      <c r="D54" s="1"/>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row r="69" spans="1:5" ht="12.75">
      <c r="A69" s="1"/>
      <c r="B69" s="1"/>
      <c r="C69" s="1"/>
      <c r="D69" s="1"/>
      <c r="E69" s="1"/>
    </row>
  </sheetData>
  <mergeCells count="9">
    <mergeCell ref="A18:C18"/>
    <mergeCell ref="A19:C19"/>
    <mergeCell ref="A20:C20"/>
    <mergeCell ref="A1:C1"/>
    <mergeCell ref="C9:C10"/>
    <mergeCell ref="C4:C8"/>
    <mergeCell ref="C13:C17"/>
    <mergeCell ref="A2:C2"/>
    <mergeCell ref="A11:C11"/>
  </mergeCells>
  <printOptions/>
  <pageMargins left="1" right="0.75" top="0.5" bottom="0.5"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BI60"/>
  <sheetViews>
    <sheetView workbookViewId="0" topLeftCell="A10">
      <selection activeCell="A25" sqref="A25:BI25"/>
    </sheetView>
  </sheetViews>
  <sheetFormatPr defaultColWidth="9.140625" defaultRowHeight="12.75"/>
  <cols>
    <col min="1" max="1" width="11.00390625" style="0" customWidth="1"/>
    <col min="2" max="2" width="56.28125" style="0" customWidth="1"/>
    <col min="3" max="3" width="17.140625" style="0" customWidth="1"/>
  </cols>
  <sheetData>
    <row r="1" spans="1:5" ht="12.75" customHeight="1">
      <c r="A1" s="261"/>
      <c r="B1" s="261"/>
      <c r="C1" s="261"/>
      <c r="D1" s="1"/>
      <c r="E1" s="1"/>
    </row>
    <row r="2" spans="1:5" ht="12.75" customHeight="1">
      <c r="A2" s="129"/>
      <c r="B2" s="129"/>
      <c r="C2" s="129"/>
      <c r="D2" s="1"/>
      <c r="E2" s="1"/>
    </row>
    <row r="3" spans="1:5" ht="153" customHeight="1">
      <c r="A3" s="45" t="s">
        <v>288</v>
      </c>
      <c r="B3" s="42" t="s">
        <v>287</v>
      </c>
      <c r="C3" s="265"/>
      <c r="D3" s="1"/>
      <c r="E3" s="1"/>
    </row>
    <row r="4" spans="1:5" ht="204" customHeight="1">
      <c r="A4" s="47" t="s">
        <v>289</v>
      </c>
      <c r="B4" s="48" t="s">
        <v>283</v>
      </c>
      <c r="C4" s="265"/>
      <c r="D4" s="1"/>
      <c r="E4" s="1"/>
    </row>
    <row r="5" spans="1:5" ht="153" customHeight="1">
      <c r="A5" s="49"/>
      <c r="B5" s="50" t="s">
        <v>284</v>
      </c>
      <c r="C5" s="265"/>
      <c r="D5" s="1"/>
      <c r="E5" s="1"/>
    </row>
    <row r="6" spans="1:5" ht="140.25" customHeight="1">
      <c r="A6" s="45" t="s">
        <v>290</v>
      </c>
      <c r="B6" s="42" t="s">
        <v>285</v>
      </c>
      <c r="C6" s="265"/>
      <c r="D6" s="1"/>
      <c r="E6" s="1"/>
    </row>
    <row r="7" spans="1:5" ht="38.25" customHeight="1">
      <c r="A7" s="45" t="s">
        <v>291</v>
      </c>
      <c r="B7" s="19" t="s">
        <v>286</v>
      </c>
      <c r="C7" s="41" t="s">
        <v>292</v>
      </c>
      <c r="D7" s="1"/>
      <c r="E7" s="1"/>
    </row>
    <row r="8" spans="1:5" ht="12.75" customHeight="1">
      <c r="A8" s="109"/>
      <c r="B8" s="109"/>
      <c r="C8" s="109"/>
      <c r="D8" s="1"/>
      <c r="E8" s="1"/>
    </row>
    <row r="9" spans="1:5" ht="12.75">
      <c r="A9" s="1"/>
      <c r="B9" s="40"/>
      <c r="C9" s="46" t="s">
        <v>293</v>
      </c>
      <c r="D9" s="1"/>
      <c r="E9" s="1"/>
    </row>
    <row r="10" spans="1:5" ht="12.75">
      <c r="A10" s="1"/>
      <c r="B10" s="40"/>
      <c r="C10" s="40"/>
      <c r="D10" s="1"/>
      <c r="E10" s="1"/>
    </row>
    <row r="11" spans="1:61" ht="12.75">
      <c r="A11" s="1"/>
      <c r="B11" s="40"/>
      <c r="C11" s="40"/>
      <c r="D11" s="1"/>
      <c r="E11" s="1"/>
      <c r="BC11" s="66"/>
      <c r="BD11" s="66"/>
      <c r="BE11" s="66"/>
      <c r="BF11" s="66"/>
      <c r="BG11" s="66"/>
      <c r="BH11" s="66"/>
      <c r="BI11" s="66"/>
    </row>
    <row r="12" spans="1:5" ht="12.75">
      <c r="A12" s="1"/>
      <c r="B12" s="40"/>
      <c r="D12" s="1"/>
      <c r="E12" s="1"/>
    </row>
    <row r="13" spans="1:5" ht="12.75">
      <c r="A13" s="1"/>
      <c r="B13" s="40"/>
      <c r="C13" s="40"/>
      <c r="D13" s="1"/>
      <c r="E13" s="1"/>
    </row>
    <row r="14" spans="1:5" ht="12.75">
      <c r="A14" s="1"/>
      <c r="B14" s="40"/>
      <c r="C14" s="40"/>
      <c r="D14" s="1"/>
      <c r="E14" s="1"/>
    </row>
    <row r="15" spans="1:5" ht="12.75">
      <c r="A15" s="1"/>
      <c r="B15" s="40"/>
      <c r="C15" s="40"/>
      <c r="D15" s="1"/>
      <c r="E15" s="1"/>
    </row>
    <row r="16" spans="1:5" ht="12.75">
      <c r="A16" s="1"/>
      <c r="B16" s="40"/>
      <c r="C16" s="40"/>
      <c r="D16" s="1"/>
      <c r="E16" s="1"/>
    </row>
    <row r="17" spans="1:5" ht="12.75">
      <c r="A17" s="1"/>
      <c r="B17" s="40"/>
      <c r="C17" s="40"/>
      <c r="D17" s="1"/>
      <c r="E17" s="1"/>
    </row>
    <row r="18" spans="1:5" ht="12.75">
      <c r="A18" s="1"/>
      <c r="B18" s="40"/>
      <c r="C18" s="40"/>
      <c r="D18" s="1"/>
      <c r="E18" s="1"/>
    </row>
    <row r="19" spans="1:5" ht="12.75">
      <c r="A19" s="1"/>
      <c r="B19" s="40"/>
      <c r="C19" s="40"/>
      <c r="D19" s="1"/>
      <c r="E19" s="1"/>
    </row>
    <row r="20" spans="1:5" ht="12.75">
      <c r="A20" s="1"/>
      <c r="B20" s="1"/>
      <c r="C20" s="1"/>
      <c r="D20" s="1"/>
      <c r="E20" s="1"/>
    </row>
    <row r="21" spans="1:5" ht="12.75">
      <c r="A21" s="1"/>
      <c r="B21" s="1"/>
      <c r="C21" s="1"/>
      <c r="D21" s="1"/>
      <c r="E21" s="1"/>
    </row>
    <row r="22" spans="1:5" ht="12.75">
      <c r="A22" s="1"/>
      <c r="B22" s="1"/>
      <c r="C22" s="1"/>
      <c r="D22" s="1"/>
      <c r="E22" s="1"/>
    </row>
    <row r="23" spans="1:5" ht="12.75">
      <c r="A23" s="1"/>
      <c r="B23" s="1"/>
      <c r="C23" s="1"/>
      <c r="D23" s="1"/>
      <c r="E23" s="1"/>
    </row>
    <row r="24" spans="1:5" ht="12.75">
      <c r="A24" s="1"/>
      <c r="B24" s="1"/>
      <c r="C24" s="1"/>
      <c r="D24" s="1"/>
      <c r="E24" s="1"/>
    </row>
    <row r="25" spans="1:5" ht="12.75">
      <c r="A25" s="1"/>
      <c r="B25" s="1"/>
      <c r="C25" s="1"/>
      <c r="D25" s="1"/>
      <c r="E25" s="1"/>
    </row>
    <row r="26" spans="1:5" ht="12.75">
      <c r="A26" s="1"/>
      <c r="B26" s="1"/>
      <c r="C26" s="1"/>
      <c r="D26" s="1"/>
      <c r="E26" s="1"/>
    </row>
    <row r="27" spans="1:5" ht="12.75">
      <c r="A27" s="1"/>
      <c r="B27" s="1"/>
      <c r="C27" s="1"/>
      <c r="D27" s="1"/>
      <c r="E27" s="1"/>
    </row>
    <row r="28" spans="1:5" ht="12.75">
      <c r="A28" s="1"/>
      <c r="B28" s="1"/>
      <c r="C28" s="1"/>
      <c r="D28" s="1"/>
      <c r="E28" s="1"/>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row r="43" spans="1:5" ht="12.75">
      <c r="A43" s="1"/>
      <c r="B43" s="1"/>
      <c r="C43" s="1"/>
      <c r="D43" s="1"/>
      <c r="E43" s="1"/>
    </row>
    <row r="44" spans="1:5" ht="12.75">
      <c r="A44" s="1"/>
      <c r="B44" s="1"/>
      <c r="C44" s="1"/>
      <c r="D44" s="1"/>
      <c r="E44" s="1"/>
    </row>
    <row r="45" spans="1:5" ht="12.75">
      <c r="A45" s="1"/>
      <c r="B45" s="1"/>
      <c r="C45" s="1"/>
      <c r="D45" s="1"/>
      <c r="E45" s="1"/>
    </row>
    <row r="46" spans="1:5" ht="12.75">
      <c r="A46" s="1"/>
      <c r="B46" s="1"/>
      <c r="C46" s="1"/>
      <c r="D46" s="1"/>
      <c r="E46" s="1"/>
    </row>
    <row r="47" spans="1:5" ht="12.75">
      <c r="A47" s="1"/>
      <c r="B47" s="1"/>
      <c r="C47" s="1"/>
      <c r="D47" s="1"/>
      <c r="E47" s="1"/>
    </row>
    <row r="48" spans="1:5" ht="12.75">
      <c r="A48" s="1"/>
      <c r="B48" s="1"/>
      <c r="C48" s="1"/>
      <c r="D48" s="1"/>
      <c r="E48" s="1"/>
    </row>
    <row r="49" spans="1:5" ht="12.75">
      <c r="A49" s="1"/>
      <c r="B49" s="1"/>
      <c r="C49" s="1"/>
      <c r="D49" s="1"/>
      <c r="E49" s="1"/>
    </row>
    <row r="50" spans="1:5" ht="12.75">
      <c r="A50" s="1"/>
      <c r="B50" s="1"/>
      <c r="C50" s="1"/>
      <c r="D50" s="1"/>
      <c r="E50" s="1"/>
    </row>
    <row r="51" spans="1:5" ht="12.75">
      <c r="A51" s="1"/>
      <c r="B51" s="1"/>
      <c r="C51" s="1"/>
      <c r="D51" s="1"/>
      <c r="E51" s="1"/>
    </row>
    <row r="52" spans="1:5" ht="12.75">
      <c r="A52" s="1"/>
      <c r="B52" s="1"/>
      <c r="C52" s="1"/>
      <c r="D52" s="1"/>
      <c r="E52" s="1"/>
    </row>
    <row r="53" spans="1:5" ht="12.75">
      <c r="A53" s="1"/>
      <c r="B53" s="1"/>
      <c r="C53" s="1"/>
      <c r="D53" s="1"/>
      <c r="E53" s="1"/>
    </row>
    <row r="54" spans="1:5" ht="12.75">
      <c r="A54" s="1"/>
      <c r="B54" s="1"/>
      <c r="C54" s="1"/>
      <c r="D54" s="1"/>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sheetData>
  <mergeCells count="4">
    <mergeCell ref="A1:C1"/>
    <mergeCell ref="C3:C6"/>
    <mergeCell ref="A2:C2"/>
    <mergeCell ref="A8:C8"/>
  </mergeCells>
  <printOptions/>
  <pageMargins left="1" right="0.75" top="0.5" bottom="0.5"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I68"/>
  <sheetViews>
    <sheetView workbookViewId="0" topLeftCell="A1">
      <selection activeCell="A25" sqref="A25:BI25"/>
    </sheetView>
  </sheetViews>
  <sheetFormatPr defaultColWidth="9.140625" defaultRowHeight="12.75"/>
  <cols>
    <col min="1" max="1" width="11.00390625" style="0" customWidth="1"/>
    <col min="2" max="2" width="56.28125" style="0" customWidth="1"/>
    <col min="3" max="3" width="17.140625" style="0" customWidth="1"/>
  </cols>
  <sheetData>
    <row r="1" spans="1:5" ht="12.75" customHeight="1">
      <c r="A1" s="261"/>
      <c r="B1" s="261"/>
      <c r="C1" s="261"/>
      <c r="D1" s="1"/>
      <c r="E1" s="1"/>
    </row>
    <row r="2" spans="1:5" ht="12.75" customHeight="1">
      <c r="A2" s="129"/>
      <c r="B2" s="129"/>
      <c r="C2" s="129"/>
      <c r="D2" s="1"/>
      <c r="E2" s="1"/>
    </row>
    <row r="3" spans="1:5" ht="89.25" customHeight="1">
      <c r="A3" s="45" t="s">
        <v>6</v>
      </c>
      <c r="B3" s="42" t="s">
        <v>7</v>
      </c>
      <c r="C3" s="41" t="s">
        <v>281</v>
      </c>
      <c r="D3" s="1"/>
      <c r="E3" s="1"/>
    </row>
    <row r="4" spans="1:5" ht="12.75" customHeight="1">
      <c r="A4" s="266"/>
      <c r="B4" s="266"/>
      <c r="C4" s="266"/>
      <c r="D4" s="1"/>
      <c r="E4" s="1"/>
    </row>
    <row r="5" spans="1:5" ht="12.75" customHeight="1">
      <c r="A5" s="17"/>
      <c r="B5" s="43" t="s">
        <v>263</v>
      </c>
      <c r="C5" s="43" t="s">
        <v>264</v>
      </c>
      <c r="D5" s="1"/>
      <c r="E5" s="1"/>
    </row>
    <row r="6" spans="1:5" ht="76.5" customHeight="1">
      <c r="A6" s="45" t="s">
        <v>8</v>
      </c>
      <c r="B6" s="42" t="s">
        <v>9</v>
      </c>
      <c r="C6" s="41" t="s">
        <v>281</v>
      </c>
      <c r="D6" s="1"/>
      <c r="E6" s="1"/>
    </row>
    <row r="7" spans="1:5" ht="12.75">
      <c r="A7" s="266"/>
      <c r="B7" s="266"/>
      <c r="C7" s="266"/>
      <c r="D7" s="1"/>
      <c r="E7" s="1"/>
    </row>
    <row r="8" spans="1:5" ht="12.75">
      <c r="A8" s="17"/>
      <c r="B8" s="43" t="s">
        <v>263</v>
      </c>
      <c r="C8" s="43" t="s">
        <v>264</v>
      </c>
      <c r="D8" s="1"/>
      <c r="E8" s="1"/>
    </row>
    <row r="9" spans="1:5" ht="178.5" customHeight="1">
      <c r="A9" s="45" t="s">
        <v>10</v>
      </c>
      <c r="B9" s="42" t="s">
        <v>11</v>
      </c>
      <c r="C9" s="41" t="s">
        <v>281</v>
      </c>
      <c r="D9" s="1"/>
      <c r="E9" s="1"/>
    </row>
    <row r="10" spans="1:5" ht="12.75">
      <c r="A10" s="266"/>
      <c r="B10" s="266"/>
      <c r="C10" s="266"/>
      <c r="D10" s="1"/>
      <c r="E10" s="1"/>
    </row>
    <row r="11" spans="1:61" ht="12.75">
      <c r="A11" s="17"/>
      <c r="B11" s="43" t="s">
        <v>263</v>
      </c>
      <c r="C11" s="43" t="s">
        <v>264</v>
      </c>
      <c r="D11" s="1"/>
      <c r="E11" s="1"/>
      <c r="BC11" s="66"/>
      <c r="BD11" s="66"/>
      <c r="BE11" s="66"/>
      <c r="BF11" s="66"/>
      <c r="BG11" s="66"/>
      <c r="BH11" s="66"/>
      <c r="BI11" s="66"/>
    </row>
    <row r="12" spans="1:5" ht="25.5" customHeight="1">
      <c r="A12" s="45" t="s">
        <v>14</v>
      </c>
      <c r="B12" s="42" t="s">
        <v>19</v>
      </c>
      <c r="C12" s="41" t="s">
        <v>18</v>
      </c>
      <c r="D12" s="1"/>
      <c r="E12" s="1"/>
    </row>
    <row r="13" spans="1:5" ht="51" customHeight="1">
      <c r="A13" s="45" t="s">
        <v>15</v>
      </c>
      <c r="B13" s="19" t="s">
        <v>20</v>
      </c>
      <c r="C13" s="17"/>
      <c r="D13" s="1"/>
      <c r="E13" s="1"/>
    </row>
    <row r="14" spans="1:5" ht="12.75">
      <c r="A14" s="45" t="s">
        <v>16</v>
      </c>
      <c r="B14" s="17" t="s">
        <v>21</v>
      </c>
      <c r="C14" s="17"/>
      <c r="D14" s="1"/>
      <c r="E14" s="1"/>
    </row>
    <row r="15" spans="1:5" ht="25.5" customHeight="1">
      <c r="A15" s="53" t="s">
        <v>17</v>
      </c>
      <c r="B15" s="44" t="s">
        <v>22</v>
      </c>
      <c r="C15" s="52" t="s">
        <v>23</v>
      </c>
      <c r="D15" s="1"/>
      <c r="E15" s="1"/>
    </row>
    <row r="16" spans="1:5" ht="12.75">
      <c r="A16" s="266"/>
      <c r="B16" s="266"/>
      <c r="C16" s="266"/>
      <c r="D16" s="1"/>
      <c r="E16" s="1"/>
    </row>
    <row r="17" spans="1:5" ht="12.75">
      <c r="A17" s="17"/>
      <c r="B17" s="43" t="s">
        <v>263</v>
      </c>
      <c r="C17" s="43" t="s">
        <v>264</v>
      </c>
      <c r="D17" s="1"/>
      <c r="E17" s="1"/>
    </row>
    <row r="18" spans="1:5" ht="51">
      <c r="A18" s="45" t="s">
        <v>12</v>
      </c>
      <c r="B18" s="51" t="s">
        <v>13</v>
      </c>
      <c r="C18" s="41" t="s">
        <v>281</v>
      </c>
      <c r="D18" s="1"/>
      <c r="E18" s="1"/>
    </row>
    <row r="19" spans="1:5" ht="12.75">
      <c r="A19" s="1"/>
      <c r="B19" s="40"/>
      <c r="C19" s="40"/>
      <c r="D19" s="1"/>
      <c r="E19" s="1"/>
    </row>
    <row r="20" spans="1:5" ht="12.75">
      <c r="A20" s="1"/>
      <c r="B20" s="40"/>
      <c r="D20" s="1"/>
      <c r="E20" s="1"/>
    </row>
    <row r="21" spans="1:5" ht="12.75">
      <c r="A21" s="1"/>
      <c r="B21" s="40"/>
      <c r="C21" s="40"/>
      <c r="D21" s="1"/>
      <c r="E21" s="1"/>
    </row>
    <row r="22" spans="1:5" ht="12.75">
      <c r="A22" s="1"/>
      <c r="B22" s="40"/>
      <c r="C22" s="40"/>
      <c r="D22" s="1"/>
      <c r="E22" s="1"/>
    </row>
    <row r="23" spans="1:5" ht="12.75">
      <c r="A23" s="1"/>
      <c r="B23" s="40"/>
      <c r="C23" s="40"/>
      <c r="D23" s="1"/>
      <c r="E23" s="1"/>
    </row>
    <row r="24" spans="1:5" ht="12.75">
      <c r="A24" s="1"/>
      <c r="B24" s="40"/>
      <c r="C24" s="40"/>
      <c r="D24" s="1"/>
      <c r="E24" s="1"/>
    </row>
    <row r="25" spans="1:5" ht="12.75">
      <c r="A25" s="1"/>
      <c r="B25" s="40"/>
      <c r="C25" s="40"/>
      <c r="D25" s="1"/>
      <c r="E25" s="1"/>
    </row>
    <row r="26" spans="1:5" ht="12.75">
      <c r="A26" s="1"/>
      <c r="B26" s="40"/>
      <c r="C26" s="46" t="s">
        <v>5</v>
      </c>
      <c r="D26" s="1"/>
      <c r="E26" s="1"/>
    </row>
    <row r="27" spans="1:5" ht="12.75">
      <c r="A27" s="1"/>
      <c r="B27" s="40"/>
      <c r="C27" s="40"/>
      <c r="D27" s="1"/>
      <c r="E27" s="1"/>
    </row>
    <row r="28" spans="1:5" ht="12.75">
      <c r="A28" s="1"/>
      <c r="B28" s="1"/>
      <c r="C28" s="1"/>
      <c r="D28" s="1"/>
      <c r="E28" s="1"/>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row r="43" spans="1:5" ht="12.75">
      <c r="A43" s="1"/>
      <c r="B43" s="1"/>
      <c r="C43" s="1"/>
      <c r="D43" s="1"/>
      <c r="E43" s="1"/>
    </row>
    <row r="44" spans="1:5" ht="12.75">
      <c r="A44" s="1"/>
      <c r="B44" s="1"/>
      <c r="C44" s="1"/>
      <c r="D44" s="1"/>
      <c r="E44" s="1"/>
    </row>
    <row r="45" spans="1:5" ht="12.75">
      <c r="A45" s="1"/>
      <c r="B45" s="1"/>
      <c r="C45" s="1"/>
      <c r="D45" s="1"/>
      <c r="E45" s="1"/>
    </row>
    <row r="46" spans="1:5" ht="12.75">
      <c r="A46" s="1"/>
      <c r="B46" s="1"/>
      <c r="C46" s="1"/>
      <c r="D46" s="1"/>
      <c r="E46" s="1"/>
    </row>
    <row r="47" spans="1:5" ht="12.75">
      <c r="A47" s="1"/>
      <c r="B47" s="1"/>
      <c r="C47" s="1"/>
      <c r="D47" s="1"/>
      <c r="E47" s="1"/>
    </row>
    <row r="48" spans="1:5" ht="12.75">
      <c r="A48" s="1"/>
      <c r="B48" s="1"/>
      <c r="C48" s="1"/>
      <c r="D48" s="1"/>
      <c r="E48" s="1"/>
    </row>
    <row r="49" spans="1:5" ht="12.75">
      <c r="A49" s="1"/>
      <c r="B49" s="1"/>
      <c r="C49" s="1"/>
      <c r="D49" s="1"/>
      <c r="E49" s="1"/>
    </row>
    <row r="50" spans="1:5" ht="12.75">
      <c r="A50" s="1"/>
      <c r="B50" s="1"/>
      <c r="C50" s="1"/>
      <c r="D50" s="1"/>
      <c r="E50" s="1"/>
    </row>
    <row r="51" spans="1:5" ht="12.75">
      <c r="A51" s="1"/>
      <c r="B51" s="1"/>
      <c r="C51" s="1"/>
      <c r="D51" s="1"/>
      <c r="E51" s="1"/>
    </row>
    <row r="52" spans="1:5" ht="12.75">
      <c r="A52" s="1"/>
      <c r="B52" s="1"/>
      <c r="C52" s="1"/>
      <c r="D52" s="1"/>
      <c r="E52" s="1"/>
    </row>
    <row r="53" spans="1:5" ht="12.75">
      <c r="A53" s="1"/>
      <c r="B53" s="1"/>
      <c r="C53" s="1"/>
      <c r="D53" s="1"/>
      <c r="E53" s="1"/>
    </row>
    <row r="54" spans="1:5" ht="12.75">
      <c r="A54" s="1"/>
      <c r="B54" s="1"/>
      <c r="C54" s="1"/>
      <c r="D54" s="1"/>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sheetData>
  <mergeCells count="6">
    <mergeCell ref="A10:C10"/>
    <mergeCell ref="A16:C16"/>
    <mergeCell ref="A1:C1"/>
    <mergeCell ref="A7:C7"/>
    <mergeCell ref="A4:C4"/>
    <mergeCell ref="A2:C2"/>
  </mergeCells>
  <printOptions/>
  <pageMargins left="1" right="0.7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I82"/>
  <sheetViews>
    <sheetView tabSelected="1" workbookViewId="0" topLeftCell="A1">
      <selection activeCell="A6" sqref="A6:L6"/>
    </sheetView>
  </sheetViews>
  <sheetFormatPr defaultColWidth="9.140625" defaultRowHeight="12.75"/>
  <cols>
    <col min="1" max="1" width="6.7109375" style="0" customWidth="1"/>
    <col min="2" max="2" width="5.8515625" style="0" customWidth="1"/>
    <col min="5" max="5" width="8.421875" style="0" customWidth="1"/>
    <col min="6" max="6" width="2.421875" style="0" customWidth="1"/>
    <col min="7" max="7" width="3.140625" style="0" customWidth="1"/>
    <col min="8" max="8" width="5.140625" style="0" customWidth="1"/>
    <col min="9" max="9" width="5.421875" style="0" customWidth="1"/>
    <col min="10" max="10" width="2.28125" style="0" customWidth="1"/>
    <col min="11" max="11" width="12.57421875" style="0" customWidth="1"/>
    <col min="12" max="12" width="15.00390625" style="0" customWidth="1"/>
  </cols>
  <sheetData>
    <row r="1" spans="1:14" ht="12.75">
      <c r="A1" s="130" t="s">
        <v>85</v>
      </c>
      <c r="B1" s="130"/>
      <c r="C1" s="130"/>
      <c r="D1" s="130"/>
      <c r="E1" s="130"/>
      <c r="F1" s="130"/>
      <c r="G1" s="129" t="str">
        <f>'sec 1a-1d'!D13</f>
        <v>06-342-01</v>
      </c>
      <c r="H1" s="129"/>
      <c r="I1" s="129"/>
      <c r="J1" s="127"/>
      <c r="K1" s="127"/>
      <c r="L1" s="127"/>
      <c r="M1" s="1"/>
      <c r="N1" s="1"/>
    </row>
    <row r="2" spans="1:14" ht="12.75">
      <c r="A2" s="127"/>
      <c r="B2" s="127"/>
      <c r="C2" s="127"/>
      <c r="D2" s="127"/>
      <c r="E2" s="127"/>
      <c r="F2" s="127"/>
      <c r="G2" s="127"/>
      <c r="H2" s="127"/>
      <c r="I2" s="127"/>
      <c r="J2" s="127"/>
      <c r="K2" s="127"/>
      <c r="L2" s="127"/>
      <c r="M2" s="1"/>
      <c r="N2" s="1"/>
    </row>
    <row r="3" spans="1:15" ht="12.75">
      <c r="A3" s="162" t="s">
        <v>86</v>
      </c>
      <c r="B3" s="162"/>
      <c r="C3" s="162"/>
      <c r="D3" s="162"/>
      <c r="E3" s="162"/>
      <c r="F3" s="162"/>
      <c r="G3" s="162"/>
      <c r="H3" s="162"/>
      <c r="I3" s="162"/>
      <c r="J3" s="162"/>
      <c r="K3" s="162"/>
      <c r="L3" s="162"/>
      <c r="M3" s="11"/>
      <c r="N3" s="11"/>
      <c r="O3" s="12"/>
    </row>
    <row r="4" spans="1:15" ht="11.25" customHeight="1">
      <c r="A4" s="155"/>
      <c r="B4" s="155"/>
      <c r="C4" s="155"/>
      <c r="D4" s="155"/>
      <c r="E4" s="155"/>
      <c r="F4" s="155"/>
      <c r="G4" s="155"/>
      <c r="H4" s="155"/>
      <c r="I4" s="155"/>
      <c r="J4" s="155"/>
      <c r="K4" s="155"/>
      <c r="L4" s="155"/>
      <c r="M4" s="11"/>
      <c r="N4" s="11"/>
      <c r="O4" s="12"/>
    </row>
    <row r="5" spans="1:15" ht="11.25" customHeight="1" thickBot="1">
      <c r="A5" s="11" t="s">
        <v>87</v>
      </c>
      <c r="B5" s="11"/>
      <c r="C5" s="11"/>
      <c r="D5" s="11"/>
      <c r="E5" s="11"/>
      <c r="F5" s="11"/>
      <c r="G5" s="11"/>
      <c r="H5" s="155" t="str">
        <f>'sec 4'!G9</f>
        <v>1,e</v>
      </c>
      <c r="I5" s="155"/>
      <c r="J5" s="155"/>
      <c r="K5" s="11"/>
      <c r="L5" s="11"/>
      <c r="M5" s="11"/>
      <c r="N5" s="11"/>
      <c r="O5" s="12"/>
    </row>
    <row r="6" spans="1:15" ht="48.75" customHeight="1" thickBot="1">
      <c r="A6" s="163" t="s">
        <v>437</v>
      </c>
      <c r="B6" s="164"/>
      <c r="C6" s="164"/>
      <c r="D6" s="164"/>
      <c r="E6" s="164"/>
      <c r="F6" s="164"/>
      <c r="G6" s="164"/>
      <c r="H6" s="164"/>
      <c r="I6" s="164"/>
      <c r="J6" s="164"/>
      <c r="K6" s="164"/>
      <c r="L6" s="165"/>
      <c r="M6" s="11"/>
      <c r="N6" s="11"/>
      <c r="O6" s="12"/>
    </row>
    <row r="7" spans="1:15" ht="11.25" customHeight="1">
      <c r="A7" s="11" t="s">
        <v>93</v>
      </c>
      <c r="B7" s="11"/>
      <c r="C7" s="11"/>
      <c r="D7" s="11"/>
      <c r="E7" s="11"/>
      <c r="F7" s="11"/>
      <c r="G7" s="111">
        <f>'sec 3a-Proposed'!K30</f>
        <v>69150</v>
      </c>
      <c r="H7" s="111"/>
      <c r="I7" s="111"/>
      <c r="J7" s="82"/>
      <c r="K7" s="82"/>
      <c r="L7" s="82"/>
      <c r="M7" s="11"/>
      <c r="N7" s="11"/>
      <c r="O7" s="12"/>
    </row>
    <row r="8" spans="1:15" ht="11.25" customHeight="1">
      <c r="A8" s="155"/>
      <c r="B8" s="155"/>
      <c r="C8" s="155"/>
      <c r="D8" s="155"/>
      <c r="E8" s="155"/>
      <c r="F8" s="155"/>
      <c r="G8" s="155"/>
      <c r="H8" s="155"/>
      <c r="I8" s="155"/>
      <c r="J8" s="155"/>
      <c r="K8" s="155"/>
      <c r="L8" s="155"/>
      <c r="M8" s="11"/>
      <c r="N8" s="11"/>
      <c r="O8" s="12"/>
    </row>
    <row r="9" spans="1:15" ht="11.25" customHeight="1">
      <c r="A9" s="162" t="s">
        <v>88</v>
      </c>
      <c r="B9" s="162"/>
      <c r="C9" s="162"/>
      <c r="D9" s="162"/>
      <c r="E9" s="162"/>
      <c r="F9" s="162"/>
      <c r="G9" s="162"/>
      <c r="H9" s="162"/>
      <c r="I9" s="162"/>
      <c r="J9" s="162"/>
      <c r="K9" s="162"/>
      <c r="L9" s="162"/>
      <c r="M9" s="11"/>
      <c r="N9" s="11"/>
      <c r="O9" s="12"/>
    </row>
    <row r="10" spans="1:15" ht="11.25" customHeight="1">
      <c r="A10" s="155"/>
      <c r="B10" s="155"/>
      <c r="C10" s="155"/>
      <c r="D10" s="155"/>
      <c r="E10" s="155"/>
      <c r="F10" s="155"/>
      <c r="G10" s="155"/>
      <c r="H10" s="155"/>
      <c r="I10" s="155"/>
      <c r="J10" s="155"/>
      <c r="K10" s="155"/>
      <c r="L10" s="155"/>
      <c r="M10" s="11"/>
      <c r="N10" s="11"/>
      <c r="O10" s="12"/>
    </row>
    <row r="11" spans="1:61" ht="11.25" customHeight="1">
      <c r="A11" s="11" t="s">
        <v>89</v>
      </c>
      <c r="B11" s="11"/>
      <c r="C11" s="167"/>
      <c r="D11" s="167"/>
      <c r="E11" s="167"/>
      <c r="F11" s="167"/>
      <c r="G11" s="167"/>
      <c r="H11" s="11" t="s">
        <v>91</v>
      </c>
      <c r="J11" s="11"/>
      <c r="K11" s="13"/>
      <c r="L11" s="11"/>
      <c r="M11" s="11"/>
      <c r="N11" s="11"/>
      <c r="O11" s="12"/>
      <c r="BC11" s="66"/>
      <c r="BD11" s="66"/>
      <c r="BE11" s="66"/>
      <c r="BF11" s="66"/>
      <c r="BG11" s="66"/>
      <c r="BH11" s="66"/>
      <c r="BI11" s="66"/>
    </row>
    <row r="12" spans="1:15" ht="11.25" customHeight="1">
      <c r="A12" s="155"/>
      <c r="B12" s="155"/>
      <c r="C12" s="168" t="s">
        <v>94</v>
      </c>
      <c r="D12" s="168"/>
      <c r="E12" s="168"/>
      <c r="F12" s="168"/>
      <c r="G12" s="168"/>
      <c r="H12" s="155"/>
      <c r="I12" s="155"/>
      <c r="J12" s="155"/>
      <c r="K12" s="155"/>
      <c r="L12" s="155"/>
      <c r="M12" s="11"/>
      <c r="N12" s="11"/>
      <c r="O12" s="12"/>
    </row>
    <row r="13" spans="1:17" ht="11.25" customHeight="1">
      <c r="A13" s="155"/>
      <c r="B13" s="155"/>
      <c r="C13" s="155"/>
      <c r="D13" s="155"/>
      <c r="E13" s="155"/>
      <c r="F13" s="155"/>
      <c r="G13" s="155"/>
      <c r="H13" s="155"/>
      <c r="I13" s="155"/>
      <c r="J13" s="155"/>
      <c r="K13" s="155"/>
      <c r="L13" s="155"/>
      <c r="M13" s="11"/>
      <c r="N13" s="11"/>
      <c r="O13" s="12"/>
      <c r="Q13">
        <v>405110</v>
      </c>
    </row>
    <row r="14" spans="1:15" ht="11.25" customHeight="1">
      <c r="A14" s="11" t="s">
        <v>90</v>
      </c>
      <c r="B14" s="11"/>
      <c r="C14" s="167"/>
      <c r="D14" s="167"/>
      <c r="E14" s="167"/>
      <c r="F14" s="167"/>
      <c r="G14" s="167"/>
      <c r="H14" s="11" t="s">
        <v>92</v>
      </c>
      <c r="J14" s="11"/>
      <c r="K14" s="13"/>
      <c r="L14" s="11"/>
      <c r="M14" s="11"/>
      <c r="N14" s="11"/>
      <c r="O14" s="12"/>
    </row>
    <row r="15" spans="1:15" ht="11.25" customHeight="1">
      <c r="A15" s="169"/>
      <c r="B15" s="169"/>
      <c r="C15" s="168" t="s">
        <v>95</v>
      </c>
      <c r="D15" s="168"/>
      <c r="E15" s="168"/>
      <c r="F15" s="168"/>
      <c r="G15" s="168"/>
      <c r="H15" s="169"/>
      <c r="I15" s="169"/>
      <c r="J15" s="169"/>
      <c r="K15" s="169"/>
      <c r="L15" s="169"/>
      <c r="M15" s="11"/>
      <c r="N15" s="11"/>
      <c r="O15" s="12"/>
    </row>
    <row r="16" spans="1:15" ht="11.25" customHeight="1">
      <c r="A16" s="155"/>
      <c r="B16" s="155"/>
      <c r="C16" s="155"/>
      <c r="D16" s="155"/>
      <c r="E16" s="155"/>
      <c r="F16" s="155"/>
      <c r="G16" s="155"/>
      <c r="H16" s="155"/>
      <c r="I16" s="155"/>
      <c r="J16" s="155"/>
      <c r="K16" s="155"/>
      <c r="L16" s="155"/>
      <c r="M16" s="11"/>
      <c r="N16" s="11"/>
      <c r="O16" s="12"/>
    </row>
    <row r="17" spans="1:15" ht="11.25" customHeight="1">
      <c r="A17" s="161" t="s">
        <v>96</v>
      </c>
      <c r="B17" s="161"/>
      <c r="C17" s="161"/>
      <c r="D17" s="161"/>
      <c r="E17" s="161"/>
      <c r="F17" s="161"/>
      <c r="G17" s="161"/>
      <c r="H17" s="161"/>
      <c r="I17" s="161"/>
      <c r="J17" s="161"/>
      <c r="K17" s="161"/>
      <c r="L17" s="161"/>
      <c r="M17" s="11"/>
      <c r="N17" s="11"/>
      <c r="O17" s="12"/>
    </row>
    <row r="18" spans="1:15" ht="11.25" customHeight="1">
      <c r="A18" s="155"/>
      <c r="B18" s="155"/>
      <c r="C18" s="155"/>
      <c r="D18" s="155"/>
      <c r="E18" s="155"/>
      <c r="F18" s="155"/>
      <c r="G18" s="155"/>
      <c r="H18" s="155"/>
      <c r="I18" s="155"/>
      <c r="J18" s="155"/>
      <c r="K18" s="155"/>
      <c r="L18" s="155"/>
      <c r="M18" s="11"/>
      <c r="N18" s="11"/>
      <c r="O18" s="12"/>
    </row>
    <row r="19" spans="1:15" ht="78.75" customHeight="1">
      <c r="A19" s="160" t="s">
        <v>103</v>
      </c>
      <c r="B19" s="160"/>
      <c r="C19" s="160"/>
      <c r="D19" s="160"/>
      <c r="E19" s="160"/>
      <c r="F19" s="160"/>
      <c r="G19" s="160"/>
      <c r="H19" s="160"/>
      <c r="I19" s="160"/>
      <c r="J19" s="160"/>
      <c r="K19" s="160"/>
      <c r="L19" s="160"/>
      <c r="M19" s="11"/>
      <c r="N19" s="11"/>
      <c r="O19" s="12"/>
    </row>
    <row r="20" spans="1:15" ht="11.25" customHeight="1">
      <c r="A20" s="156"/>
      <c r="B20" s="156"/>
      <c r="C20" s="156"/>
      <c r="D20" s="156"/>
      <c r="E20" s="156"/>
      <c r="F20" s="156"/>
      <c r="G20" s="156"/>
      <c r="H20" s="156"/>
      <c r="I20" s="156"/>
      <c r="J20" s="156"/>
      <c r="K20" s="156"/>
      <c r="L20" s="156"/>
      <c r="M20" s="11"/>
      <c r="N20" s="11"/>
      <c r="O20" s="12"/>
    </row>
    <row r="21" spans="1:15" ht="56.25" customHeight="1">
      <c r="A21" s="160" t="s">
        <v>97</v>
      </c>
      <c r="B21" s="160"/>
      <c r="C21" s="160"/>
      <c r="D21" s="160"/>
      <c r="E21" s="160"/>
      <c r="F21" s="160"/>
      <c r="G21" s="160"/>
      <c r="H21" s="160"/>
      <c r="I21" s="160"/>
      <c r="J21" s="160"/>
      <c r="K21" s="160"/>
      <c r="L21" s="160"/>
      <c r="M21" s="11"/>
      <c r="N21" s="11"/>
      <c r="O21" s="12"/>
    </row>
    <row r="22" spans="1:15" ht="5.25" customHeight="1">
      <c r="A22" s="156"/>
      <c r="B22" s="156"/>
      <c r="C22" s="156"/>
      <c r="D22" s="156"/>
      <c r="E22" s="156"/>
      <c r="F22" s="156"/>
      <c r="G22" s="156"/>
      <c r="H22" s="156"/>
      <c r="I22" s="156"/>
      <c r="J22" s="156"/>
      <c r="K22" s="156"/>
      <c r="L22" s="156"/>
      <c r="M22" s="11"/>
      <c r="N22" s="11"/>
      <c r="O22" s="12"/>
    </row>
    <row r="23" spans="1:15" ht="79.5" customHeight="1">
      <c r="A23" s="160" t="s">
        <v>98</v>
      </c>
      <c r="B23" s="160"/>
      <c r="C23" s="160"/>
      <c r="D23" s="160"/>
      <c r="E23" s="160"/>
      <c r="F23" s="160"/>
      <c r="G23" s="160"/>
      <c r="H23" s="160"/>
      <c r="I23" s="160"/>
      <c r="J23" s="160"/>
      <c r="K23" s="160"/>
      <c r="L23" s="160"/>
      <c r="M23" s="11"/>
      <c r="N23" s="11"/>
      <c r="O23" s="12"/>
    </row>
    <row r="24" spans="1:15" ht="11.25" customHeight="1">
      <c r="A24" s="155"/>
      <c r="B24" s="155"/>
      <c r="C24" s="155"/>
      <c r="D24" s="155"/>
      <c r="E24" s="155"/>
      <c r="F24" s="155"/>
      <c r="G24" s="155"/>
      <c r="H24" s="155"/>
      <c r="I24" s="155"/>
      <c r="J24" s="155"/>
      <c r="K24" s="155"/>
      <c r="L24" s="155"/>
      <c r="M24" s="11"/>
      <c r="N24" s="11"/>
      <c r="O24" s="12"/>
    </row>
    <row r="25" spans="1:15" ht="11.25" customHeight="1">
      <c r="A25" s="161" t="s">
        <v>99</v>
      </c>
      <c r="B25" s="161"/>
      <c r="C25" s="161"/>
      <c r="D25" s="161"/>
      <c r="E25" s="161"/>
      <c r="F25" s="161"/>
      <c r="G25" s="161"/>
      <c r="H25" s="161"/>
      <c r="I25" s="161"/>
      <c r="J25" s="161"/>
      <c r="K25" s="161"/>
      <c r="L25" s="161"/>
      <c r="M25" s="11"/>
      <c r="N25" s="11"/>
      <c r="O25" s="12"/>
    </row>
    <row r="26" spans="1:15" ht="11.25" customHeight="1">
      <c r="A26" s="155"/>
      <c r="B26" s="155"/>
      <c r="C26" s="155"/>
      <c r="D26" s="155"/>
      <c r="E26" s="155"/>
      <c r="F26" s="155"/>
      <c r="G26" s="155"/>
      <c r="H26" s="155"/>
      <c r="I26" s="155"/>
      <c r="J26" s="155"/>
      <c r="K26" s="155"/>
      <c r="L26" s="155"/>
      <c r="M26" s="11"/>
      <c r="N26" s="11"/>
      <c r="O26" s="12"/>
    </row>
    <row r="27" spans="1:41" ht="34.5" customHeight="1">
      <c r="A27" s="166" t="s">
        <v>104</v>
      </c>
      <c r="B27" s="160"/>
      <c r="C27" s="160"/>
      <c r="D27" s="160"/>
      <c r="E27" s="160"/>
      <c r="F27" s="160"/>
      <c r="G27" s="160"/>
      <c r="H27" s="160"/>
      <c r="I27" s="160"/>
      <c r="J27" s="160"/>
      <c r="K27" s="160"/>
      <c r="L27" s="160"/>
      <c r="M27" s="11"/>
      <c r="N27" s="11"/>
      <c r="O27" s="12"/>
      <c r="AO27">
        <v>2</v>
      </c>
    </row>
    <row r="28" spans="1:15" ht="11.25" customHeight="1">
      <c r="A28" s="155"/>
      <c r="B28" s="155"/>
      <c r="C28" s="155"/>
      <c r="D28" s="155"/>
      <c r="E28" s="155"/>
      <c r="F28" s="155"/>
      <c r="G28" s="155"/>
      <c r="H28" s="155"/>
      <c r="I28" s="155"/>
      <c r="J28" s="155"/>
      <c r="K28" s="155"/>
      <c r="L28" s="155"/>
      <c r="M28" s="11"/>
      <c r="N28" s="11"/>
      <c r="O28" s="12"/>
    </row>
    <row r="29" spans="1:56" ht="46.5" customHeight="1">
      <c r="A29" s="160" t="s">
        <v>100</v>
      </c>
      <c r="B29" s="160"/>
      <c r="C29" s="160"/>
      <c r="D29" s="160"/>
      <c r="E29" s="160"/>
      <c r="F29" s="160"/>
      <c r="G29" s="160"/>
      <c r="H29" s="160"/>
      <c r="I29" s="160"/>
      <c r="J29" s="160"/>
      <c r="K29" s="160"/>
      <c r="L29" s="160"/>
      <c r="M29" s="11"/>
      <c r="N29" s="11"/>
      <c r="O29" s="12"/>
      <c r="P29" t="s">
        <v>389</v>
      </c>
      <c r="AP29" t="s">
        <v>390</v>
      </c>
      <c r="BD29" t="s">
        <v>391</v>
      </c>
    </row>
    <row r="30" spans="1:15" ht="11.25" customHeight="1">
      <c r="A30" s="156"/>
      <c r="B30" s="156"/>
      <c r="C30" s="156"/>
      <c r="D30" s="156"/>
      <c r="E30" s="156"/>
      <c r="F30" s="156"/>
      <c r="G30" s="156"/>
      <c r="H30" s="156"/>
      <c r="I30" s="156"/>
      <c r="J30" s="156"/>
      <c r="K30" s="156"/>
      <c r="L30" s="156"/>
      <c r="M30" s="11"/>
      <c r="N30" s="11"/>
      <c r="O30" s="12"/>
    </row>
    <row r="31" spans="1:22" ht="11.25" customHeight="1">
      <c r="A31" s="157" t="s">
        <v>101</v>
      </c>
      <c r="B31" s="157"/>
      <c r="C31" s="157"/>
      <c r="D31" s="157"/>
      <c r="E31" s="157"/>
      <c r="F31" s="157"/>
      <c r="G31" s="158"/>
      <c r="H31" s="158"/>
      <c r="I31" s="158"/>
      <c r="J31" s="158"/>
      <c r="K31" s="158"/>
      <c r="L31" s="158"/>
      <c r="M31" s="101"/>
      <c r="N31" s="101"/>
      <c r="O31" s="102"/>
      <c r="P31" s="103"/>
      <c r="Q31" s="103"/>
      <c r="R31" s="103"/>
      <c r="S31" s="103"/>
      <c r="T31" s="103"/>
      <c r="U31" s="103"/>
      <c r="V31" s="103"/>
    </row>
    <row r="32" spans="1:15" ht="11.25" customHeight="1">
      <c r="A32" s="155"/>
      <c r="B32" s="155"/>
      <c r="C32" s="155"/>
      <c r="D32" s="155"/>
      <c r="E32" s="155"/>
      <c r="F32" s="155"/>
      <c r="G32" s="155"/>
      <c r="H32" s="155"/>
      <c r="I32" s="155"/>
      <c r="J32" s="155"/>
      <c r="K32" s="155"/>
      <c r="L32" s="155"/>
      <c r="M32" s="11"/>
      <c r="N32" s="11"/>
      <c r="O32" s="12"/>
    </row>
    <row r="33" spans="1:28" ht="75.75" customHeight="1">
      <c r="A33" s="159" t="s">
        <v>105</v>
      </c>
      <c r="B33" s="159"/>
      <c r="C33" s="159"/>
      <c r="D33" s="159"/>
      <c r="E33" s="159"/>
      <c r="F33" s="159"/>
      <c r="G33" s="159"/>
      <c r="H33" s="159"/>
      <c r="I33" s="159"/>
      <c r="J33" s="159"/>
      <c r="K33" s="159"/>
      <c r="L33" s="159"/>
      <c r="M33" s="11"/>
      <c r="N33" s="11"/>
      <c r="O33" s="12"/>
      <c r="AB33" t="s">
        <v>393</v>
      </c>
    </row>
    <row r="34" spans="1:15" ht="11.25" customHeight="1">
      <c r="A34" s="116" t="s">
        <v>102</v>
      </c>
      <c r="B34" s="116"/>
      <c r="C34" s="116"/>
      <c r="D34" s="116"/>
      <c r="E34" s="116"/>
      <c r="F34" s="116"/>
      <c r="G34" s="116"/>
      <c r="H34" s="116"/>
      <c r="I34" s="116"/>
      <c r="J34" s="116"/>
      <c r="K34" s="116"/>
      <c r="L34" s="116"/>
      <c r="M34" s="11"/>
      <c r="N34" s="11"/>
      <c r="O34" s="12"/>
    </row>
    <row r="35" spans="1:15" ht="12.75">
      <c r="A35" s="11"/>
      <c r="B35" s="11"/>
      <c r="C35" s="11"/>
      <c r="D35" s="11"/>
      <c r="E35" s="11"/>
      <c r="F35" s="11"/>
      <c r="G35" s="11"/>
      <c r="H35" s="11"/>
      <c r="I35" s="11" t="s">
        <v>394</v>
      </c>
      <c r="J35" s="11"/>
      <c r="K35" s="11"/>
      <c r="L35" s="11"/>
      <c r="M35" s="11"/>
      <c r="N35" s="11"/>
      <c r="O35" s="12"/>
    </row>
    <row r="36" spans="1:15" ht="12.75">
      <c r="A36" s="11"/>
      <c r="B36" s="11"/>
      <c r="C36" s="11"/>
      <c r="D36" s="11"/>
      <c r="E36" s="11"/>
      <c r="F36" s="11"/>
      <c r="G36" s="11"/>
      <c r="H36" s="11"/>
      <c r="I36" s="11"/>
      <c r="J36" s="11"/>
      <c r="K36" s="11"/>
      <c r="L36" s="11"/>
      <c r="M36" s="11"/>
      <c r="N36" s="11"/>
      <c r="O36" s="12"/>
    </row>
    <row r="37" spans="1:15" ht="12.75">
      <c r="A37" s="11"/>
      <c r="B37" s="11"/>
      <c r="C37" s="11"/>
      <c r="D37" s="11"/>
      <c r="E37" s="11"/>
      <c r="F37" s="11"/>
      <c r="G37" s="11"/>
      <c r="H37" s="11"/>
      <c r="I37" s="11"/>
      <c r="J37" s="11"/>
      <c r="K37" s="11"/>
      <c r="L37" s="11"/>
      <c r="M37" s="11"/>
      <c r="N37" s="11"/>
      <c r="O37" s="12"/>
    </row>
    <row r="38" spans="1:15" ht="12.75">
      <c r="A38" s="11"/>
      <c r="B38" s="11"/>
      <c r="C38" s="11"/>
      <c r="D38" s="11"/>
      <c r="E38" s="11"/>
      <c r="F38" s="11"/>
      <c r="G38" s="11"/>
      <c r="H38" s="11"/>
      <c r="I38" s="11"/>
      <c r="J38" s="11"/>
      <c r="K38" s="11"/>
      <c r="L38" s="11"/>
      <c r="M38" s="11"/>
      <c r="N38" s="11"/>
      <c r="O38" s="12"/>
    </row>
    <row r="39" spans="1:15" ht="12.75">
      <c r="A39" s="11"/>
      <c r="B39" s="11"/>
      <c r="C39" s="11"/>
      <c r="D39" s="11"/>
      <c r="E39" s="11"/>
      <c r="F39" s="11"/>
      <c r="G39" s="11"/>
      <c r="H39" s="11"/>
      <c r="I39" s="11"/>
      <c r="J39" s="11"/>
      <c r="K39" s="11"/>
      <c r="L39" s="11"/>
      <c r="M39" s="11"/>
      <c r="N39" s="11"/>
      <c r="O39" s="12"/>
    </row>
    <row r="40" spans="1:15" ht="12.75">
      <c r="A40" s="11"/>
      <c r="B40" s="11"/>
      <c r="C40" s="11"/>
      <c r="D40" s="11"/>
      <c r="E40" s="11"/>
      <c r="F40" s="11"/>
      <c r="G40" s="11"/>
      <c r="H40" s="11"/>
      <c r="I40" s="11"/>
      <c r="J40" s="11"/>
      <c r="K40" s="11"/>
      <c r="L40" s="11"/>
      <c r="M40" s="11"/>
      <c r="N40" s="11"/>
      <c r="O40" s="12"/>
    </row>
    <row r="41" spans="1:15" ht="12.75">
      <c r="A41" s="11"/>
      <c r="B41" s="11"/>
      <c r="C41" s="11"/>
      <c r="D41" s="11"/>
      <c r="E41" s="11"/>
      <c r="F41" s="11"/>
      <c r="G41" s="11"/>
      <c r="H41" s="11"/>
      <c r="I41" s="11"/>
      <c r="J41" s="11"/>
      <c r="K41" s="11"/>
      <c r="L41" s="11"/>
      <c r="M41" s="11"/>
      <c r="N41" s="11"/>
      <c r="O41" s="12"/>
    </row>
    <row r="42" spans="1:37" ht="12.75">
      <c r="A42" s="11"/>
      <c r="B42" s="11"/>
      <c r="C42" s="11"/>
      <c r="D42" s="11"/>
      <c r="E42" s="11"/>
      <c r="F42" s="11"/>
      <c r="G42" s="11"/>
      <c r="H42" s="11"/>
      <c r="I42" s="11"/>
      <c r="J42" s="11"/>
      <c r="K42" s="11"/>
      <c r="L42" s="11"/>
      <c r="M42" s="11"/>
      <c r="N42" s="11"/>
      <c r="O42" s="12"/>
      <c r="AK42" s="1" t="s">
        <v>395</v>
      </c>
    </row>
    <row r="43" spans="1:15" ht="12.75">
      <c r="A43" s="11"/>
      <c r="B43" s="11"/>
      <c r="C43" s="11"/>
      <c r="D43" s="11"/>
      <c r="E43" s="11"/>
      <c r="F43" s="11"/>
      <c r="G43" s="11"/>
      <c r="H43" s="11"/>
      <c r="I43" s="11"/>
      <c r="J43" s="11"/>
      <c r="K43" s="11"/>
      <c r="L43" s="11"/>
      <c r="M43" s="11"/>
      <c r="N43" s="11"/>
      <c r="O43" s="12"/>
    </row>
    <row r="44" spans="1:15" ht="12.75">
      <c r="A44" s="11"/>
      <c r="B44" s="11"/>
      <c r="C44" s="11"/>
      <c r="D44" s="11"/>
      <c r="E44" s="11"/>
      <c r="F44" s="11"/>
      <c r="G44" s="11"/>
      <c r="H44" s="11"/>
      <c r="I44" s="11"/>
      <c r="J44" s="11"/>
      <c r="K44" s="11"/>
      <c r="L44" s="11"/>
      <c r="M44" s="11"/>
      <c r="N44" s="11"/>
      <c r="O44" s="12"/>
    </row>
    <row r="45" spans="1:15" ht="12.75">
      <c r="A45" s="11"/>
      <c r="B45" s="11"/>
      <c r="C45" s="11"/>
      <c r="D45" s="11"/>
      <c r="E45" s="11"/>
      <c r="F45" s="11"/>
      <c r="G45" s="11"/>
      <c r="H45" s="11"/>
      <c r="I45" s="11"/>
      <c r="J45" s="11"/>
      <c r="K45" s="11"/>
      <c r="L45" s="11"/>
      <c r="M45" s="11"/>
      <c r="N45" s="11"/>
      <c r="O45" s="12"/>
    </row>
    <row r="46" spans="1:15" ht="12.75">
      <c r="A46" s="11"/>
      <c r="B46" s="11"/>
      <c r="C46" s="11"/>
      <c r="D46" s="11"/>
      <c r="E46" s="11"/>
      <c r="F46" s="11"/>
      <c r="G46" s="11"/>
      <c r="H46" s="11"/>
      <c r="I46" s="11"/>
      <c r="J46" s="11"/>
      <c r="K46" s="11"/>
      <c r="L46" s="11"/>
      <c r="M46" s="11"/>
      <c r="N46" s="11"/>
      <c r="O46" s="12"/>
    </row>
    <row r="47" spans="1:15" ht="12.75">
      <c r="A47" s="11"/>
      <c r="B47" s="11"/>
      <c r="C47" s="11"/>
      <c r="D47" s="11"/>
      <c r="E47" s="11"/>
      <c r="F47" s="11"/>
      <c r="G47" s="11"/>
      <c r="H47" s="11"/>
      <c r="I47" s="11"/>
      <c r="J47" s="11"/>
      <c r="K47" s="11"/>
      <c r="L47" s="11"/>
      <c r="M47" s="11"/>
      <c r="N47" s="11"/>
      <c r="O47" s="12"/>
    </row>
    <row r="48" spans="1:15" ht="12.75">
      <c r="A48" s="11"/>
      <c r="B48" s="11"/>
      <c r="C48" s="11"/>
      <c r="D48" s="11"/>
      <c r="E48" s="11"/>
      <c r="F48" s="11"/>
      <c r="G48" s="11"/>
      <c r="H48" s="11"/>
      <c r="I48" s="11"/>
      <c r="J48" s="11"/>
      <c r="K48" s="11"/>
      <c r="L48" s="11"/>
      <c r="M48" s="11"/>
      <c r="N48" s="11"/>
      <c r="O48" s="12"/>
    </row>
    <row r="49" spans="1:15" ht="12.75">
      <c r="A49" s="11"/>
      <c r="B49" s="11"/>
      <c r="C49" s="11"/>
      <c r="D49" s="11"/>
      <c r="E49" s="11"/>
      <c r="F49" s="11"/>
      <c r="G49" s="11"/>
      <c r="H49" s="11"/>
      <c r="I49" s="11"/>
      <c r="J49" s="11"/>
      <c r="K49" s="11"/>
      <c r="L49" s="11"/>
      <c r="M49" s="11"/>
      <c r="N49" s="11"/>
      <c r="O49" s="12"/>
    </row>
    <row r="50" spans="1:15" ht="12.75">
      <c r="A50" s="11"/>
      <c r="B50" s="11"/>
      <c r="C50" s="11"/>
      <c r="D50" s="11"/>
      <c r="E50" s="11"/>
      <c r="F50" s="11"/>
      <c r="G50" s="11"/>
      <c r="H50" s="11"/>
      <c r="I50" s="11"/>
      <c r="J50" s="11"/>
      <c r="K50" s="11"/>
      <c r="L50" s="11"/>
      <c r="M50" s="11"/>
      <c r="N50" s="11"/>
      <c r="O50" s="12"/>
    </row>
    <row r="51" spans="1:15" ht="12.75">
      <c r="A51" s="11"/>
      <c r="B51" s="11"/>
      <c r="C51" s="11"/>
      <c r="D51" s="11"/>
      <c r="E51" s="11"/>
      <c r="F51" s="11"/>
      <c r="G51" s="11"/>
      <c r="H51" s="11"/>
      <c r="I51" s="11"/>
      <c r="J51" s="11"/>
      <c r="K51" s="11"/>
      <c r="L51" s="11"/>
      <c r="M51" s="11"/>
      <c r="N51" s="11"/>
      <c r="O51" s="12"/>
    </row>
    <row r="52" spans="1:15" ht="12.75">
      <c r="A52" s="11"/>
      <c r="B52" s="11"/>
      <c r="C52" s="11"/>
      <c r="D52" s="11"/>
      <c r="E52" s="11"/>
      <c r="F52" s="11"/>
      <c r="G52" s="11"/>
      <c r="H52" s="11"/>
      <c r="I52" s="11"/>
      <c r="J52" s="11"/>
      <c r="K52" s="11"/>
      <c r="L52" s="11"/>
      <c r="M52" s="11"/>
      <c r="N52" s="11"/>
      <c r="O52" s="12"/>
    </row>
    <row r="53" spans="1:15" ht="12.75">
      <c r="A53" s="11"/>
      <c r="B53" s="11"/>
      <c r="C53" s="11"/>
      <c r="D53" s="11"/>
      <c r="E53" s="11"/>
      <c r="F53" s="11"/>
      <c r="G53" s="11"/>
      <c r="H53" s="11"/>
      <c r="I53" s="11"/>
      <c r="J53" s="11"/>
      <c r="K53" s="11"/>
      <c r="L53" s="11"/>
      <c r="M53" s="11"/>
      <c r="N53" s="11"/>
      <c r="O53" s="12"/>
    </row>
    <row r="54" spans="1:15" ht="12.75">
      <c r="A54" s="11"/>
      <c r="B54" s="11"/>
      <c r="C54" s="11"/>
      <c r="D54" s="11"/>
      <c r="E54" s="11"/>
      <c r="F54" s="11"/>
      <c r="G54" s="11"/>
      <c r="H54" s="11"/>
      <c r="I54" s="11"/>
      <c r="J54" s="11"/>
      <c r="K54" s="11"/>
      <c r="L54" s="11"/>
      <c r="M54" s="11"/>
      <c r="N54" s="11"/>
      <c r="O54" s="12"/>
    </row>
    <row r="55" spans="1:15" ht="12.75">
      <c r="A55" s="11"/>
      <c r="B55" s="11"/>
      <c r="C55" s="11"/>
      <c r="D55" s="11"/>
      <c r="E55" s="11"/>
      <c r="F55" s="11"/>
      <c r="G55" s="11"/>
      <c r="H55" s="11"/>
      <c r="I55" s="11"/>
      <c r="J55" s="11"/>
      <c r="K55" s="11"/>
      <c r="L55" s="11"/>
      <c r="M55" s="11"/>
      <c r="N55" s="11"/>
      <c r="O55" s="12"/>
    </row>
    <row r="56" spans="1:15" ht="12.75">
      <c r="A56" s="11"/>
      <c r="B56" s="11"/>
      <c r="C56" s="11"/>
      <c r="D56" s="11"/>
      <c r="E56" s="11"/>
      <c r="F56" s="11"/>
      <c r="G56" s="11"/>
      <c r="H56" s="11"/>
      <c r="I56" s="11"/>
      <c r="J56" s="11"/>
      <c r="K56" s="11"/>
      <c r="L56" s="11"/>
      <c r="M56" s="11"/>
      <c r="N56" s="11"/>
      <c r="O56" s="12"/>
    </row>
    <row r="57" spans="1:15" ht="12.75">
      <c r="A57" s="11"/>
      <c r="B57" s="11"/>
      <c r="C57" s="11"/>
      <c r="D57" s="11"/>
      <c r="E57" s="11"/>
      <c r="F57" s="11"/>
      <c r="G57" s="11"/>
      <c r="H57" s="11"/>
      <c r="I57" s="11"/>
      <c r="J57" s="11"/>
      <c r="K57" s="11"/>
      <c r="L57" s="11"/>
      <c r="M57" s="11"/>
      <c r="N57" s="11"/>
      <c r="O57" s="12"/>
    </row>
    <row r="58" spans="1:15" ht="12.75">
      <c r="A58" s="11"/>
      <c r="B58" s="11"/>
      <c r="C58" s="11"/>
      <c r="D58" s="11"/>
      <c r="E58" s="11"/>
      <c r="F58" s="11"/>
      <c r="G58" s="11"/>
      <c r="H58" s="11"/>
      <c r="I58" s="11"/>
      <c r="J58" s="11"/>
      <c r="K58" s="11"/>
      <c r="L58" s="11"/>
      <c r="M58" s="11"/>
      <c r="N58" s="11"/>
      <c r="O58" s="12"/>
    </row>
    <row r="59" spans="1:15" ht="12.75">
      <c r="A59" s="11"/>
      <c r="B59" s="11"/>
      <c r="C59" s="11"/>
      <c r="D59" s="11"/>
      <c r="E59" s="11"/>
      <c r="F59" s="11"/>
      <c r="G59" s="11"/>
      <c r="H59" s="11"/>
      <c r="I59" s="11"/>
      <c r="J59" s="11"/>
      <c r="K59" s="11"/>
      <c r="L59" s="11"/>
      <c r="M59" s="11"/>
      <c r="N59" s="11"/>
      <c r="O59" s="12"/>
    </row>
    <row r="60" spans="1:15" ht="12.75">
      <c r="A60" s="11"/>
      <c r="B60" s="11"/>
      <c r="C60" s="11"/>
      <c r="D60" s="11"/>
      <c r="E60" s="11"/>
      <c r="F60" s="11"/>
      <c r="G60" s="11"/>
      <c r="H60" s="11"/>
      <c r="I60" s="11"/>
      <c r="J60" s="11"/>
      <c r="K60" s="11"/>
      <c r="L60" s="11"/>
      <c r="M60" s="11"/>
      <c r="N60" s="11"/>
      <c r="O60" s="12"/>
    </row>
    <row r="61" spans="1:15" ht="12.75">
      <c r="A61" s="11"/>
      <c r="B61" s="11"/>
      <c r="C61" s="11"/>
      <c r="D61" s="11"/>
      <c r="E61" s="11"/>
      <c r="F61" s="11"/>
      <c r="G61" s="11"/>
      <c r="H61" s="11"/>
      <c r="I61" s="11"/>
      <c r="J61" s="11"/>
      <c r="K61" s="11"/>
      <c r="L61" s="11"/>
      <c r="M61" s="11"/>
      <c r="N61" s="11"/>
      <c r="O61" s="12"/>
    </row>
    <row r="62" spans="1:15" ht="12.75">
      <c r="A62" s="11"/>
      <c r="B62" s="11"/>
      <c r="C62" s="11"/>
      <c r="D62" s="11"/>
      <c r="E62" s="11"/>
      <c r="F62" s="11"/>
      <c r="G62" s="11"/>
      <c r="H62" s="11"/>
      <c r="I62" s="11"/>
      <c r="J62" s="11"/>
      <c r="K62" s="11"/>
      <c r="L62" s="11"/>
      <c r="M62" s="11"/>
      <c r="N62" s="11"/>
      <c r="O62" s="12"/>
    </row>
    <row r="63" spans="1:15" ht="12.75">
      <c r="A63" s="11"/>
      <c r="B63" s="11"/>
      <c r="C63" s="11"/>
      <c r="D63" s="11"/>
      <c r="E63" s="11"/>
      <c r="F63" s="11"/>
      <c r="G63" s="11"/>
      <c r="H63" s="11"/>
      <c r="I63" s="11"/>
      <c r="J63" s="11"/>
      <c r="K63" s="11"/>
      <c r="L63" s="11"/>
      <c r="M63" s="11"/>
      <c r="N63" s="11"/>
      <c r="O63" s="12"/>
    </row>
    <row r="64" spans="1:15" ht="12.75">
      <c r="A64" s="11"/>
      <c r="B64" s="11"/>
      <c r="C64" s="11"/>
      <c r="D64" s="11"/>
      <c r="E64" s="11"/>
      <c r="F64" s="11"/>
      <c r="G64" s="11"/>
      <c r="H64" s="11"/>
      <c r="I64" s="11"/>
      <c r="J64" s="11"/>
      <c r="K64" s="11"/>
      <c r="L64" s="11"/>
      <c r="M64" s="11"/>
      <c r="N64" s="11"/>
      <c r="O64" s="12"/>
    </row>
    <row r="65" spans="1:15" ht="12.75">
      <c r="A65" s="11"/>
      <c r="B65" s="11"/>
      <c r="C65" s="11"/>
      <c r="D65" s="11"/>
      <c r="E65" s="11"/>
      <c r="F65" s="11"/>
      <c r="G65" s="11"/>
      <c r="H65" s="11"/>
      <c r="I65" s="11"/>
      <c r="J65" s="11"/>
      <c r="K65" s="11"/>
      <c r="L65" s="11"/>
      <c r="M65" s="11"/>
      <c r="N65" s="11"/>
      <c r="O65" s="12"/>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sheetData>
  <mergeCells count="40">
    <mergeCell ref="A23:L23"/>
    <mergeCell ref="A12:B12"/>
    <mergeCell ref="A16:L16"/>
    <mergeCell ref="A18:L18"/>
    <mergeCell ref="A20:L20"/>
    <mergeCell ref="A13:L13"/>
    <mergeCell ref="A15:B15"/>
    <mergeCell ref="C15:G15"/>
    <mergeCell ref="C11:G11"/>
    <mergeCell ref="C14:G14"/>
    <mergeCell ref="A17:L17"/>
    <mergeCell ref="A21:L21"/>
    <mergeCell ref="A19:L19"/>
    <mergeCell ref="C12:G12"/>
    <mergeCell ref="H12:L12"/>
    <mergeCell ref="H15:L15"/>
    <mergeCell ref="A1:F1"/>
    <mergeCell ref="J1:L1"/>
    <mergeCell ref="A2:L2"/>
    <mergeCell ref="G1:I1"/>
    <mergeCell ref="A32:L32"/>
    <mergeCell ref="A25:L25"/>
    <mergeCell ref="A3:L3"/>
    <mergeCell ref="A9:L9"/>
    <mergeCell ref="A4:L4"/>
    <mergeCell ref="A8:L8"/>
    <mergeCell ref="A6:L6"/>
    <mergeCell ref="H5:J5"/>
    <mergeCell ref="A22:L22"/>
    <mergeCell ref="A27:L27"/>
    <mergeCell ref="G7:I7"/>
    <mergeCell ref="A10:L10"/>
    <mergeCell ref="A34:L34"/>
    <mergeCell ref="A24:L24"/>
    <mergeCell ref="A26:L26"/>
    <mergeCell ref="A28:L28"/>
    <mergeCell ref="A30:L30"/>
    <mergeCell ref="A31:L31"/>
    <mergeCell ref="A33:L33"/>
    <mergeCell ref="A29:L29"/>
  </mergeCells>
  <printOptions/>
  <pageMargins left="0.9" right="0.6"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I51"/>
  <sheetViews>
    <sheetView workbookViewId="0" topLeftCell="A10">
      <selection activeCell="G31" sqref="G31:V31"/>
    </sheetView>
  </sheetViews>
  <sheetFormatPr defaultColWidth="9.140625" defaultRowHeight="12.75"/>
  <cols>
    <col min="1" max="1" width="14.140625" style="0" customWidth="1"/>
    <col min="2" max="2" width="16.140625" style="0" customWidth="1"/>
    <col min="3" max="3" width="12.28125" style="0" customWidth="1"/>
    <col min="4" max="4" width="6.421875" style="0" customWidth="1"/>
    <col min="5" max="5" width="8.8515625" style="0" customWidth="1"/>
    <col min="6" max="6" width="7.7109375" style="0" customWidth="1"/>
    <col min="7" max="7" width="17.00390625" style="0" customWidth="1"/>
    <col min="8" max="8" width="0.85546875" style="0" hidden="1" customWidth="1"/>
  </cols>
  <sheetData>
    <row r="1" spans="1:10" ht="12.75">
      <c r="A1" s="130" t="s">
        <v>85</v>
      </c>
      <c r="B1" s="130"/>
      <c r="C1" s="130"/>
      <c r="D1" s="129" t="str">
        <f>'sec 1a-1d'!D13:J13</f>
        <v>06-342-01</v>
      </c>
      <c r="E1" s="129"/>
      <c r="F1" s="127"/>
      <c r="G1" s="127"/>
      <c r="H1" s="127"/>
      <c r="J1" t="s">
        <v>355</v>
      </c>
    </row>
    <row r="2" spans="1:14" ht="13.5" customHeight="1">
      <c r="A2" s="127"/>
      <c r="B2" s="127"/>
      <c r="C2" s="127"/>
      <c r="D2" s="127"/>
      <c r="E2" s="127"/>
      <c r="F2" s="127"/>
      <c r="G2" s="127"/>
      <c r="H2" s="127"/>
      <c r="K2" t="s">
        <v>336</v>
      </c>
      <c r="L2" t="s">
        <v>337</v>
      </c>
      <c r="M2" t="s">
        <v>109</v>
      </c>
      <c r="N2" t="s">
        <v>110</v>
      </c>
    </row>
    <row r="3" spans="1:14" ht="13.5" customHeight="1">
      <c r="A3" s="148" t="s">
        <v>120</v>
      </c>
      <c r="B3" s="148"/>
      <c r="C3" s="148"/>
      <c r="D3" s="148"/>
      <c r="E3" s="148"/>
      <c r="F3" s="148"/>
      <c r="G3" s="148"/>
      <c r="H3" s="148"/>
      <c r="J3" t="s">
        <v>332</v>
      </c>
      <c r="L3">
        <v>100</v>
      </c>
      <c r="N3">
        <f>L3</f>
        <v>100</v>
      </c>
    </row>
    <row r="4" spans="1:14" ht="13.5" customHeight="1">
      <c r="A4" s="148"/>
      <c r="B4" s="148"/>
      <c r="C4" s="148"/>
      <c r="D4" s="148"/>
      <c r="E4" s="148"/>
      <c r="F4" s="148"/>
      <c r="G4" s="148"/>
      <c r="H4" s="148"/>
      <c r="J4" t="s">
        <v>333</v>
      </c>
      <c r="L4">
        <v>30</v>
      </c>
      <c r="N4">
        <f>L4</f>
        <v>30</v>
      </c>
    </row>
    <row r="5" spans="1:14" ht="13.5" customHeight="1">
      <c r="A5" s="127"/>
      <c r="B5" s="127"/>
      <c r="C5" s="127"/>
      <c r="D5" s="127"/>
      <c r="E5" s="127"/>
      <c r="F5" s="127"/>
      <c r="G5" s="127"/>
      <c r="H5" s="127"/>
      <c r="J5" t="s">
        <v>356</v>
      </c>
      <c r="L5">
        <v>0.0167</v>
      </c>
      <c r="N5">
        <v>0.00375</v>
      </c>
    </row>
    <row r="6" spans="1:14" ht="13.5" customHeight="1">
      <c r="A6" s="127"/>
      <c r="B6" s="127"/>
      <c r="C6" s="127"/>
      <c r="D6" s="127"/>
      <c r="E6" s="127"/>
      <c r="F6" s="127"/>
      <c r="G6" s="127"/>
      <c r="H6" s="127"/>
      <c r="J6" t="s">
        <v>357</v>
      </c>
      <c r="L6">
        <v>6</v>
      </c>
      <c r="N6">
        <v>6</v>
      </c>
    </row>
    <row r="7" spans="1:14" ht="14.25" customHeight="1">
      <c r="A7" s="20" t="s">
        <v>118</v>
      </c>
      <c r="B7" s="171" t="s">
        <v>106</v>
      </c>
      <c r="C7" s="173" t="s">
        <v>107</v>
      </c>
      <c r="D7" s="174"/>
      <c r="E7" s="174"/>
      <c r="F7" s="174"/>
      <c r="G7" s="175"/>
      <c r="H7" s="1"/>
      <c r="J7" s="63" t="s">
        <v>334</v>
      </c>
      <c r="K7" s="63">
        <v>90</v>
      </c>
      <c r="L7" s="71">
        <f>K7</f>
        <v>90</v>
      </c>
      <c r="M7" s="71">
        <f>K7</f>
        <v>90</v>
      </c>
      <c r="N7" s="71">
        <f>K7</f>
        <v>90</v>
      </c>
    </row>
    <row r="8" spans="1:14" ht="14.25" customHeight="1">
      <c r="A8" s="21" t="s">
        <v>122</v>
      </c>
      <c r="B8" s="172"/>
      <c r="C8" s="173" t="s">
        <v>108</v>
      </c>
      <c r="D8" s="175"/>
      <c r="E8" s="173" t="s">
        <v>109</v>
      </c>
      <c r="F8" s="175"/>
      <c r="G8" s="16" t="s">
        <v>110</v>
      </c>
      <c r="H8" s="1"/>
      <c r="J8" s="64" t="s">
        <v>338</v>
      </c>
      <c r="K8">
        <f>PRODUCT(K3:K6)/K7</f>
        <v>0</v>
      </c>
      <c r="L8">
        <f>PRODUCT(L3:L6)*L7/2000</f>
        <v>13.527000000000001</v>
      </c>
      <c r="M8">
        <f>PRODUCT(M3:M6)/M7</f>
        <v>0</v>
      </c>
      <c r="N8">
        <f>PRODUCT(N3:N6)*N7/2000</f>
        <v>3.0375</v>
      </c>
    </row>
    <row r="9" spans="1:10" ht="36" customHeight="1">
      <c r="A9" s="176"/>
      <c r="B9" s="177"/>
      <c r="C9" s="180" t="s">
        <v>403</v>
      </c>
      <c r="D9" s="181"/>
      <c r="E9" s="182" t="s">
        <v>109</v>
      </c>
      <c r="F9" s="183"/>
      <c r="G9" s="180" t="s">
        <v>404</v>
      </c>
      <c r="H9" s="181"/>
      <c r="J9" t="s">
        <v>413</v>
      </c>
    </row>
    <row r="10" spans="1:14" ht="14.25" customHeight="1">
      <c r="A10" s="178"/>
      <c r="B10" s="179"/>
      <c r="C10" s="173" t="s">
        <v>111</v>
      </c>
      <c r="D10" s="174"/>
      <c r="E10" s="174"/>
      <c r="F10" s="174"/>
      <c r="G10" s="175"/>
      <c r="H10" s="1"/>
      <c r="K10" t="s">
        <v>336</v>
      </c>
      <c r="L10" t="s">
        <v>337</v>
      </c>
      <c r="M10" t="s">
        <v>109</v>
      </c>
      <c r="N10" t="s">
        <v>110</v>
      </c>
    </row>
    <row r="11" spans="1:61" ht="14.25" customHeight="1">
      <c r="A11" s="22" t="s">
        <v>112</v>
      </c>
      <c r="B11" s="18"/>
      <c r="C11" s="170"/>
      <c r="D11" s="170"/>
      <c r="E11" s="170"/>
      <c r="F11" s="170"/>
      <c r="G11" s="18"/>
      <c r="H11" s="1"/>
      <c r="J11" t="s">
        <v>332</v>
      </c>
      <c r="K11">
        <v>1200</v>
      </c>
      <c r="L11">
        <f aca="true" t="shared" si="0" ref="L11:N12">K11</f>
        <v>1200</v>
      </c>
      <c r="M11">
        <f t="shared" si="0"/>
        <v>1200</v>
      </c>
      <c r="N11">
        <f t="shared" si="0"/>
        <v>1200</v>
      </c>
      <c r="BC11" s="66"/>
      <c r="BD11" s="66"/>
      <c r="BE11" s="66"/>
      <c r="BF11" s="66"/>
      <c r="BG11" s="66"/>
      <c r="BH11" s="66"/>
      <c r="BI11" s="66"/>
    </row>
    <row r="12" spans="1:15" ht="14.25" customHeight="1">
      <c r="A12" s="17" t="s">
        <v>331</v>
      </c>
      <c r="B12" s="81" t="str">
        <f>K24&amp;" tons"</f>
        <v>1080 tons</v>
      </c>
      <c r="C12" s="182" t="str">
        <f>L24&amp;" tons"</f>
        <v>10.8 tons</v>
      </c>
      <c r="D12" s="183"/>
      <c r="E12" s="182" t="str">
        <f>M24&amp;" tons"</f>
        <v>1080 tons</v>
      </c>
      <c r="F12" s="183"/>
      <c r="G12" s="17" t="str">
        <f>N24&amp;" tons"</f>
        <v>10.8 tons</v>
      </c>
      <c r="H12" s="1"/>
      <c r="J12" t="s">
        <v>333</v>
      </c>
      <c r="K12">
        <v>40</v>
      </c>
      <c r="L12">
        <f t="shared" si="0"/>
        <v>40</v>
      </c>
      <c r="M12">
        <f t="shared" si="0"/>
        <v>40</v>
      </c>
      <c r="N12">
        <f t="shared" si="0"/>
        <v>40</v>
      </c>
      <c r="O12" s="92" t="s">
        <v>375</v>
      </c>
    </row>
    <row r="13" spans="1:14" ht="14.25" customHeight="1">
      <c r="A13" s="17" t="s">
        <v>351</v>
      </c>
      <c r="B13" s="81" t="s">
        <v>298</v>
      </c>
      <c r="C13" s="182" t="str">
        <f>L8&amp;" tons"</f>
        <v>13.527 tons</v>
      </c>
      <c r="D13" s="183"/>
      <c r="E13" s="182" t="s">
        <v>298</v>
      </c>
      <c r="F13" s="183"/>
      <c r="G13" s="17" t="str">
        <f>N8&amp;" tons"</f>
        <v>3.0375 tons</v>
      </c>
      <c r="H13" s="1"/>
      <c r="J13" s="77" t="s">
        <v>368</v>
      </c>
      <c r="K13">
        <v>0.5</v>
      </c>
      <c r="L13">
        <v>0.005</v>
      </c>
      <c r="M13">
        <v>0.5</v>
      </c>
      <c r="N13">
        <v>0.005</v>
      </c>
    </row>
    <row r="14" spans="1:14" ht="14.25" customHeight="1">
      <c r="A14" s="17" t="s">
        <v>353</v>
      </c>
      <c r="B14" s="17" t="s">
        <v>298</v>
      </c>
      <c r="C14" s="136" t="s">
        <v>344</v>
      </c>
      <c r="D14" s="136"/>
      <c r="E14" s="136" t="s">
        <v>298</v>
      </c>
      <c r="F14" s="136"/>
      <c r="G14" s="55" t="s">
        <v>345</v>
      </c>
      <c r="H14" s="1"/>
      <c r="J14" s="63" t="s">
        <v>334</v>
      </c>
      <c r="K14" s="71">
        <f>K7</f>
        <v>90</v>
      </c>
      <c r="L14" s="71">
        <f>K7</f>
        <v>90</v>
      </c>
      <c r="M14" s="71">
        <f>K7</f>
        <v>90</v>
      </c>
      <c r="N14" s="71">
        <f>K7</f>
        <v>90</v>
      </c>
    </row>
    <row r="15" spans="1:14" ht="14.25" customHeight="1">
      <c r="A15" s="17"/>
      <c r="B15" s="17"/>
      <c r="C15" s="136"/>
      <c r="D15" s="136"/>
      <c r="E15" s="136"/>
      <c r="F15" s="136"/>
      <c r="G15" s="17"/>
      <c r="H15" s="1"/>
      <c r="J15" s="64" t="s">
        <v>338</v>
      </c>
      <c r="K15" s="78">
        <f>PRODUCT(K11:K14)/2000</f>
        <v>1080</v>
      </c>
      <c r="L15" s="78">
        <f>PRODUCT(L11:L14)/2000</f>
        <v>10.8</v>
      </c>
      <c r="M15" s="78">
        <f>PRODUCT(M11:M14)/2000</f>
        <v>1080</v>
      </c>
      <c r="N15" s="78">
        <f>PRODUCT(N11:N14)/2000</f>
        <v>10.8</v>
      </c>
    </row>
    <row r="16" spans="1:10" ht="14.25" customHeight="1">
      <c r="A16" s="22" t="s">
        <v>113</v>
      </c>
      <c r="B16" s="18"/>
      <c r="C16" s="170"/>
      <c r="D16" s="170"/>
      <c r="E16" s="170"/>
      <c r="F16" s="170"/>
      <c r="G16" s="18"/>
      <c r="H16" s="1"/>
      <c r="J16" s="64" t="s">
        <v>0</v>
      </c>
    </row>
    <row r="17" spans="1:14" ht="27" customHeight="1">
      <c r="A17" s="19" t="s">
        <v>119</v>
      </c>
      <c r="B17" s="17" t="s">
        <v>298</v>
      </c>
      <c r="C17" s="136" t="s">
        <v>298</v>
      </c>
      <c r="D17" s="136"/>
      <c r="E17" s="136" t="s">
        <v>298</v>
      </c>
      <c r="F17" s="136"/>
      <c r="G17" s="17" t="s">
        <v>298</v>
      </c>
      <c r="H17" s="1"/>
      <c r="K17" t="s">
        <v>336</v>
      </c>
      <c r="L17" t="s">
        <v>337</v>
      </c>
      <c r="M17" t="s">
        <v>109</v>
      </c>
      <c r="N17" t="s">
        <v>110</v>
      </c>
    </row>
    <row r="18" spans="1:14" ht="14.25" customHeight="1">
      <c r="A18" s="17" t="s">
        <v>339</v>
      </c>
      <c r="B18" s="17" t="s">
        <v>367</v>
      </c>
      <c r="C18" s="136" t="s">
        <v>340</v>
      </c>
      <c r="D18" s="136"/>
      <c r="E18" s="136" t="s">
        <v>352</v>
      </c>
      <c r="F18" s="136"/>
      <c r="G18" s="17" t="s">
        <v>407</v>
      </c>
      <c r="H18" s="1"/>
      <c r="J18" t="s">
        <v>332</v>
      </c>
      <c r="K18">
        <v>0</v>
      </c>
      <c r="L18">
        <v>0</v>
      </c>
      <c r="M18">
        <v>0</v>
      </c>
      <c r="N18">
        <v>0</v>
      </c>
    </row>
    <row r="19" spans="1:14" ht="14.25" customHeight="1">
      <c r="A19" s="17"/>
      <c r="B19" s="17"/>
      <c r="C19" s="136"/>
      <c r="D19" s="136"/>
      <c r="E19" s="136"/>
      <c r="F19" s="136"/>
      <c r="G19" s="17"/>
      <c r="H19" s="1"/>
      <c r="J19" t="s">
        <v>333</v>
      </c>
      <c r="K19">
        <v>40</v>
      </c>
      <c r="L19">
        <v>40</v>
      </c>
      <c r="M19">
        <v>40</v>
      </c>
      <c r="N19">
        <v>40</v>
      </c>
    </row>
    <row r="20" spans="1:14" ht="14.25" customHeight="1">
      <c r="A20" s="17"/>
      <c r="B20" s="17"/>
      <c r="C20" s="136"/>
      <c r="D20" s="136"/>
      <c r="E20" s="136"/>
      <c r="F20" s="136"/>
      <c r="G20" s="17"/>
      <c r="H20" s="1"/>
      <c r="J20" t="s">
        <v>335</v>
      </c>
      <c r="K20">
        <v>1</v>
      </c>
      <c r="L20">
        <v>0.025</v>
      </c>
      <c r="M20">
        <v>2</v>
      </c>
      <c r="N20">
        <v>0.05</v>
      </c>
    </row>
    <row r="21" spans="1:14" ht="14.25" customHeight="1">
      <c r="A21" s="17"/>
      <c r="B21" s="17"/>
      <c r="C21" s="136"/>
      <c r="D21" s="136"/>
      <c r="E21" s="136"/>
      <c r="F21" s="136"/>
      <c r="G21" s="17"/>
      <c r="H21" s="1"/>
      <c r="J21" s="63" t="s">
        <v>334</v>
      </c>
      <c r="K21" s="71">
        <f>K14</f>
        <v>90</v>
      </c>
      <c r="L21" s="71">
        <f>K14</f>
        <v>90</v>
      </c>
      <c r="M21" s="71">
        <f>K14</f>
        <v>90</v>
      </c>
      <c r="N21" s="71">
        <f>K14</f>
        <v>90</v>
      </c>
    </row>
    <row r="22" spans="1:14" ht="14.25" customHeight="1">
      <c r="A22" s="22" t="s">
        <v>114</v>
      </c>
      <c r="B22" s="18"/>
      <c r="C22" s="170"/>
      <c r="D22" s="170"/>
      <c r="E22" s="170"/>
      <c r="F22" s="170"/>
      <c r="G22" s="18"/>
      <c r="H22" s="1"/>
      <c r="J22" s="64" t="s">
        <v>338</v>
      </c>
      <c r="K22" s="78">
        <f>PRODUCT(K18:K21)/2000</f>
        <v>0</v>
      </c>
      <c r="L22" s="78">
        <f>PRODUCT(L18:L21)/2000</f>
        <v>0</v>
      </c>
      <c r="M22" s="78">
        <f>PRODUCT(M18:M21)/2000</f>
        <v>0</v>
      </c>
      <c r="N22" s="78">
        <f>PRODUCT(N18:N21)/2000</f>
        <v>0</v>
      </c>
    </row>
    <row r="23" spans="1:8" ht="14.25" customHeight="1">
      <c r="A23" s="17" t="s">
        <v>341</v>
      </c>
      <c r="B23" s="17"/>
      <c r="C23" s="136"/>
      <c r="D23" s="136"/>
      <c r="E23" s="136"/>
      <c r="F23" s="136"/>
      <c r="G23" s="17"/>
      <c r="H23" s="1"/>
    </row>
    <row r="24" spans="1:14" ht="14.25" customHeight="1">
      <c r="A24" s="72" t="s">
        <v>342</v>
      </c>
      <c r="B24" s="17" t="s">
        <v>343</v>
      </c>
      <c r="C24" s="136" t="s">
        <v>344</v>
      </c>
      <c r="D24" s="136"/>
      <c r="E24" s="136" t="s">
        <v>346</v>
      </c>
      <c r="F24" s="136"/>
      <c r="G24" s="55" t="s">
        <v>345</v>
      </c>
      <c r="H24" s="1"/>
      <c r="K24" s="94">
        <f>K15+K22</f>
        <v>1080</v>
      </c>
      <c r="L24" s="94">
        <f>L15+L22</f>
        <v>10.8</v>
      </c>
      <c r="M24" s="94">
        <f>M15+M22</f>
        <v>1080</v>
      </c>
      <c r="N24" s="94">
        <f>N15+N22</f>
        <v>10.8</v>
      </c>
    </row>
    <row r="25" spans="1:8" ht="14.25" customHeight="1">
      <c r="A25" s="17" t="s">
        <v>405</v>
      </c>
      <c r="B25" s="17" t="s">
        <v>410</v>
      </c>
      <c r="C25" s="136" t="s">
        <v>408</v>
      </c>
      <c r="D25" s="136"/>
      <c r="E25" s="136" t="s">
        <v>344</v>
      </c>
      <c r="F25" s="136"/>
      <c r="G25" s="136" t="s">
        <v>408</v>
      </c>
      <c r="H25" s="136"/>
    </row>
    <row r="26" spans="1:8" ht="14.25" customHeight="1">
      <c r="A26" s="17"/>
      <c r="B26" s="17"/>
      <c r="C26" s="136"/>
      <c r="D26" s="136"/>
      <c r="E26" s="136"/>
      <c r="F26" s="136"/>
      <c r="G26" s="17"/>
      <c r="H26" s="1"/>
    </row>
    <row r="27" spans="1:8" ht="14.25" customHeight="1">
      <c r="A27" s="22" t="s">
        <v>115</v>
      </c>
      <c r="B27" s="18"/>
      <c r="C27" s="170"/>
      <c r="D27" s="170"/>
      <c r="E27" s="170"/>
      <c r="F27" s="170"/>
      <c r="G27" s="18"/>
      <c r="H27" s="1"/>
    </row>
    <row r="28" spans="1:8" ht="14.25" customHeight="1">
      <c r="A28" s="72" t="s">
        <v>347</v>
      </c>
      <c r="B28" s="17" t="s">
        <v>409</v>
      </c>
      <c r="C28" s="136" t="s">
        <v>377</v>
      </c>
      <c r="D28" s="136"/>
      <c r="E28" s="136" t="s">
        <v>346</v>
      </c>
      <c r="F28" s="136"/>
      <c r="G28" s="136" t="s">
        <v>406</v>
      </c>
      <c r="H28" s="136"/>
    </row>
    <row r="29" spans="1:8" ht="14.25" customHeight="1">
      <c r="A29" s="17"/>
      <c r="B29" s="17"/>
      <c r="C29" s="136"/>
      <c r="D29" s="136"/>
      <c r="E29" s="136"/>
      <c r="F29" s="136"/>
      <c r="G29" s="17"/>
      <c r="H29" s="1"/>
    </row>
    <row r="30" spans="1:8" ht="14.25" customHeight="1">
      <c r="A30" s="17"/>
      <c r="B30" s="17"/>
      <c r="C30" s="136"/>
      <c r="D30" s="136"/>
      <c r="E30" s="136"/>
      <c r="F30" s="136"/>
      <c r="G30" s="17"/>
      <c r="H30" s="1"/>
    </row>
    <row r="31" spans="1:8" ht="14.25" customHeight="1">
      <c r="A31" s="17"/>
      <c r="B31" s="17"/>
      <c r="C31" s="136"/>
      <c r="D31" s="136"/>
      <c r="E31" s="136"/>
      <c r="F31" s="136"/>
      <c r="G31" s="17"/>
      <c r="H31" s="1"/>
    </row>
    <row r="32" spans="1:8" ht="14.25" customHeight="1">
      <c r="A32" s="22" t="s">
        <v>116</v>
      </c>
      <c r="B32" s="18"/>
      <c r="C32" s="170"/>
      <c r="D32" s="170"/>
      <c r="E32" s="170"/>
      <c r="F32" s="170"/>
      <c r="G32" s="18"/>
      <c r="H32" s="1"/>
    </row>
    <row r="33" spans="1:8" ht="14.25" customHeight="1">
      <c r="A33" s="17" t="s">
        <v>348</v>
      </c>
      <c r="B33" s="17"/>
      <c r="C33" s="136"/>
      <c r="D33" s="136"/>
      <c r="E33" s="136"/>
      <c r="F33" s="136"/>
      <c r="G33" s="17"/>
      <c r="H33" s="1"/>
    </row>
    <row r="34" spans="1:8" ht="14.25" customHeight="1">
      <c r="A34" s="17" t="s">
        <v>349</v>
      </c>
      <c r="B34" s="17" t="s">
        <v>354</v>
      </c>
      <c r="C34" s="136" t="s">
        <v>411</v>
      </c>
      <c r="D34" s="136"/>
      <c r="E34" s="136" t="s">
        <v>346</v>
      </c>
      <c r="F34" s="136"/>
      <c r="G34" s="136" t="s">
        <v>411</v>
      </c>
      <c r="H34" s="136"/>
    </row>
    <row r="35" spans="1:8" ht="14.25" customHeight="1">
      <c r="A35" s="17"/>
      <c r="B35" s="17"/>
      <c r="C35" s="136"/>
      <c r="D35" s="136"/>
      <c r="E35" s="136"/>
      <c r="F35" s="136"/>
      <c r="G35" s="17"/>
      <c r="H35" s="1"/>
    </row>
    <row r="36" spans="1:8" ht="14.25" customHeight="1">
      <c r="A36" s="17"/>
      <c r="B36" s="17"/>
      <c r="C36" s="136"/>
      <c r="D36" s="136"/>
      <c r="E36" s="136"/>
      <c r="F36" s="136"/>
      <c r="G36" s="17"/>
      <c r="H36" s="1"/>
    </row>
    <row r="37" spans="1:8" ht="14.25" customHeight="1">
      <c r="A37" s="22" t="s">
        <v>117</v>
      </c>
      <c r="B37" s="18"/>
      <c r="C37" s="170"/>
      <c r="D37" s="170"/>
      <c r="E37" s="170"/>
      <c r="F37" s="170"/>
      <c r="G37" s="18"/>
      <c r="H37" s="1"/>
    </row>
    <row r="38" spans="1:8" ht="14.25" customHeight="1">
      <c r="A38" s="17" t="s">
        <v>412</v>
      </c>
      <c r="B38" s="17"/>
      <c r="C38" s="136" t="s">
        <v>408</v>
      </c>
      <c r="D38" s="136"/>
      <c r="E38" s="136" t="s">
        <v>344</v>
      </c>
      <c r="F38" s="136"/>
      <c r="G38" s="136" t="s">
        <v>408</v>
      </c>
      <c r="H38" s="136"/>
    </row>
    <row r="39" spans="1:8" ht="14.25" customHeight="1">
      <c r="A39" s="17"/>
      <c r="B39" s="17"/>
      <c r="C39" s="136"/>
      <c r="D39" s="136"/>
      <c r="E39" s="182"/>
      <c r="F39" s="183"/>
      <c r="G39" s="55"/>
      <c r="H39" s="55"/>
    </row>
    <row r="40" spans="1:8" ht="14.25" customHeight="1">
      <c r="A40" s="17"/>
      <c r="B40" s="17"/>
      <c r="C40" s="136"/>
      <c r="D40" s="136"/>
      <c r="E40" s="182"/>
      <c r="F40" s="183"/>
      <c r="G40" s="55"/>
      <c r="H40" s="55"/>
    </row>
    <row r="41" spans="1:8" ht="14.25" customHeight="1">
      <c r="A41" s="17"/>
      <c r="B41" s="17"/>
      <c r="C41" s="136"/>
      <c r="D41" s="136"/>
      <c r="E41" s="136"/>
      <c r="F41" s="136"/>
      <c r="G41" s="17"/>
      <c r="H41" s="1"/>
    </row>
    <row r="42" spans="1:8" ht="12.75">
      <c r="A42" s="127"/>
      <c r="B42" s="127"/>
      <c r="C42" s="127"/>
      <c r="D42" s="127"/>
      <c r="E42" s="127"/>
      <c r="F42" s="127"/>
      <c r="G42" s="127"/>
      <c r="H42" s="127"/>
    </row>
    <row r="43" spans="1:8" ht="12.75">
      <c r="A43" s="127"/>
      <c r="B43" s="127"/>
      <c r="C43" s="127"/>
      <c r="D43" s="127"/>
      <c r="E43" s="127"/>
      <c r="F43" s="127"/>
      <c r="G43" s="127"/>
      <c r="H43" s="127"/>
    </row>
    <row r="44" spans="1:8" ht="12.75">
      <c r="A44" s="116" t="s">
        <v>121</v>
      </c>
      <c r="B44" s="116"/>
      <c r="C44" s="116"/>
      <c r="D44" s="116"/>
      <c r="E44" s="116"/>
      <c r="F44" s="116"/>
      <c r="G44" s="116"/>
      <c r="H44" s="116"/>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sheetData>
  <mergeCells count="86">
    <mergeCell ref="G25:H25"/>
    <mergeCell ref="G38:H38"/>
    <mergeCell ref="C15:D15"/>
    <mergeCell ref="C22:D22"/>
    <mergeCell ref="C21:D21"/>
    <mergeCell ref="C30:D30"/>
    <mergeCell ref="C29:D29"/>
    <mergeCell ref="C28:D28"/>
    <mergeCell ref="C27:D27"/>
    <mergeCell ref="C34:D34"/>
    <mergeCell ref="A44:H44"/>
    <mergeCell ref="C18:D18"/>
    <mergeCell ref="C17:D17"/>
    <mergeCell ref="C16:D16"/>
    <mergeCell ref="C20:D20"/>
    <mergeCell ref="C19:D19"/>
    <mergeCell ref="C26:D26"/>
    <mergeCell ref="C25:D25"/>
    <mergeCell ref="C24:D24"/>
    <mergeCell ref="C23:D23"/>
    <mergeCell ref="C33:D33"/>
    <mergeCell ref="C32:D32"/>
    <mergeCell ref="C31:D31"/>
    <mergeCell ref="C38:D38"/>
    <mergeCell ref="C37:D37"/>
    <mergeCell ref="C36:D36"/>
    <mergeCell ref="C35:D35"/>
    <mergeCell ref="E41:F41"/>
    <mergeCell ref="C41:D41"/>
    <mergeCell ref="C40:D40"/>
    <mergeCell ref="C39:D39"/>
    <mergeCell ref="E37:F37"/>
    <mergeCell ref="E38:F38"/>
    <mergeCell ref="E39:F39"/>
    <mergeCell ref="E40:F40"/>
    <mergeCell ref="E27:F27"/>
    <mergeCell ref="E28:F28"/>
    <mergeCell ref="E29:F29"/>
    <mergeCell ref="E30:F30"/>
    <mergeCell ref="E23:F23"/>
    <mergeCell ref="E24:F24"/>
    <mergeCell ref="E25:F25"/>
    <mergeCell ref="E26:F26"/>
    <mergeCell ref="E19:F19"/>
    <mergeCell ref="E20:F20"/>
    <mergeCell ref="E21:F21"/>
    <mergeCell ref="E22:F22"/>
    <mergeCell ref="E15:F15"/>
    <mergeCell ref="E16:F16"/>
    <mergeCell ref="E17:F17"/>
    <mergeCell ref="E18:F18"/>
    <mergeCell ref="E13:F13"/>
    <mergeCell ref="E14:F14"/>
    <mergeCell ref="C13:D13"/>
    <mergeCell ref="C14:D14"/>
    <mergeCell ref="C11:D11"/>
    <mergeCell ref="E11:F11"/>
    <mergeCell ref="E12:F12"/>
    <mergeCell ref="C12:D12"/>
    <mergeCell ref="C10:G10"/>
    <mergeCell ref="A9:B10"/>
    <mergeCell ref="A4:H4"/>
    <mergeCell ref="A5:H5"/>
    <mergeCell ref="C9:D9"/>
    <mergeCell ref="E9:F9"/>
    <mergeCell ref="G9:H9"/>
    <mergeCell ref="D1:E1"/>
    <mergeCell ref="B7:B8"/>
    <mergeCell ref="C7:G7"/>
    <mergeCell ref="C8:D8"/>
    <mergeCell ref="E8:F8"/>
    <mergeCell ref="A1:C1"/>
    <mergeCell ref="F1:H1"/>
    <mergeCell ref="A2:H2"/>
    <mergeCell ref="A3:H3"/>
    <mergeCell ref="A6:H6"/>
    <mergeCell ref="G28:H28"/>
    <mergeCell ref="G34:H34"/>
    <mergeCell ref="A42:H42"/>
    <mergeCell ref="A43:H43"/>
    <mergeCell ref="E31:F31"/>
    <mergeCell ref="E32:F32"/>
    <mergeCell ref="E33:F33"/>
    <mergeCell ref="E34:F34"/>
    <mergeCell ref="E35:F35"/>
    <mergeCell ref="E36:F36"/>
  </mergeCells>
  <printOptions/>
  <pageMargins left="1.2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I26"/>
  <sheetViews>
    <sheetView workbookViewId="0" topLeftCell="A16">
      <selection activeCell="B24" sqref="B24:C24"/>
    </sheetView>
  </sheetViews>
  <sheetFormatPr defaultColWidth="9.140625" defaultRowHeight="12.75"/>
  <cols>
    <col min="1" max="2" width="17.140625" style="0" customWidth="1"/>
    <col min="3" max="3" width="8.8515625" style="0" customWidth="1"/>
    <col min="4" max="4" width="8.28125" style="0" customWidth="1"/>
    <col min="5" max="5" width="5.421875" style="0" customWidth="1"/>
    <col min="6" max="6" width="11.7109375" style="0" customWidth="1"/>
    <col min="7" max="7" width="17.140625" style="0" customWidth="1"/>
    <col min="8" max="8" width="5.140625" style="0" customWidth="1"/>
  </cols>
  <sheetData>
    <row r="1" spans="1:8" ht="12.75">
      <c r="A1" s="130" t="s">
        <v>85</v>
      </c>
      <c r="B1" s="130"/>
      <c r="C1" s="130"/>
      <c r="D1" s="129" t="str">
        <f>'sec 1a-1d'!D13:J13</f>
        <v>06-342-01</v>
      </c>
      <c r="E1" s="129"/>
      <c r="F1" s="127"/>
      <c r="G1" s="127"/>
      <c r="H1" s="1"/>
    </row>
    <row r="2" spans="1:8" ht="12.75">
      <c r="A2" s="127"/>
      <c r="B2" s="127"/>
      <c r="C2" s="127"/>
      <c r="D2" s="127"/>
      <c r="E2" s="127"/>
      <c r="F2" s="127"/>
      <c r="G2" s="127"/>
      <c r="H2" s="1"/>
    </row>
    <row r="3" spans="1:8" ht="12.75">
      <c r="A3" s="148" t="s">
        <v>123</v>
      </c>
      <c r="B3" s="148"/>
      <c r="C3" s="148"/>
      <c r="D3" s="148"/>
      <c r="E3" s="148"/>
      <c r="F3" s="148"/>
      <c r="G3" s="148"/>
      <c r="H3" s="148"/>
    </row>
    <row r="4" spans="1:8" ht="12.75">
      <c r="A4" s="26" t="s">
        <v>124</v>
      </c>
      <c r="B4" s="26" t="s">
        <v>126</v>
      </c>
      <c r="C4" s="184" t="s">
        <v>127</v>
      </c>
      <c r="D4" s="185"/>
      <c r="E4" s="185"/>
      <c r="F4" s="185"/>
      <c r="G4" s="186"/>
      <c r="H4" s="1"/>
    </row>
    <row r="5" spans="1:8" ht="12.75">
      <c r="A5" s="27" t="s">
        <v>125</v>
      </c>
      <c r="B5" s="27"/>
      <c r="C5" s="184" t="s">
        <v>108</v>
      </c>
      <c r="D5" s="186"/>
      <c r="E5" s="184" t="s">
        <v>109</v>
      </c>
      <c r="F5" s="186"/>
      <c r="G5" s="10" t="s">
        <v>110</v>
      </c>
      <c r="H5" s="1"/>
    </row>
    <row r="6" spans="1:8" ht="32.25" customHeight="1">
      <c r="A6" s="19" t="s">
        <v>128</v>
      </c>
      <c r="B6" s="19"/>
      <c r="C6" s="187" t="s">
        <v>415</v>
      </c>
      <c r="D6" s="187"/>
      <c r="E6" s="187"/>
      <c r="F6" s="187"/>
      <c r="G6" s="54" t="s">
        <v>322</v>
      </c>
      <c r="H6" s="70"/>
    </row>
    <row r="7" spans="1:7" ht="32.25" customHeight="1">
      <c r="A7" s="19" t="s">
        <v>129</v>
      </c>
      <c r="B7" s="54" t="s">
        <v>298</v>
      </c>
      <c r="C7" s="187" t="s">
        <v>298</v>
      </c>
      <c r="D7" s="187"/>
      <c r="E7" s="187" t="s">
        <v>298</v>
      </c>
      <c r="F7" s="187"/>
      <c r="G7" s="54" t="s">
        <v>298</v>
      </c>
    </row>
    <row r="8" spans="1:7" ht="32.25" customHeight="1">
      <c r="A8" s="19" t="s">
        <v>130</v>
      </c>
      <c r="B8" s="54" t="s">
        <v>298</v>
      </c>
      <c r="C8" s="188" t="s">
        <v>298</v>
      </c>
      <c r="D8" s="189"/>
      <c r="E8" s="188" t="s">
        <v>298</v>
      </c>
      <c r="F8" s="189"/>
      <c r="G8" s="54" t="s">
        <v>298</v>
      </c>
    </row>
    <row r="9" spans="1:7" ht="32.25" customHeight="1">
      <c r="A9" s="19" t="s">
        <v>131</v>
      </c>
      <c r="B9" s="54" t="s">
        <v>329</v>
      </c>
      <c r="C9" s="187" t="s">
        <v>329</v>
      </c>
      <c r="D9" s="187"/>
      <c r="E9" s="187" t="s">
        <v>329</v>
      </c>
      <c r="F9" s="187"/>
      <c r="G9" s="54" t="s">
        <v>329</v>
      </c>
    </row>
    <row r="10" spans="1:7" ht="32.25" customHeight="1">
      <c r="A10" s="19" t="s">
        <v>132</v>
      </c>
      <c r="B10" s="19" t="s">
        <v>414</v>
      </c>
      <c r="C10" s="187" t="s">
        <v>323</v>
      </c>
      <c r="D10" s="187"/>
      <c r="E10" s="187" t="s">
        <v>323</v>
      </c>
      <c r="F10" s="187"/>
      <c r="G10" s="54" t="s">
        <v>323</v>
      </c>
    </row>
    <row r="11" spans="1:61" ht="32.25" customHeight="1">
      <c r="A11" s="19" t="s">
        <v>133</v>
      </c>
      <c r="B11" s="54" t="s">
        <v>298</v>
      </c>
      <c r="C11" s="188" t="s">
        <v>298</v>
      </c>
      <c r="D11" s="189"/>
      <c r="E11" s="188" t="s">
        <v>298</v>
      </c>
      <c r="F11" s="189"/>
      <c r="G11" s="54" t="s">
        <v>298</v>
      </c>
      <c r="BC11" s="66"/>
      <c r="BD11" s="66"/>
      <c r="BE11" s="66"/>
      <c r="BF11" s="66"/>
      <c r="BG11" s="66"/>
      <c r="BH11" s="66"/>
      <c r="BI11" s="66"/>
    </row>
    <row r="12" spans="1:7" ht="32.25" customHeight="1">
      <c r="A12" s="19" t="s">
        <v>134</v>
      </c>
      <c r="B12" s="54" t="s">
        <v>324</v>
      </c>
      <c r="C12" s="187" t="s">
        <v>324</v>
      </c>
      <c r="D12" s="187"/>
      <c r="E12" s="187" t="s">
        <v>324</v>
      </c>
      <c r="F12" s="187"/>
      <c r="G12" s="54" t="s">
        <v>324</v>
      </c>
    </row>
    <row r="13" spans="1:7" ht="32.25" customHeight="1">
      <c r="A13" s="19" t="s">
        <v>135</v>
      </c>
      <c r="B13" s="54" t="s">
        <v>298</v>
      </c>
      <c r="C13" s="187" t="s">
        <v>327</v>
      </c>
      <c r="D13" s="187"/>
      <c r="E13" s="187" t="s">
        <v>298</v>
      </c>
      <c r="F13" s="187"/>
      <c r="G13" s="54" t="s">
        <v>327</v>
      </c>
    </row>
    <row r="14" spans="1:7" ht="32.25" customHeight="1">
      <c r="A14" s="19" t="s">
        <v>136</v>
      </c>
      <c r="B14" s="54"/>
      <c r="C14" s="187" t="s">
        <v>325</v>
      </c>
      <c r="D14" s="187"/>
      <c r="E14" s="187"/>
      <c r="F14" s="187"/>
      <c r="G14" s="54" t="s">
        <v>325</v>
      </c>
    </row>
    <row r="15" spans="1:7" ht="32.25" customHeight="1">
      <c r="A15" s="19" t="s">
        <v>299</v>
      </c>
      <c r="B15" s="54" t="s">
        <v>326</v>
      </c>
      <c r="C15" s="187" t="s">
        <v>326</v>
      </c>
      <c r="D15" s="187"/>
      <c r="E15" s="187" t="s">
        <v>326</v>
      </c>
      <c r="F15" s="187"/>
      <c r="G15" s="54" t="s">
        <v>326</v>
      </c>
    </row>
    <row r="16" spans="1:7" ht="32.25" customHeight="1">
      <c r="A16" s="19" t="s">
        <v>137</v>
      </c>
      <c r="B16" s="54" t="s">
        <v>358</v>
      </c>
      <c r="C16" s="187" t="s">
        <v>328</v>
      </c>
      <c r="D16" s="187"/>
      <c r="E16" s="187" t="s">
        <v>328</v>
      </c>
      <c r="F16" s="187"/>
      <c r="G16" s="54" t="s">
        <v>328</v>
      </c>
    </row>
    <row r="17" spans="1:7" ht="32.25" customHeight="1">
      <c r="A17" s="19" t="s">
        <v>138</v>
      </c>
      <c r="B17" s="54" t="s">
        <v>324</v>
      </c>
      <c r="C17" s="187" t="s">
        <v>324</v>
      </c>
      <c r="D17" s="187"/>
      <c r="E17" s="187" t="s">
        <v>324</v>
      </c>
      <c r="F17" s="187"/>
      <c r="G17" s="54" t="s">
        <v>324</v>
      </c>
    </row>
    <row r="18" spans="1:7" ht="32.25" customHeight="1">
      <c r="A18" s="19" t="s">
        <v>139</v>
      </c>
      <c r="B18" s="54" t="s">
        <v>329</v>
      </c>
      <c r="C18" s="187" t="s">
        <v>329</v>
      </c>
      <c r="D18" s="187"/>
      <c r="E18" s="187" t="s">
        <v>329</v>
      </c>
      <c r="F18" s="187"/>
      <c r="G18" s="54" t="s">
        <v>329</v>
      </c>
    </row>
    <row r="19" spans="1:7" ht="32.25" customHeight="1">
      <c r="A19" s="19" t="s">
        <v>140</v>
      </c>
      <c r="B19" s="19" t="s">
        <v>330</v>
      </c>
      <c r="C19" s="187" t="s">
        <v>328</v>
      </c>
      <c r="D19" s="187"/>
      <c r="E19" s="187" t="s">
        <v>328</v>
      </c>
      <c r="F19" s="187"/>
      <c r="G19" s="54" t="s">
        <v>328</v>
      </c>
    </row>
    <row r="20" spans="1:7" ht="32.25" customHeight="1">
      <c r="A20" s="19" t="s">
        <v>141</v>
      </c>
      <c r="B20" s="54" t="s">
        <v>298</v>
      </c>
      <c r="C20" s="188" t="s">
        <v>298</v>
      </c>
      <c r="D20" s="189"/>
      <c r="E20" s="188" t="s">
        <v>298</v>
      </c>
      <c r="F20" s="189"/>
      <c r="G20" s="54" t="s">
        <v>298</v>
      </c>
    </row>
    <row r="21" spans="1:7" ht="32.25" customHeight="1">
      <c r="A21" s="19" t="s">
        <v>142</v>
      </c>
      <c r="B21" s="54" t="s">
        <v>298</v>
      </c>
      <c r="C21" s="187" t="s">
        <v>328</v>
      </c>
      <c r="D21" s="187"/>
      <c r="E21" s="187" t="s">
        <v>328</v>
      </c>
      <c r="F21" s="187"/>
      <c r="G21" s="54" t="s">
        <v>328</v>
      </c>
    </row>
    <row r="22" spans="1:7" ht="32.25" customHeight="1">
      <c r="A22" s="19" t="s">
        <v>143</v>
      </c>
      <c r="B22" s="54" t="s">
        <v>324</v>
      </c>
      <c r="C22" s="187" t="s">
        <v>324</v>
      </c>
      <c r="D22" s="187"/>
      <c r="E22" s="187" t="s">
        <v>324</v>
      </c>
      <c r="F22" s="187"/>
      <c r="G22" s="54" t="s">
        <v>324</v>
      </c>
    </row>
    <row r="23" spans="1:7" ht="12.75">
      <c r="A23" s="120"/>
      <c r="B23" s="120"/>
      <c r="C23" s="120"/>
      <c r="D23" s="120"/>
      <c r="E23" s="120"/>
      <c r="F23" s="120"/>
      <c r="G23" s="120"/>
    </row>
    <row r="24" spans="1:6" ht="12.75">
      <c r="A24" s="25" t="s">
        <v>145</v>
      </c>
      <c r="B24" s="190" t="s">
        <v>416</v>
      </c>
      <c r="C24" s="190"/>
      <c r="D24" s="2" t="s">
        <v>144</v>
      </c>
      <c r="E24" s="191">
        <v>38791</v>
      </c>
      <c r="F24" s="190"/>
    </row>
    <row r="25" spans="1:7" ht="12.75">
      <c r="A25" s="123"/>
      <c r="B25" s="123"/>
      <c r="C25" s="123"/>
      <c r="D25" s="123"/>
      <c r="E25" s="123"/>
      <c r="F25" s="123"/>
      <c r="G25" s="123"/>
    </row>
    <row r="26" spans="1:8" ht="12.75">
      <c r="A26" s="116" t="s">
        <v>146</v>
      </c>
      <c r="B26" s="116"/>
      <c r="C26" s="116"/>
      <c r="D26" s="116"/>
      <c r="E26" s="116"/>
      <c r="F26" s="116"/>
      <c r="G26" s="116"/>
      <c r="H26" s="116"/>
    </row>
  </sheetData>
  <mergeCells count="47">
    <mergeCell ref="B24:C24"/>
    <mergeCell ref="E24:F24"/>
    <mergeCell ref="E11:F11"/>
    <mergeCell ref="E6:F6"/>
    <mergeCell ref="E7:F7"/>
    <mergeCell ref="E8:F8"/>
    <mergeCell ref="E9:F9"/>
    <mergeCell ref="E10:F10"/>
    <mergeCell ref="E15:F15"/>
    <mergeCell ref="E14:F14"/>
    <mergeCell ref="E20:F20"/>
    <mergeCell ref="E13:F13"/>
    <mergeCell ref="E12:F12"/>
    <mergeCell ref="E19:F19"/>
    <mergeCell ref="E18:F18"/>
    <mergeCell ref="E17:F17"/>
    <mergeCell ref="E16:F16"/>
    <mergeCell ref="C21:D21"/>
    <mergeCell ref="C22:D22"/>
    <mergeCell ref="E22:F22"/>
    <mergeCell ref="E21:F21"/>
    <mergeCell ref="C17:D17"/>
    <mergeCell ref="C18:D18"/>
    <mergeCell ref="C19:D19"/>
    <mergeCell ref="C20:D20"/>
    <mergeCell ref="C13:D13"/>
    <mergeCell ref="C14:D14"/>
    <mergeCell ref="C15:D15"/>
    <mergeCell ref="C16:D16"/>
    <mergeCell ref="C9:D9"/>
    <mergeCell ref="C10:D10"/>
    <mergeCell ref="C11:D11"/>
    <mergeCell ref="C12:D12"/>
    <mergeCell ref="A2:G2"/>
    <mergeCell ref="C6:D6"/>
    <mergeCell ref="C7:D7"/>
    <mergeCell ref="C8:D8"/>
    <mergeCell ref="A23:G23"/>
    <mergeCell ref="A25:G25"/>
    <mergeCell ref="A26:H26"/>
    <mergeCell ref="D1:E1"/>
    <mergeCell ref="A3:H3"/>
    <mergeCell ref="C4:G4"/>
    <mergeCell ref="C5:D5"/>
    <mergeCell ref="E5:F5"/>
    <mergeCell ref="A1:C1"/>
    <mergeCell ref="F1:G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I89"/>
  <sheetViews>
    <sheetView workbookViewId="0" topLeftCell="A13">
      <selection activeCell="D22" sqref="D22:F22"/>
    </sheetView>
  </sheetViews>
  <sheetFormatPr defaultColWidth="9.140625" defaultRowHeight="12.75"/>
  <cols>
    <col min="1" max="2" width="20.57421875" style="0" customWidth="1"/>
    <col min="3" max="3" width="2.7109375" style="0" customWidth="1"/>
    <col min="4" max="4" width="6.8515625" style="0" customWidth="1"/>
    <col min="5" max="5" width="4.140625" style="0" customWidth="1"/>
    <col min="6" max="6" width="2.7109375" style="0" customWidth="1"/>
    <col min="7" max="7" width="13.7109375" style="0" customWidth="1"/>
    <col min="8" max="8" width="8.8515625" style="0" customWidth="1"/>
    <col min="9" max="9" width="4.8515625" style="0" customWidth="1"/>
    <col min="10" max="10" width="5.7109375" style="0" customWidth="1"/>
    <col min="14" max="14" width="10.7109375" style="0" bestFit="1" customWidth="1"/>
    <col min="18" max="18" width="10.00390625" style="0" bestFit="1" customWidth="1"/>
    <col min="19" max="19" width="7.7109375" style="0" bestFit="1" customWidth="1"/>
    <col min="20" max="20" width="10.28125" style="0" bestFit="1" customWidth="1"/>
  </cols>
  <sheetData>
    <row r="1" spans="1:11" ht="14.25" customHeight="1">
      <c r="A1" s="130" t="s">
        <v>85</v>
      </c>
      <c r="B1" s="130"/>
      <c r="C1" s="129" t="str">
        <f>'sec 1a-1d'!D13</f>
        <v>06-342-01</v>
      </c>
      <c r="D1" s="129"/>
      <c r="E1" s="129"/>
      <c r="F1" s="127"/>
      <c r="G1" s="127"/>
      <c r="H1" s="127"/>
      <c r="I1" s="127"/>
      <c r="J1" s="1"/>
      <c r="K1" s="1"/>
    </row>
    <row r="2" spans="1:11" ht="14.25" customHeight="1">
      <c r="A2" s="127"/>
      <c r="B2" s="127"/>
      <c r="C2" s="127"/>
      <c r="D2" s="127"/>
      <c r="E2" s="127"/>
      <c r="F2" s="127"/>
      <c r="G2" s="127"/>
      <c r="H2" s="127"/>
      <c r="I2" s="127"/>
      <c r="J2" s="1"/>
      <c r="K2" s="1"/>
    </row>
    <row r="3" spans="1:11" ht="14.25" customHeight="1">
      <c r="A3" s="148" t="s">
        <v>380</v>
      </c>
      <c r="B3" s="148"/>
      <c r="C3" s="148"/>
      <c r="D3" s="148"/>
      <c r="E3" s="148"/>
      <c r="F3" s="148"/>
      <c r="G3" s="148"/>
      <c r="H3" s="148"/>
      <c r="I3" s="148"/>
      <c r="J3" s="1"/>
      <c r="K3" s="1"/>
    </row>
    <row r="4" spans="1:11" ht="14.25" customHeight="1">
      <c r="A4" s="127"/>
      <c r="B4" s="127"/>
      <c r="C4" s="127"/>
      <c r="D4" s="127"/>
      <c r="E4" s="127"/>
      <c r="F4" s="127"/>
      <c r="G4" s="127"/>
      <c r="H4" s="127"/>
      <c r="I4" s="127"/>
      <c r="J4" s="1"/>
      <c r="K4" s="1"/>
    </row>
    <row r="5" spans="1:11" ht="14.25" customHeight="1">
      <c r="A5" s="148" t="s">
        <v>147</v>
      </c>
      <c r="B5" s="148"/>
      <c r="C5" s="148"/>
      <c r="D5" s="148"/>
      <c r="E5" s="148"/>
      <c r="F5" s="148"/>
      <c r="G5" s="148"/>
      <c r="H5" s="148"/>
      <c r="I5" s="148"/>
      <c r="J5" s="1"/>
      <c r="K5" s="1"/>
    </row>
    <row r="6" spans="1:15" ht="31.5" customHeight="1">
      <c r="A6" s="136"/>
      <c r="B6" s="136"/>
      <c r="C6" s="136"/>
      <c r="D6" s="192" t="s">
        <v>149</v>
      </c>
      <c r="E6" s="192"/>
      <c r="F6" s="192"/>
      <c r="G6" s="28" t="s">
        <v>150</v>
      </c>
      <c r="H6" s="192" t="s">
        <v>148</v>
      </c>
      <c r="I6" s="192"/>
      <c r="J6" s="1"/>
      <c r="K6" s="1"/>
      <c r="O6">
        <v>20000</v>
      </c>
    </row>
    <row r="7" spans="1:13" ht="15" customHeight="1">
      <c r="A7" s="193" t="s">
        <v>151</v>
      </c>
      <c r="B7" s="193"/>
      <c r="C7" s="193"/>
      <c r="D7" s="195"/>
      <c r="E7" s="195"/>
      <c r="F7" s="195"/>
      <c r="G7" s="65"/>
      <c r="H7" s="136"/>
      <c r="I7" s="136"/>
      <c r="J7" s="1"/>
      <c r="K7" s="1"/>
      <c r="M7" t="s">
        <v>426</v>
      </c>
    </row>
    <row r="8" spans="1:15" ht="15" customHeight="1">
      <c r="A8" s="194"/>
      <c r="B8" s="194"/>
      <c r="C8" s="194"/>
      <c r="D8" s="195"/>
      <c r="E8" s="195"/>
      <c r="F8" s="195"/>
      <c r="G8" s="65"/>
      <c r="H8" s="195">
        <f>D8*G8</f>
        <v>0</v>
      </c>
      <c r="I8" s="195"/>
      <c r="J8" s="1"/>
      <c r="K8" s="1"/>
      <c r="L8">
        <f>125*2000</f>
        <v>250000</v>
      </c>
      <c r="M8">
        <v>3.5</v>
      </c>
      <c r="N8">
        <v>0.025</v>
      </c>
      <c r="O8">
        <f>L8*M8*N8</f>
        <v>21875</v>
      </c>
    </row>
    <row r="9" spans="1:11" ht="15" customHeight="1">
      <c r="A9" s="194"/>
      <c r="B9" s="194"/>
      <c r="C9" s="194"/>
      <c r="D9" s="195"/>
      <c r="E9" s="195"/>
      <c r="F9" s="195"/>
      <c r="G9" s="65"/>
      <c r="H9" s="195">
        <f>D9*G9</f>
        <v>0</v>
      </c>
      <c r="I9" s="195"/>
      <c r="J9" s="1"/>
      <c r="K9" s="1"/>
    </row>
    <row r="10" spans="1:11" ht="15" customHeight="1">
      <c r="A10" s="194"/>
      <c r="B10" s="194"/>
      <c r="C10" s="194"/>
      <c r="D10" s="195"/>
      <c r="E10" s="195"/>
      <c r="F10" s="195"/>
      <c r="G10" s="65"/>
      <c r="H10" s="195">
        <f>D10*G10</f>
        <v>0</v>
      </c>
      <c r="I10" s="195"/>
      <c r="J10" s="1"/>
      <c r="K10" s="1"/>
    </row>
    <row r="11" spans="1:61" ht="15" customHeight="1">
      <c r="A11" s="194"/>
      <c r="B11" s="194"/>
      <c r="C11" s="194"/>
      <c r="D11" s="195"/>
      <c r="E11" s="195"/>
      <c r="F11" s="195"/>
      <c r="G11" s="65"/>
      <c r="H11" s="195">
        <f>D11*G11</f>
        <v>0</v>
      </c>
      <c r="I11" s="195"/>
      <c r="J11" s="1"/>
      <c r="K11" s="1"/>
      <c r="BC11" s="66"/>
      <c r="BD11" s="66"/>
      <c r="BE11" s="66"/>
      <c r="BF11" s="66"/>
      <c r="BG11" s="66"/>
      <c r="BH11" s="66"/>
      <c r="BI11" s="66"/>
    </row>
    <row r="12" spans="1:11" ht="15" customHeight="1">
      <c r="A12" s="193" t="s">
        <v>152</v>
      </c>
      <c r="B12" s="193"/>
      <c r="C12" s="193"/>
      <c r="D12" s="195"/>
      <c r="E12" s="195"/>
      <c r="F12" s="195"/>
      <c r="G12" s="65"/>
      <c r="H12" s="195"/>
      <c r="I12" s="195"/>
      <c r="J12" s="1"/>
      <c r="K12" s="1"/>
    </row>
    <row r="13" spans="1:12" ht="15" customHeight="1">
      <c r="A13" s="194" t="s">
        <v>438</v>
      </c>
      <c r="B13" s="194"/>
      <c r="C13" s="194"/>
      <c r="D13" s="195">
        <f>13*O8</f>
        <v>284375</v>
      </c>
      <c r="E13" s="195"/>
      <c r="F13" s="195"/>
      <c r="G13" s="65">
        <v>0.25</v>
      </c>
      <c r="H13" s="195">
        <f>D13*G13</f>
        <v>71093.75</v>
      </c>
      <c r="I13" s="195"/>
      <c r="J13" s="1"/>
      <c r="K13" s="1"/>
      <c r="L13" s="73"/>
    </row>
    <row r="14" spans="1:12" ht="15" customHeight="1">
      <c r="A14" s="194"/>
      <c r="B14" s="194"/>
      <c r="C14" s="194"/>
      <c r="D14" s="195"/>
      <c r="E14" s="195"/>
      <c r="F14" s="195"/>
      <c r="G14" s="65"/>
      <c r="H14" s="195">
        <f>D14*G14</f>
        <v>0</v>
      </c>
      <c r="I14" s="195"/>
      <c r="J14" s="1"/>
      <c r="K14" s="1"/>
      <c r="L14" s="79"/>
    </row>
    <row r="15" spans="1:11" ht="15" customHeight="1">
      <c r="A15" s="194"/>
      <c r="B15" s="194"/>
      <c r="C15" s="194"/>
      <c r="D15" s="195"/>
      <c r="E15" s="195"/>
      <c r="F15" s="195"/>
      <c r="G15" s="65"/>
      <c r="H15" s="195">
        <f>D15*G15</f>
        <v>0</v>
      </c>
      <c r="I15" s="195"/>
      <c r="J15" s="1"/>
      <c r="K15" s="1"/>
    </row>
    <row r="16" spans="1:11" ht="15" customHeight="1">
      <c r="A16" s="194"/>
      <c r="B16" s="194"/>
      <c r="C16" s="194"/>
      <c r="D16" s="195"/>
      <c r="E16" s="195"/>
      <c r="F16" s="195"/>
      <c r="G16" s="65"/>
      <c r="H16" s="195">
        <f>D16*G16</f>
        <v>0</v>
      </c>
      <c r="I16" s="195"/>
      <c r="J16" s="1"/>
      <c r="K16" s="1"/>
    </row>
    <row r="17" spans="1:11" ht="15" customHeight="1">
      <c r="A17" s="193" t="s">
        <v>153</v>
      </c>
      <c r="B17" s="193"/>
      <c r="C17" s="193"/>
      <c r="D17" s="195"/>
      <c r="E17" s="195"/>
      <c r="F17" s="195"/>
      <c r="G17" s="65"/>
      <c r="H17" s="195"/>
      <c r="I17" s="195"/>
      <c r="J17" s="1"/>
      <c r="K17" s="1"/>
    </row>
    <row r="18" spans="1:12" ht="15" customHeight="1">
      <c r="A18" s="194"/>
      <c r="B18" s="194"/>
      <c r="C18" s="194"/>
      <c r="D18" s="195"/>
      <c r="E18" s="195"/>
      <c r="F18" s="195"/>
      <c r="G18" s="65"/>
      <c r="H18" s="195">
        <f>D18*G18</f>
        <v>0</v>
      </c>
      <c r="I18" s="195"/>
      <c r="J18" s="1"/>
      <c r="K18" s="1"/>
      <c r="L18" s="73"/>
    </row>
    <row r="19" spans="1:12" ht="15" customHeight="1">
      <c r="A19" s="194"/>
      <c r="B19" s="194"/>
      <c r="C19" s="194"/>
      <c r="D19" s="195"/>
      <c r="E19" s="195"/>
      <c r="F19" s="195"/>
      <c r="G19" s="65"/>
      <c r="H19" s="195">
        <f>D19*G19</f>
        <v>0</v>
      </c>
      <c r="I19" s="195"/>
      <c r="J19" s="1"/>
      <c r="K19" s="1"/>
      <c r="L19" s="73" t="s">
        <v>369</v>
      </c>
    </row>
    <row r="20" spans="1:11" ht="15" customHeight="1">
      <c r="A20" s="194"/>
      <c r="B20" s="194"/>
      <c r="C20" s="194"/>
      <c r="D20" s="195"/>
      <c r="E20" s="195"/>
      <c r="F20" s="195"/>
      <c r="G20" s="65"/>
      <c r="H20" s="195">
        <f>D20*G20</f>
        <v>0</v>
      </c>
      <c r="I20" s="195"/>
      <c r="J20" s="1"/>
      <c r="K20" s="1"/>
    </row>
    <row r="21" spans="1:12" ht="15" customHeight="1">
      <c r="A21" s="194"/>
      <c r="B21" s="194"/>
      <c r="C21" s="194"/>
      <c r="D21" s="195"/>
      <c r="E21" s="195"/>
      <c r="F21" s="195"/>
      <c r="G21" s="65"/>
      <c r="H21" s="195">
        <f>D21*G21</f>
        <v>0</v>
      </c>
      <c r="I21" s="195"/>
      <c r="J21" s="1"/>
      <c r="K21" s="1"/>
      <c r="L21" s="79" t="s">
        <v>303</v>
      </c>
    </row>
    <row r="22" spans="1:21" ht="15" customHeight="1">
      <c r="A22" s="193" t="s">
        <v>117</v>
      </c>
      <c r="B22" s="193"/>
      <c r="C22" s="193"/>
      <c r="D22" s="195"/>
      <c r="E22" s="195"/>
      <c r="F22" s="195"/>
      <c r="G22" s="65"/>
      <c r="H22" s="195"/>
      <c r="I22" s="195"/>
      <c r="J22" s="1"/>
      <c r="K22" s="1"/>
      <c r="L22" s="57" t="s">
        <v>309</v>
      </c>
      <c r="M22" s="63" t="s">
        <v>359</v>
      </c>
      <c r="N22" s="57" t="s">
        <v>305</v>
      </c>
      <c r="O22" s="57" t="s">
        <v>308</v>
      </c>
      <c r="P22" s="57" t="s">
        <v>314</v>
      </c>
      <c r="Q22" s="57" t="s">
        <v>315</v>
      </c>
      <c r="R22" s="57" t="s">
        <v>316</v>
      </c>
      <c r="S22" s="57" t="s">
        <v>317</v>
      </c>
      <c r="T22" s="57" t="s">
        <v>318</v>
      </c>
      <c r="U22" s="67" t="s">
        <v>321</v>
      </c>
    </row>
    <row r="23" spans="1:21" ht="15" customHeight="1">
      <c r="A23" s="194"/>
      <c r="B23" s="194"/>
      <c r="C23" s="194"/>
      <c r="D23" s="195"/>
      <c r="E23" s="195"/>
      <c r="F23" s="195"/>
      <c r="G23" s="65"/>
      <c r="H23" s="195">
        <f>D23*G23</f>
        <v>0</v>
      </c>
      <c r="I23" s="195"/>
      <c r="J23" s="1"/>
      <c r="K23" s="1"/>
      <c r="L23" t="s">
        <v>301</v>
      </c>
      <c r="M23" s="85"/>
      <c r="N23">
        <v>1</v>
      </c>
      <c r="O23">
        <v>4</v>
      </c>
      <c r="P23">
        <v>1</v>
      </c>
      <c r="Q23" s="85">
        <f>52*6-13</f>
        <v>299</v>
      </c>
      <c r="R23" s="86">
        <f>PRODUCT(N23:Q23)</f>
        <v>1196</v>
      </c>
      <c r="S23" s="87">
        <v>0.485</v>
      </c>
      <c r="T23" s="86">
        <f aca="true" t="shared" si="0" ref="T23:T28">PRODUCT(R23:S23)</f>
        <v>580.06</v>
      </c>
      <c r="U23" s="88">
        <f>-PV(M31,10,T23)</f>
        <v>4452.004203711646</v>
      </c>
    </row>
    <row r="24" spans="1:21" ht="15" customHeight="1">
      <c r="A24" s="194"/>
      <c r="B24" s="194"/>
      <c r="C24" s="194"/>
      <c r="D24" s="195"/>
      <c r="E24" s="195"/>
      <c r="F24" s="195"/>
      <c r="G24" s="65"/>
      <c r="H24" s="195">
        <f>D24*G24</f>
        <v>0</v>
      </c>
      <c r="I24" s="195"/>
      <c r="J24" s="1"/>
      <c r="K24" s="1"/>
      <c r="L24" t="s">
        <v>302</v>
      </c>
      <c r="M24" s="85"/>
      <c r="N24">
        <v>1</v>
      </c>
      <c r="O24">
        <v>4</v>
      </c>
      <c r="P24">
        <v>2</v>
      </c>
      <c r="Q24" s="85">
        <v>180</v>
      </c>
      <c r="R24" s="86">
        <f>PRODUCT(N24:Q24)</f>
        <v>1440</v>
      </c>
      <c r="S24" s="87">
        <v>0.485</v>
      </c>
      <c r="T24" s="86">
        <f t="shared" si="0"/>
        <v>698.4</v>
      </c>
      <c r="U24" s="88">
        <f>-PV(M32,10,T24)</f>
        <v>6984</v>
      </c>
    </row>
    <row r="25" spans="1:21" ht="15" customHeight="1">
      <c r="A25" s="194"/>
      <c r="B25" s="194"/>
      <c r="C25" s="194"/>
      <c r="D25" s="195"/>
      <c r="E25" s="195"/>
      <c r="F25" s="195"/>
      <c r="G25" s="65"/>
      <c r="H25" s="195">
        <f>D25*G25</f>
        <v>0</v>
      </c>
      <c r="I25" s="195"/>
      <c r="J25" s="1"/>
      <c r="K25" s="1"/>
      <c r="L25" t="s">
        <v>304</v>
      </c>
      <c r="M25">
        <v>2</v>
      </c>
      <c r="N25">
        <v>2</v>
      </c>
      <c r="O25">
        <v>2</v>
      </c>
      <c r="P25">
        <v>2</v>
      </c>
      <c r="Q25" s="85">
        <f>52*6</f>
        <v>312</v>
      </c>
      <c r="R25" s="86">
        <f>PRODUCT(M25:Q25)</f>
        <v>4992</v>
      </c>
      <c r="S25" s="87">
        <v>0.485</v>
      </c>
      <c r="T25" s="86">
        <f t="shared" si="0"/>
        <v>2421.12</v>
      </c>
      <c r="U25" s="88">
        <f>-PV(M33,10,T25)</f>
        <v>24211.199999999997</v>
      </c>
    </row>
    <row r="26" spans="1:21" ht="15" customHeight="1">
      <c r="A26" s="194"/>
      <c r="B26" s="194"/>
      <c r="C26" s="194"/>
      <c r="D26" s="195"/>
      <c r="E26" s="195"/>
      <c r="F26" s="195"/>
      <c r="G26" s="65"/>
      <c r="H26" s="195">
        <f>D26*G26</f>
        <v>0</v>
      </c>
      <c r="I26" s="195"/>
      <c r="J26" s="1"/>
      <c r="K26" s="1"/>
      <c r="L26" t="s">
        <v>371</v>
      </c>
      <c r="M26">
        <v>0</v>
      </c>
      <c r="N26">
        <v>1</v>
      </c>
      <c r="O26">
        <v>4</v>
      </c>
      <c r="P26">
        <v>0.5</v>
      </c>
      <c r="Q26" s="85">
        <f>52*6</f>
        <v>312</v>
      </c>
      <c r="R26" s="86">
        <f>PRODUCT(M26:Q26)</f>
        <v>0</v>
      </c>
      <c r="S26" s="87">
        <v>1.485</v>
      </c>
      <c r="T26" s="86">
        <f t="shared" si="0"/>
        <v>0</v>
      </c>
      <c r="U26" s="88">
        <f>-PV(M34,10,T26)</f>
        <v>0</v>
      </c>
    </row>
    <row r="27" spans="1:21" ht="15" customHeight="1">
      <c r="A27" s="194"/>
      <c r="B27" s="194"/>
      <c r="C27" s="194"/>
      <c r="D27" s="195"/>
      <c r="E27" s="195"/>
      <c r="F27" s="195"/>
      <c r="G27" s="65"/>
      <c r="H27" s="195">
        <f>D27*G27</f>
        <v>0</v>
      </c>
      <c r="I27" s="195"/>
      <c r="J27" s="1"/>
      <c r="K27" s="1"/>
      <c r="M27">
        <v>0</v>
      </c>
      <c r="Q27" s="85">
        <f>52*6</f>
        <v>312</v>
      </c>
      <c r="R27" s="86">
        <f>PRODUCT(M27:Q27)</f>
        <v>0</v>
      </c>
      <c r="S27" s="87">
        <v>2.485</v>
      </c>
      <c r="T27" s="86">
        <f t="shared" si="0"/>
        <v>0</v>
      </c>
      <c r="U27" s="88">
        <f>-PV(M35,10,T27)</f>
        <v>0</v>
      </c>
    </row>
    <row r="28" spans="1:21" ht="15" customHeight="1">
      <c r="A28" s="196" t="s">
        <v>154</v>
      </c>
      <c r="B28" s="196"/>
      <c r="C28" s="196"/>
      <c r="D28" s="196"/>
      <c r="E28" s="196"/>
      <c r="F28" s="196"/>
      <c r="G28" s="196"/>
      <c r="H28" s="197">
        <f>SUM(H7:I27)</f>
        <v>71093.75</v>
      </c>
      <c r="I28" s="197"/>
      <c r="J28" s="1"/>
      <c r="K28" s="1"/>
      <c r="L28" s="63" t="s">
        <v>366</v>
      </c>
      <c r="M28" s="63">
        <v>3</v>
      </c>
      <c r="N28" s="63">
        <v>5</v>
      </c>
      <c r="O28" s="63">
        <v>4</v>
      </c>
      <c r="P28" s="63">
        <v>0.1</v>
      </c>
      <c r="Q28" s="71">
        <f>52*6*0.75</f>
        <v>234</v>
      </c>
      <c r="R28" s="89">
        <f>PRODUCT(M28:Q28)</f>
        <v>1404</v>
      </c>
      <c r="S28" s="90">
        <v>0.485</v>
      </c>
      <c r="T28" s="89">
        <f t="shared" si="0"/>
        <v>680.9399999999999</v>
      </c>
      <c r="U28" s="91">
        <f>-PV(M34,10,T28)</f>
        <v>6809.4</v>
      </c>
    </row>
    <row r="29" spans="1:21" ht="15" customHeight="1">
      <c r="A29" s="196" t="s">
        <v>155</v>
      </c>
      <c r="B29" s="196"/>
      <c r="C29" s="196"/>
      <c r="D29" s="196"/>
      <c r="E29" s="196"/>
      <c r="F29" s="196"/>
      <c r="G29" s="196"/>
      <c r="H29" s="198">
        <f>H28-'sec 3a-Proposed'!K30</f>
        <v>1943.75</v>
      </c>
      <c r="I29" s="199"/>
      <c r="J29" s="1"/>
      <c r="K29" s="1"/>
      <c r="L29" s="68" t="s">
        <v>319</v>
      </c>
      <c r="N29" s="56"/>
      <c r="O29" s="56"/>
      <c r="P29" s="56"/>
      <c r="Q29" s="56"/>
      <c r="R29" s="56"/>
      <c r="S29" s="56"/>
      <c r="T29" s="69">
        <f>SUM(T23:T28)</f>
        <v>4380.5199999999995</v>
      </c>
      <c r="U29" s="69">
        <f>SUM(U23:U28)</f>
        <v>42456.60420371165</v>
      </c>
    </row>
    <row r="30" spans="1:12" ht="15" customHeight="1">
      <c r="A30" s="109"/>
      <c r="B30" s="109"/>
      <c r="C30" s="109"/>
      <c r="D30" s="109"/>
      <c r="E30" s="109"/>
      <c r="F30" s="109"/>
      <c r="G30" s="109"/>
      <c r="H30" s="109"/>
      <c r="I30" s="109"/>
      <c r="J30" s="1"/>
      <c r="K30" s="1"/>
      <c r="L30" s="64" t="s">
        <v>320</v>
      </c>
    </row>
    <row r="31" spans="1:13" ht="15" customHeight="1">
      <c r="A31" s="200"/>
      <c r="B31" s="153"/>
      <c r="C31" s="153"/>
      <c r="D31" s="153"/>
      <c r="E31" s="153"/>
      <c r="F31" s="153"/>
      <c r="G31" s="153"/>
      <c r="H31" s="153"/>
      <c r="I31" s="153"/>
      <c r="J31" s="1"/>
      <c r="K31" s="1"/>
      <c r="L31" t="s">
        <v>313</v>
      </c>
      <c r="M31" s="62">
        <v>0.05125</v>
      </c>
    </row>
    <row r="32" spans="1:12" ht="15" customHeight="1">
      <c r="A32" s="150"/>
      <c r="B32" s="150"/>
      <c r="C32" s="150"/>
      <c r="D32" s="150"/>
      <c r="E32" s="150"/>
      <c r="F32" s="150"/>
      <c r="G32" s="150"/>
      <c r="H32" s="150"/>
      <c r="I32" s="150"/>
      <c r="J32" s="1"/>
      <c r="K32" s="1"/>
      <c r="L32" t="s">
        <v>306</v>
      </c>
    </row>
    <row r="33" spans="1:12" ht="15" customHeight="1">
      <c r="A33" s="150"/>
      <c r="B33" s="150"/>
      <c r="C33" s="150"/>
      <c r="D33" s="150"/>
      <c r="E33" s="150"/>
      <c r="F33" s="150"/>
      <c r="G33" s="150"/>
      <c r="H33" s="150"/>
      <c r="I33" s="150"/>
      <c r="J33" s="1"/>
      <c r="K33" s="1"/>
      <c r="L33" t="s">
        <v>307</v>
      </c>
    </row>
    <row r="34" spans="1:11" ht="15" customHeight="1">
      <c r="A34" s="2" t="s">
        <v>145</v>
      </c>
      <c r="B34" s="167" t="s">
        <v>439</v>
      </c>
      <c r="C34" s="167"/>
      <c r="D34" s="167"/>
      <c r="E34" s="1"/>
      <c r="F34" s="2" t="s">
        <v>144</v>
      </c>
      <c r="G34" s="128">
        <v>38426</v>
      </c>
      <c r="H34" s="129"/>
      <c r="I34" s="1"/>
      <c r="J34" s="1"/>
      <c r="K34" s="1"/>
    </row>
    <row r="35" spans="1:14" ht="12.75">
      <c r="A35" s="127"/>
      <c r="B35" s="127"/>
      <c r="C35" s="127"/>
      <c r="D35" s="127"/>
      <c r="E35" s="127"/>
      <c r="F35" s="127"/>
      <c r="G35" s="127"/>
      <c r="H35" s="127"/>
      <c r="I35" s="127"/>
      <c r="J35" s="1"/>
      <c r="K35" s="1"/>
      <c r="L35" s="80" t="s">
        <v>360</v>
      </c>
      <c r="M35" s="63"/>
      <c r="N35" s="63"/>
    </row>
    <row r="36" spans="1:14" ht="12.75">
      <c r="A36" s="127"/>
      <c r="B36" s="127"/>
      <c r="C36" s="127"/>
      <c r="D36" s="127"/>
      <c r="E36" s="127"/>
      <c r="F36" s="127"/>
      <c r="G36" s="127"/>
      <c r="H36" s="127"/>
      <c r="I36" s="127"/>
      <c r="J36" s="1"/>
      <c r="K36" s="1"/>
      <c r="L36" t="s">
        <v>361</v>
      </c>
      <c r="N36">
        <v>200</v>
      </c>
    </row>
    <row r="37" spans="1:14" ht="12.75">
      <c r="A37" s="127"/>
      <c r="B37" s="127"/>
      <c r="C37" s="127"/>
      <c r="D37" s="127"/>
      <c r="E37" s="127"/>
      <c r="F37" s="127"/>
      <c r="G37" s="127"/>
      <c r="H37" s="127"/>
      <c r="I37" s="127"/>
      <c r="J37" s="1"/>
      <c r="K37" s="1"/>
      <c r="L37" t="s">
        <v>364</v>
      </c>
      <c r="N37">
        <v>2.01</v>
      </c>
    </row>
    <row r="38" spans="1:14" ht="12.75">
      <c r="A38" s="127"/>
      <c r="B38" s="127"/>
      <c r="C38" s="127"/>
      <c r="D38" s="127"/>
      <c r="E38" s="127"/>
      <c r="F38" s="127"/>
      <c r="G38" s="127"/>
      <c r="H38" s="127"/>
      <c r="I38" s="127"/>
      <c r="J38" s="1"/>
      <c r="K38" s="1"/>
      <c r="L38" t="s">
        <v>362</v>
      </c>
      <c r="N38">
        <v>20</v>
      </c>
    </row>
    <row r="39" spans="1:15" ht="12.75">
      <c r="A39" s="127"/>
      <c r="B39" s="127"/>
      <c r="C39" s="127"/>
      <c r="D39" s="127"/>
      <c r="E39" s="127"/>
      <c r="F39" s="127"/>
      <c r="G39" s="127"/>
      <c r="H39" s="127"/>
      <c r="I39" s="127"/>
      <c r="J39" s="1"/>
      <c r="K39" s="1"/>
      <c r="L39" s="63" t="s">
        <v>363</v>
      </c>
      <c r="M39" s="63"/>
      <c r="N39" s="80">
        <v>50</v>
      </c>
      <c r="O39" t="s">
        <v>376</v>
      </c>
    </row>
    <row r="40" spans="1:14" ht="12.75">
      <c r="A40" s="127"/>
      <c r="B40" s="127"/>
      <c r="C40" s="127"/>
      <c r="D40" s="127"/>
      <c r="E40" s="127"/>
      <c r="F40" s="127"/>
      <c r="G40" s="127"/>
      <c r="H40" s="127"/>
      <c r="I40" s="127"/>
      <c r="J40" s="1"/>
      <c r="K40" s="1"/>
      <c r="L40" s="64" t="s">
        <v>365</v>
      </c>
      <c r="N40" s="95">
        <f>-PV(M31,10,N36*N37*N39)</f>
        <v>154269.01440299986</v>
      </c>
    </row>
    <row r="41" spans="1:11" ht="12.75">
      <c r="A41" s="127"/>
      <c r="B41" s="127"/>
      <c r="C41" s="127"/>
      <c r="D41" s="127"/>
      <c r="E41" s="127"/>
      <c r="F41" s="127"/>
      <c r="G41" s="127"/>
      <c r="H41" s="127"/>
      <c r="I41" s="127"/>
      <c r="J41" s="1"/>
      <c r="K41" s="1"/>
    </row>
    <row r="42" spans="1:11" ht="12.75">
      <c r="A42" s="127"/>
      <c r="B42" s="127"/>
      <c r="C42" s="127"/>
      <c r="D42" s="127"/>
      <c r="E42" s="127"/>
      <c r="F42" s="127"/>
      <c r="G42" s="127"/>
      <c r="H42" s="127"/>
      <c r="I42" s="127"/>
      <c r="J42" s="1"/>
      <c r="K42" s="1"/>
    </row>
    <row r="43" spans="1:11" ht="12.75">
      <c r="A43" s="127"/>
      <c r="B43" s="127"/>
      <c r="C43" s="127"/>
      <c r="D43" s="127"/>
      <c r="E43" s="127"/>
      <c r="F43" s="127"/>
      <c r="G43" s="127"/>
      <c r="H43" s="127"/>
      <c r="I43" s="127"/>
      <c r="J43" s="1"/>
      <c r="K43" s="1"/>
    </row>
    <row r="44" spans="1:11" ht="12.75">
      <c r="A44" s="127"/>
      <c r="B44" s="127"/>
      <c r="C44" s="127"/>
      <c r="D44" s="127"/>
      <c r="E44" s="127"/>
      <c r="F44" s="127"/>
      <c r="G44" s="127"/>
      <c r="H44" s="127"/>
      <c r="I44" s="127"/>
      <c r="J44" s="3" t="s">
        <v>156</v>
      </c>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row r="51" spans="1:11" ht="12.75">
      <c r="A51" s="1"/>
      <c r="B51" s="1"/>
      <c r="C51" s="1"/>
      <c r="D51" s="1"/>
      <c r="E51" s="1"/>
      <c r="F51" s="1"/>
      <c r="G51" s="1"/>
      <c r="H51" s="1"/>
      <c r="I51" s="1"/>
      <c r="J51" s="1"/>
      <c r="K51" s="1"/>
    </row>
    <row r="52" spans="1:11" ht="12.75">
      <c r="A52" s="1"/>
      <c r="B52" s="1"/>
      <c r="C52" s="1"/>
      <c r="D52" s="1"/>
      <c r="E52" s="1"/>
      <c r="F52" s="1"/>
      <c r="G52" s="1"/>
      <c r="H52" s="1"/>
      <c r="I52" s="1"/>
      <c r="J52" s="1"/>
      <c r="K52" s="1"/>
    </row>
    <row r="53" spans="1:11" ht="12.75">
      <c r="A53" s="1"/>
      <c r="B53" s="1"/>
      <c r="C53" s="1"/>
      <c r="D53" s="1"/>
      <c r="E53" s="1"/>
      <c r="F53" s="1"/>
      <c r="G53" s="1"/>
      <c r="H53" s="1"/>
      <c r="I53" s="1"/>
      <c r="J53" s="1"/>
      <c r="K53" s="1"/>
    </row>
    <row r="54" spans="1:11" ht="12.75">
      <c r="A54" s="1"/>
      <c r="B54" s="1"/>
      <c r="C54" s="1"/>
      <c r="D54" s="1"/>
      <c r="E54" s="1"/>
      <c r="F54" s="1"/>
      <c r="G54" s="1"/>
      <c r="H54" s="1"/>
      <c r="I54" s="1"/>
      <c r="J54" s="1"/>
      <c r="K54" s="1"/>
    </row>
    <row r="55" spans="1:11" ht="12.75">
      <c r="A55" s="1"/>
      <c r="B55" s="1"/>
      <c r="C55" s="1"/>
      <c r="D55" s="1"/>
      <c r="E55" s="1"/>
      <c r="F55" s="1"/>
      <c r="G55" s="1"/>
      <c r="H55" s="1"/>
      <c r="I55" s="1"/>
      <c r="J55" s="1"/>
      <c r="K55" s="1"/>
    </row>
    <row r="56" spans="1:11" ht="12.75">
      <c r="A56" s="1"/>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1"/>
      <c r="C70" s="1"/>
      <c r="D70" s="1"/>
      <c r="E70" s="1"/>
      <c r="F70" s="1"/>
      <c r="G70" s="1"/>
      <c r="H70" s="1"/>
      <c r="I70" s="1"/>
      <c r="J70" s="1"/>
      <c r="K70" s="1"/>
    </row>
    <row r="71" spans="1:11" ht="12.75">
      <c r="A71" s="1"/>
      <c r="B71" s="1"/>
      <c r="C71" s="1"/>
      <c r="D71" s="1"/>
      <c r="E71" s="1"/>
      <c r="F71" s="1"/>
      <c r="G71" s="1"/>
      <c r="H71" s="1"/>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1"/>
      <c r="K81" s="1"/>
    </row>
    <row r="82" spans="1:11" ht="12.75">
      <c r="A82" s="1"/>
      <c r="B82" s="1"/>
      <c r="C82" s="1"/>
      <c r="D82" s="1"/>
      <c r="E82" s="1"/>
      <c r="F82" s="1"/>
      <c r="G82" s="1"/>
      <c r="H82" s="1"/>
      <c r="I82" s="1"/>
      <c r="J82" s="1"/>
      <c r="K82" s="1"/>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sheetData>
  <mergeCells count="93">
    <mergeCell ref="B34:D34"/>
    <mergeCell ref="G34:H34"/>
    <mergeCell ref="H27:I27"/>
    <mergeCell ref="H26:I26"/>
    <mergeCell ref="A30:I30"/>
    <mergeCell ref="A31:I31"/>
    <mergeCell ref="A32:I32"/>
    <mergeCell ref="A33:I33"/>
    <mergeCell ref="D22:F22"/>
    <mergeCell ref="D23:F23"/>
    <mergeCell ref="D24:F24"/>
    <mergeCell ref="D25:F25"/>
    <mergeCell ref="D18:F18"/>
    <mergeCell ref="D19:F19"/>
    <mergeCell ref="D20:F20"/>
    <mergeCell ref="D21:F21"/>
    <mergeCell ref="D14:F14"/>
    <mergeCell ref="D15:F15"/>
    <mergeCell ref="D16:F16"/>
    <mergeCell ref="D17:F17"/>
    <mergeCell ref="D10:F10"/>
    <mergeCell ref="D11:F11"/>
    <mergeCell ref="D12:F12"/>
    <mergeCell ref="D13:F13"/>
    <mergeCell ref="H7:I7"/>
    <mergeCell ref="D7:F7"/>
    <mergeCell ref="D8:F8"/>
    <mergeCell ref="D9:F9"/>
    <mergeCell ref="H11:I11"/>
    <mergeCell ref="H10:I10"/>
    <mergeCell ref="H9:I9"/>
    <mergeCell ref="H8:I8"/>
    <mergeCell ref="H15:I15"/>
    <mergeCell ref="H14:I14"/>
    <mergeCell ref="H13:I13"/>
    <mergeCell ref="H12:I12"/>
    <mergeCell ref="H19:I19"/>
    <mergeCell ref="H18:I18"/>
    <mergeCell ref="H17:I17"/>
    <mergeCell ref="H16:I16"/>
    <mergeCell ref="H23:I23"/>
    <mergeCell ref="H22:I22"/>
    <mergeCell ref="H21:I21"/>
    <mergeCell ref="H20:I20"/>
    <mergeCell ref="H25:I25"/>
    <mergeCell ref="H24:I24"/>
    <mergeCell ref="A28:G28"/>
    <mergeCell ref="A29:G29"/>
    <mergeCell ref="H28:I28"/>
    <mergeCell ref="H29:I29"/>
    <mergeCell ref="A27:C27"/>
    <mergeCell ref="D26:F26"/>
    <mergeCell ref="D27:F27"/>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7:C7"/>
    <mergeCell ref="A8:C8"/>
    <mergeCell ref="A9:C9"/>
    <mergeCell ref="A10:C10"/>
    <mergeCell ref="C1:E1"/>
    <mergeCell ref="A3:I3"/>
    <mergeCell ref="A5:I5"/>
    <mergeCell ref="A6:C6"/>
    <mergeCell ref="D6:F6"/>
    <mergeCell ref="H6:I6"/>
    <mergeCell ref="A1:B1"/>
    <mergeCell ref="F1:I1"/>
    <mergeCell ref="A2:I2"/>
    <mergeCell ref="A4:I4"/>
    <mergeCell ref="A35:I35"/>
    <mergeCell ref="A36:I36"/>
    <mergeCell ref="A37:I37"/>
    <mergeCell ref="A38:I38"/>
    <mergeCell ref="A43:I43"/>
    <mergeCell ref="A44:I44"/>
    <mergeCell ref="A39:I39"/>
    <mergeCell ref="A40:I40"/>
    <mergeCell ref="A41:I41"/>
    <mergeCell ref="A42:I4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I89"/>
  <sheetViews>
    <sheetView workbookViewId="0" topLeftCell="A13">
      <selection activeCell="A17" sqref="A17:C17"/>
    </sheetView>
  </sheetViews>
  <sheetFormatPr defaultColWidth="9.140625" defaultRowHeight="12.75"/>
  <cols>
    <col min="1" max="2" width="20.57421875" style="0" customWidth="1"/>
    <col min="3" max="3" width="2.7109375" style="0" customWidth="1"/>
    <col min="4" max="4" width="6.8515625" style="0" customWidth="1"/>
    <col min="5" max="5" width="4.140625" style="0" customWidth="1"/>
    <col min="6" max="6" width="2.7109375" style="0" customWidth="1"/>
    <col min="7" max="7" width="13.7109375" style="0" customWidth="1"/>
    <col min="8" max="8" width="8.8515625" style="0" customWidth="1"/>
    <col min="9" max="9" width="4.8515625" style="0" customWidth="1"/>
    <col min="10" max="10" width="5.7109375" style="0" customWidth="1"/>
    <col min="14" max="14" width="10.7109375" style="0" bestFit="1" customWidth="1"/>
    <col min="18" max="18" width="10.00390625" style="0" bestFit="1" customWidth="1"/>
    <col min="19" max="19" width="7.7109375" style="0" bestFit="1" customWidth="1"/>
    <col min="20" max="20" width="10.28125" style="0" bestFit="1" customWidth="1"/>
  </cols>
  <sheetData>
    <row r="1" spans="1:11" ht="14.25" customHeight="1">
      <c r="A1" s="130" t="s">
        <v>85</v>
      </c>
      <c r="B1" s="130"/>
      <c r="C1" s="129" t="str">
        <f>'sec 1a-1d'!D13</f>
        <v>06-342-01</v>
      </c>
      <c r="D1" s="129"/>
      <c r="E1" s="129"/>
      <c r="F1" s="127"/>
      <c r="G1" s="127"/>
      <c r="H1" s="127"/>
      <c r="I1" s="127"/>
      <c r="J1" s="1"/>
      <c r="K1" s="1"/>
    </row>
    <row r="2" spans="1:11" ht="14.25" customHeight="1">
      <c r="A2" s="127"/>
      <c r="B2" s="127"/>
      <c r="C2" s="127"/>
      <c r="D2" s="127"/>
      <c r="E2" s="127"/>
      <c r="F2" s="127"/>
      <c r="G2" s="127"/>
      <c r="H2" s="127"/>
      <c r="I2" s="127"/>
      <c r="J2" s="1"/>
      <c r="K2" s="1"/>
    </row>
    <row r="3" spans="1:11" ht="14.25" customHeight="1">
      <c r="A3" s="148" t="s">
        <v>381</v>
      </c>
      <c r="B3" s="148"/>
      <c r="C3" s="148"/>
      <c r="D3" s="148"/>
      <c r="E3" s="148"/>
      <c r="F3" s="148"/>
      <c r="G3" s="148"/>
      <c r="H3" s="148"/>
      <c r="I3" s="148"/>
      <c r="J3" s="1"/>
      <c r="K3" s="1"/>
    </row>
    <row r="4" spans="1:11" ht="14.25" customHeight="1">
      <c r="A4" s="127"/>
      <c r="B4" s="127"/>
      <c r="C4" s="127"/>
      <c r="D4" s="127"/>
      <c r="E4" s="127"/>
      <c r="F4" s="127"/>
      <c r="G4" s="127"/>
      <c r="H4" s="127"/>
      <c r="I4" s="127"/>
      <c r="J4" s="1"/>
      <c r="K4" s="1"/>
    </row>
    <row r="5" spans="1:11" ht="14.25" customHeight="1">
      <c r="A5" s="148" t="s">
        <v>147</v>
      </c>
      <c r="B5" s="148"/>
      <c r="C5" s="148"/>
      <c r="D5" s="148"/>
      <c r="E5" s="148"/>
      <c r="F5" s="148"/>
      <c r="G5" s="148"/>
      <c r="H5" s="148"/>
      <c r="I5" s="148"/>
      <c r="J5" s="1"/>
      <c r="K5" s="1"/>
    </row>
    <row r="6" spans="1:11" ht="31.5" customHeight="1">
      <c r="A6" s="136"/>
      <c r="B6" s="136"/>
      <c r="C6" s="136"/>
      <c r="D6" s="192" t="s">
        <v>149</v>
      </c>
      <c r="E6" s="192"/>
      <c r="F6" s="192"/>
      <c r="G6" s="28" t="s">
        <v>150</v>
      </c>
      <c r="H6" s="192" t="s">
        <v>148</v>
      </c>
      <c r="I6" s="192"/>
      <c r="J6" s="1"/>
      <c r="K6" s="1"/>
    </row>
    <row r="7" spans="1:13" ht="15" customHeight="1">
      <c r="A7" s="193" t="s">
        <v>151</v>
      </c>
      <c r="B7" s="193"/>
      <c r="C7" s="193"/>
      <c r="D7" s="195"/>
      <c r="E7" s="195"/>
      <c r="F7" s="195"/>
      <c r="G7" s="65"/>
      <c r="H7" s="136"/>
      <c r="I7" s="136"/>
      <c r="J7" s="1"/>
      <c r="K7" s="1"/>
      <c r="M7" t="s">
        <v>426</v>
      </c>
    </row>
    <row r="8" spans="1:15" ht="15" customHeight="1">
      <c r="A8" s="194"/>
      <c r="B8" s="194"/>
      <c r="C8" s="194"/>
      <c r="D8" s="195"/>
      <c r="E8" s="195"/>
      <c r="F8" s="195"/>
      <c r="G8" s="65"/>
      <c r="H8" s="195">
        <f>D8*G8</f>
        <v>0</v>
      </c>
      <c r="I8" s="195"/>
      <c r="J8" s="1"/>
      <c r="K8" s="1"/>
      <c r="L8">
        <f>125*2000</f>
        <v>250000</v>
      </c>
      <c r="M8">
        <v>3.5</v>
      </c>
      <c r="N8">
        <v>0.025</v>
      </c>
      <c r="O8">
        <f>L8*M8*N8</f>
        <v>21875</v>
      </c>
    </row>
    <row r="9" spans="1:11" ht="15" customHeight="1">
      <c r="A9" s="194"/>
      <c r="B9" s="194"/>
      <c r="C9" s="194"/>
      <c r="D9" s="195"/>
      <c r="E9" s="195"/>
      <c r="F9" s="195"/>
      <c r="G9" s="65"/>
      <c r="H9" s="195">
        <f>D9*G9</f>
        <v>0</v>
      </c>
      <c r="I9" s="195"/>
      <c r="J9" s="1"/>
      <c r="K9" s="1"/>
    </row>
    <row r="10" spans="1:11" ht="15" customHeight="1">
      <c r="A10" s="194"/>
      <c r="B10" s="194"/>
      <c r="C10" s="194"/>
      <c r="D10" s="195"/>
      <c r="E10" s="195"/>
      <c r="F10" s="195"/>
      <c r="G10" s="65"/>
      <c r="H10" s="195">
        <f>D10*G10</f>
        <v>0</v>
      </c>
      <c r="I10" s="195"/>
      <c r="J10" s="1"/>
      <c r="K10" s="1"/>
    </row>
    <row r="11" spans="1:61" ht="15" customHeight="1">
      <c r="A11" s="194"/>
      <c r="B11" s="194"/>
      <c r="C11" s="194"/>
      <c r="D11" s="195"/>
      <c r="E11" s="195"/>
      <c r="F11" s="195"/>
      <c r="G11" s="65"/>
      <c r="H11" s="195">
        <f>D11*G11</f>
        <v>0</v>
      </c>
      <c r="I11" s="195"/>
      <c r="J11" s="1"/>
      <c r="K11" s="1"/>
      <c r="BC11" s="66"/>
      <c r="BD11" s="66"/>
      <c r="BE11" s="66"/>
      <c r="BF11" s="66"/>
      <c r="BG11" s="66"/>
      <c r="BH11" s="66"/>
      <c r="BI11" s="66"/>
    </row>
    <row r="12" spans="1:11" ht="15" customHeight="1">
      <c r="A12" s="193" t="s">
        <v>152</v>
      </c>
      <c r="B12" s="193"/>
      <c r="C12" s="193"/>
      <c r="D12" s="195"/>
      <c r="E12" s="195"/>
      <c r="F12" s="195"/>
      <c r="G12" s="65"/>
      <c r="H12" s="195"/>
      <c r="I12" s="195"/>
      <c r="J12" s="1"/>
      <c r="K12" s="1"/>
    </row>
    <row r="13" spans="1:12" ht="15" customHeight="1">
      <c r="A13" s="194" t="s">
        <v>425</v>
      </c>
      <c r="B13" s="194"/>
      <c r="C13" s="194"/>
      <c r="D13" s="195">
        <f>13*O8</f>
        <v>284375</v>
      </c>
      <c r="E13" s="195"/>
      <c r="F13" s="195"/>
      <c r="G13" s="65">
        <v>0.25</v>
      </c>
      <c r="H13" s="195">
        <f>D13*G13</f>
        <v>71093.75</v>
      </c>
      <c r="I13" s="195"/>
      <c r="J13" s="1"/>
      <c r="K13" s="1"/>
      <c r="L13" s="73"/>
    </row>
    <row r="14" spans="1:12" ht="15" customHeight="1">
      <c r="A14" s="194"/>
      <c r="B14" s="194"/>
      <c r="C14" s="194"/>
      <c r="D14" s="195"/>
      <c r="E14" s="195"/>
      <c r="F14" s="195"/>
      <c r="G14" s="65"/>
      <c r="H14" s="195">
        <f>D14*G14</f>
        <v>0</v>
      </c>
      <c r="I14" s="195"/>
      <c r="J14" s="1"/>
      <c r="K14" s="1"/>
      <c r="L14" s="79"/>
    </row>
    <row r="15" spans="1:11" ht="15" customHeight="1">
      <c r="A15" s="194"/>
      <c r="B15" s="194"/>
      <c r="C15" s="194"/>
      <c r="D15" s="195"/>
      <c r="E15" s="195"/>
      <c r="F15" s="195"/>
      <c r="G15" s="65"/>
      <c r="H15" s="195">
        <f>D15*G15</f>
        <v>0</v>
      </c>
      <c r="I15" s="195"/>
      <c r="J15" s="1"/>
      <c r="K15" s="1"/>
    </row>
    <row r="16" spans="1:11" ht="15" customHeight="1">
      <c r="A16" s="194"/>
      <c r="B16" s="194"/>
      <c r="C16" s="194"/>
      <c r="D16" s="195"/>
      <c r="E16" s="195"/>
      <c r="F16" s="195"/>
      <c r="G16" s="65"/>
      <c r="H16" s="195">
        <f>D16*G16</f>
        <v>0</v>
      </c>
      <c r="I16" s="195"/>
      <c r="J16" s="1"/>
      <c r="K16" s="1"/>
    </row>
    <row r="17" spans="1:11" ht="15" customHeight="1">
      <c r="A17" s="193" t="s">
        <v>153</v>
      </c>
      <c r="B17" s="193"/>
      <c r="C17" s="193"/>
      <c r="D17" s="195"/>
      <c r="E17" s="195"/>
      <c r="F17" s="195"/>
      <c r="G17" s="65"/>
      <c r="H17" s="195"/>
      <c r="I17" s="195"/>
      <c r="J17" s="1"/>
      <c r="K17" s="1"/>
    </row>
    <row r="18" spans="1:12" ht="15" customHeight="1">
      <c r="A18" s="194"/>
      <c r="B18" s="194"/>
      <c r="C18" s="194"/>
      <c r="D18" s="195"/>
      <c r="E18" s="195"/>
      <c r="F18" s="195"/>
      <c r="G18" s="65"/>
      <c r="H18" s="195">
        <f>D18*G18</f>
        <v>0</v>
      </c>
      <c r="I18" s="195"/>
      <c r="J18" s="1"/>
      <c r="K18" s="1"/>
      <c r="L18" s="73"/>
    </row>
    <row r="19" spans="1:12" ht="15" customHeight="1">
      <c r="A19" s="194"/>
      <c r="B19" s="194"/>
      <c r="C19" s="194"/>
      <c r="D19" s="195"/>
      <c r="E19" s="195"/>
      <c r="F19" s="195"/>
      <c r="G19" s="65"/>
      <c r="H19" s="195">
        <f>D19*G19</f>
        <v>0</v>
      </c>
      <c r="I19" s="195"/>
      <c r="J19" s="1"/>
      <c r="K19" s="1"/>
      <c r="L19" s="73" t="s">
        <v>369</v>
      </c>
    </row>
    <row r="20" spans="1:11" ht="15" customHeight="1">
      <c r="A20" s="194"/>
      <c r="B20" s="194"/>
      <c r="C20" s="194"/>
      <c r="D20" s="195"/>
      <c r="E20" s="195"/>
      <c r="F20" s="195"/>
      <c r="G20" s="65"/>
      <c r="H20" s="195">
        <f>D20*G20</f>
        <v>0</v>
      </c>
      <c r="I20" s="195"/>
      <c r="J20" s="1"/>
      <c r="K20" s="1"/>
    </row>
    <row r="21" spans="1:12" ht="15" customHeight="1">
      <c r="A21" s="194"/>
      <c r="B21" s="194"/>
      <c r="C21" s="194"/>
      <c r="D21" s="195"/>
      <c r="E21" s="195"/>
      <c r="F21" s="195"/>
      <c r="G21" s="65"/>
      <c r="H21" s="195">
        <f>D21*G21</f>
        <v>0</v>
      </c>
      <c r="I21" s="195"/>
      <c r="J21" s="1"/>
      <c r="K21" s="1"/>
      <c r="L21" s="79" t="s">
        <v>303</v>
      </c>
    </row>
    <row r="22" spans="1:21" ht="15" customHeight="1">
      <c r="A22" s="193" t="s">
        <v>117</v>
      </c>
      <c r="B22" s="193"/>
      <c r="C22" s="193"/>
      <c r="D22" s="195"/>
      <c r="E22" s="195"/>
      <c r="F22" s="195"/>
      <c r="G22" s="65"/>
      <c r="H22" s="195"/>
      <c r="I22" s="195"/>
      <c r="J22" s="1"/>
      <c r="K22" s="1"/>
      <c r="L22" s="57" t="s">
        <v>309</v>
      </c>
      <c r="M22" s="63" t="s">
        <v>359</v>
      </c>
      <c r="N22" s="57" t="s">
        <v>305</v>
      </c>
      <c r="O22" s="57" t="s">
        <v>308</v>
      </c>
      <c r="P22" s="57" t="s">
        <v>314</v>
      </c>
      <c r="Q22" s="57" t="s">
        <v>315</v>
      </c>
      <c r="R22" s="57" t="s">
        <v>316</v>
      </c>
      <c r="S22" s="57" t="s">
        <v>317</v>
      </c>
      <c r="T22" s="57" t="s">
        <v>318</v>
      </c>
      <c r="U22" s="67" t="s">
        <v>321</v>
      </c>
    </row>
    <row r="23" spans="1:21" ht="15" customHeight="1">
      <c r="A23" s="194"/>
      <c r="B23" s="194"/>
      <c r="C23" s="194"/>
      <c r="D23" s="195"/>
      <c r="E23" s="195"/>
      <c r="F23" s="195"/>
      <c r="G23" s="65"/>
      <c r="H23" s="195">
        <f>D23*G23</f>
        <v>0</v>
      </c>
      <c r="I23" s="195"/>
      <c r="J23" s="1"/>
      <c r="K23" s="1"/>
      <c r="L23" t="s">
        <v>301</v>
      </c>
      <c r="M23" s="85"/>
      <c r="N23">
        <v>0</v>
      </c>
      <c r="O23">
        <v>4</v>
      </c>
      <c r="P23">
        <v>1</v>
      </c>
      <c r="Q23" s="85">
        <f>52*6-13</f>
        <v>299</v>
      </c>
      <c r="R23" s="96">
        <f>PRODUCT(N23:Q23)</f>
        <v>0</v>
      </c>
      <c r="S23" s="97">
        <v>0.485</v>
      </c>
      <c r="T23" s="96">
        <f aca="true" t="shared" si="0" ref="T23:T28">PRODUCT(R23:S23)</f>
        <v>0</v>
      </c>
      <c r="U23" s="88">
        <f>-PV(M31,10,T23)</f>
        <v>0</v>
      </c>
    </row>
    <row r="24" spans="1:21" ht="15" customHeight="1">
      <c r="A24" s="194"/>
      <c r="B24" s="194"/>
      <c r="C24" s="194"/>
      <c r="D24" s="195"/>
      <c r="E24" s="195"/>
      <c r="F24" s="195"/>
      <c r="G24" s="65"/>
      <c r="H24" s="195">
        <f>D24*G24</f>
        <v>0</v>
      </c>
      <c r="I24" s="195"/>
      <c r="J24" s="1"/>
      <c r="K24" s="1"/>
      <c r="L24" t="s">
        <v>302</v>
      </c>
      <c r="M24" s="85"/>
      <c r="N24">
        <v>0</v>
      </c>
      <c r="O24">
        <v>4</v>
      </c>
      <c r="P24">
        <v>2</v>
      </c>
      <c r="Q24" s="85">
        <v>180</v>
      </c>
      <c r="R24" s="96">
        <f>PRODUCT(N24:Q24)</f>
        <v>0</v>
      </c>
      <c r="S24" s="97">
        <v>0.485</v>
      </c>
      <c r="T24" s="96">
        <f t="shared" si="0"/>
        <v>0</v>
      </c>
      <c r="U24" s="88">
        <f>-PV(M32,10,T24)</f>
        <v>0</v>
      </c>
    </row>
    <row r="25" spans="1:21" ht="15" customHeight="1">
      <c r="A25" s="194"/>
      <c r="B25" s="194"/>
      <c r="C25" s="194"/>
      <c r="D25" s="195"/>
      <c r="E25" s="195"/>
      <c r="F25" s="195"/>
      <c r="G25" s="65"/>
      <c r="H25" s="195">
        <f>D25*G25</f>
        <v>0</v>
      </c>
      <c r="I25" s="195"/>
      <c r="J25" s="1"/>
      <c r="K25" s="1"/>
      <c r="L25" t="s">
        <v>304</v>
      </c>
      <c r="M25">
        <v>0</v>
      </c>
      <c r="N25">
        <v>0</v>
      </c>
      <c r="O25">
        <v>2</v>
      </c>
      <c r="P25">
        <v>2</v>
      </c>
      <c r="Q25" s="85">
        <f>52*6</f>
        <v>312</v>
      </c>
      <c r="R25" s="96">
        <f>PRODUCT(M25:Q25)</f>
        <v>0</v>
      </c>
      <c r="S25" s="97">
        <v>0.485</v>
      </c>
      <c r="T25" s="96">
        <f t="shared" si="0"/>
        <v>0</v>
      </c>
      <c r="U25" s="88">
        <f>-PV(M33,10,T25)</f>
        <v>0</v>
      </c>
    </row>
    <row r="26" spans="1:21" ht="15" customHeight="1">
      <c r="A26" s="194"/>
      <c r="B26" s="194"/>
      <c r="C26" s="194"/>
      <c r="D26" s="195"/>
      <c r="E26" s="195"/>
      <c r="F26" s="195"/>
      <c r="G26" s="65"/>
      <c r="H26" s="195">
        <f>D26*G26</f>
        <v>0</v>
      </c>
      <c r="I26" s="195"/>
      <c r="J26" s="1"/>
      <c r="K26" s="1"/>
      <c r="L26" t="s">
        <v>371</v>
      </c>
      <c r="M26">
        <v>0</v>
      </c>
      <c r="N26">
        <v>0</v>
      </c>
      <c r="O26">
        <v>4</v>
      </c>
      <c r="P26">
        <v>0.5</v>
      </c>
      <c r="Q26" s="85">
        <f>52*6</f>
        <v>312</v>
      </c>
      <c r="R26" s="96">
        <f>PRODUCT(M26:Q26)</f>
        <v>0</v>
      </c>
      <c r="S26" s="97">
        <v>1.485</v>
      </c>
      <c r="T26" s="96">
        <f t="shared" si="0"/>
        <v>0</v>
      </c>
      <c r="U26" s="88">
        <f>-PV(M34,10,T26)</f>
        <v>0</v>
      </c>
    </row>
    <row r="27" spans="1:21" ht="15" customHeight="1">
      <c r="A27" s="194"/>
      <c r="B27" s="194"/>
      <c r="C27" s="194"/>
      <c r="D27" s="195"/>
      <c r="E27" s="195"/>
      <c r="F27" s="195"/>
      <c r="G27" s="65"/>
      <c r="H27" s="195">
        <f>D27*G27</f>
        <v>0</v>
      </c>
      <c r="I27" s="195"/>
      <c r="J27" s="1"/>
      <c r="K27" s="1"/>
      <c r="M27">
        <v>0</v>
      </c>
      <c r="Q27" s="85">
        <f>52*6</f>
        <v>312</v>
      </c>
      <c r="R27" s="96">
        <f>PRODUCT(M27:Q27)</f>
        <v>0</v>
      </c>
      <c r="S27" s="97">
        <v>2.485</v>
      </c>
      <c r="T27" s="96">
        <f t="shared" si="0"/>
        <v>0</v>
      </c>
      <c r="U27" s="88">
        <f>-PV(M35,10,T27)</f>
        <v>0</v>
      </c>
    </row>
    <row r="28" spans="1:21" ht="15" customHeight="1">
      <c r="A28" s="196" t="s">
        <v>154</v>
      </c>
      <c r="B28" s="196"/>
      <c r="C28" s="196"/>
      <c r="D28" s="196"/>
      <c r="E28" s="196"/>
      <c r="F28" s="196"/>
      <c r="G28" s="196"/>
      <c r="H28" s="197">
        <f>SUM(H7:I27)</f>
        <v>71093.75</v>
      </c>
      <c r="I28" s="197"/>
      <c r="J28" s="1"/>
      <c r="K28" s="1"/>
      <c r="L28" s="63" t="s">
        <v>366</v>
      </c>
      <c r="M28" s="63">
        <v>0</v>
      </c>
      <c r="N28" s="63">
        <v>0</v>
      </c>
      <c r="O28" s="63">
        <v>4</v>
      </c>
      <c r="P28" s="63">
        <v>0.1</v>
      </c>
      <c r="Q28" s="71">
        <f>52*6*0.75</f>
        <v>234</v>
      </c>
      <c r="R28" s="98">
        <f>PRODUCT(M28:Q28)</f>
        <v>0</v>
      </c>
      <c r="S28" s="99">
        <v>0.485</v>
      </c>
      <c r="T28" s="98">
        <f t="shared" si="0"/>
        <v>0</v>
      </c>
      <c r="U28" s="91">
        <f>-PV(M34,10,T28)</f>
        <v>0</v>
      </c>
    </row>
    <row r="29" spans="1:21" ht="15" customHeight="1">
      <c r="A29" s="196" t="s">
        <v>155</v>
      </c>
      <c r="B29" s="196"/>
      <c r="C29" s="196"/>
      <c r="D29" s="196"/>
      <c r="E29" s="196"/>
      <c r="F29" s="196"/>
      <c r="G29" s="196"/>
      <c r="H29" s="198">
        <f>H28-'sec 3b-Other Alt'!K30</f>
        <v>-6836.25</v>
      </c>
      <c r="I29" s="199"/>
      <c r="J29" s="1"/>
      <c r="K29" s="1"/>
      <c r="L29" s="68" t="s">
        <v>319</v>
      </c>
      <c r="N29" s="56"/>
      <c r="O29" s="56"/>
      <c r="P29" s="56"/>
      <c r="Q29" s="56"/>
      <c r="R29" s="56"/>
      <c r="S29" s="56"/>
      <c r="T29" s="69">
        <f>SUM(T23:T28)</f>
        <v>0</v>
      </c>
      <c r="U29" s="69">
        <f>SUM(U23:U28)</f>
        <v>0</v>
      </c>
    </row>
    <row r="30" spans="1:12" ht="15" customHeight="1">
      <c r="A30" s="109"/>
      <c r="B30" s="109"/>
      <c r="C30" s="109"/>
      <c r="D30" s="109"/>
      <c r="E30" s="109"/>
      <c r="F30" s="109"/>
      <c r="G30" s="109"/>
      <c r="H30" s="109"/>
      <c r="I30" s="109"/>
      <c r="J30" s="1"/>
      <c r="K30" s="1"/>
      <c r="L30" s="64" t="s">
        <v>320</v>
      </c>
    </row>
    <row r="31" spans="1:13" ht="15" customHeight="1">
      <c r="A31" s="200"/>
      <c r="B31" s="153"/>
      <c r="C31" s="153"/>
      <c r="D31" s="153"/>
      <c r="E31" s="153"/>
      <c r="F31" s="153"/>
      <c r="G31" s="153"/>
      <c r="H31" s="153"/>
      <c r="I31" s="153"/>
      <c r="J31" s="1"/>
      <c r="K31" s="1"/>
      <c r="L31" t="s">
        <v>313</v>
      </c>
      <c r="M31" s="100">
        <v>0.05125</v>
      </c>
    </row>
    <row r="32" spans="1:12" ht="15" customHeight="1">
      <c r="A32" s="150"/>
      <c r="B32" s="150"/>
      <c r="C32" s="150"/>
      <c r="D32" s="150"/>
      <c r="E32" s="150"/>
      <c r="F32" s="150"/>
      <c r="G32" s="150"/>
      <c r="H32" s="150"/>
      <c r="I32" s="150"/>
      <c r="J32" s="1"/>
      <c r="K32" s="1"/>
      <c r="L32" t="s">
        <v>306</v>
      </c>
    </row>
    <row r="33" spans="1:12" ht="15" customHeight="1">
      <c r="A33" s="150"/>
      <c r="B33" s="150"/>
      <c r="C33" s="150"/>
      <c r="D33" s="150"/>
      <c r="E33" s="150"/>
      <c r="F33" s="150"/>
      <c r="G33" s="150"/>
      <c r="H33" s="150"/>
      <c r="I33" s="150"/>
      <c r="J33" s="1"/>
      <c r="K33" s="1"/>
      <c r="L33" t="s">
        <v>307</v>
      </c>
    </row>
    <row r="34" spans="1:11" ht="15" customHeight="1">
      <c r="A34" s="2" t="s">
        <v>145</v>
      </c>
      <c r="B34" s="167" t="s">
        <v>424</v>
      </c>
      <c r="C34" s="167"/>
      <c r="D34" s="167"/>
      <c r="E34" s="1"/>
      <c r="F34" s="2" t="s">
        <v>144</v>
      </c>
      <c r="G34" s="128">
        <v>38791</v>
      </c>
      <c r="H34" s="129"/>
      <c r="I34" s="1"/>
      <c r="J34" s="1"/>
      <c r="K34" s="1"/>
    </row>
    <row r="35" spans="1:14" ht="12.75">
      <c r="A35" s="127"/>
      <c r="B35" s="127"/>
      <c r="C35" s="127"/>
      <c r="D35" s="127"/>
      <c r="E35" s="127"/>
      <c r="F35" s="127"/>
      <c r="G35" s="127"/>
      <c r="H35" s="127"/>
      <c r="I35" s="127"/>
      <c r="J35" s="1"/>
      <c r="K35" s="1"/>
      <c r="L35" s="80" t="s">
        <v>360</v>
      </c>
      <c r="M35" s="63"/>
      <c r="N35" s="63"/>
    </row>
    <row r="36" spans="1:14" ht="12.75">
      <c r="A36" s="127"/>
      <c r="B36" s="127"/>
      <c r="C36" s="127"/>
      <c r="D36" s="127"/>
      <c r="E36" s="127"/>
      <c r="F36" s="127"/>
      <c r="G36" s="127"/>
      <c r="H36" s="127"/>
      <c r="I36" s="127"/>
      <c r="J36" s="1"/>
      <c r="K36" s="1"/>
      <c r="L36" t="s">
        <v>361</v>
      </c>
      <c r="N36">
        <v>0</v>
      </c>
    </row>
    <row r="37" spans="1:14" ht="12.75">
      <c r="A37" s="127"/>
      <c r="B37" s="127"/>
      <c r="C37" s="127"/>
      <c r="D37" s="127"/>
      <c r="E37" s="127"/>
      <c r="F37" s="127"/>
      <c r="G37" s="127"/>
      <c r="H37" s="127"/>
      <c r="I37" s="127"/>
      <c r="J37" s="1"/>
      <c r="K37" s="1"/>
      <c r="L37" t="s">
        <v>364</v>
      </c>
      <c r="N37">
        <v>2.01</v>
      </c>
    </row>
    <row r="38" spans="1:14" ht="12.75">
      <c r="A38" s="127"/>
      <c r="B38" s="127"/>
      <c r="C38" s="127"/>
      <c r="D38" s="127"/>
      <c r="E38" s="127"/>
      <c r="F38" s="127"/>
      <c r="G38" s="127"/>
      <c r="H38" s="127"/>
      <c r="I38" s="127"/>
      <c r="J38" s="1"/>
      <c r="K38" s="1"/>
      <c r="L38" t="s">
        <v>362</v>
      </c>
      <c r="N38">
        <v>20</v>
      </c>
    </row>
    <row r="39" spans="1:15" ht="12.75">
      <c r="A39" s="127"/>
      <c r="B39" s="127"/>
      <c r="C39" s="127"/>
      <c r="D39" s="127"/>
      <c r="E39" s="127"/>
      <c r="F39" s="127"/>
      <c r="G39" s="127"/>
      <c r="H39" s="127"/>
      <c r="I39" s="127"/>
      <c r="J39" s="1"/>
      <c r="K39" s="1"/>
      <c r="L39" s="63" t="s">
        <v>363</v>
      </c>
      <c r="M39" s="63"/>
      <c r="N39" s="80">
        <v>50</v>
      </c>
      <c r="O39" t="s">
        <v>376</v>
      </c>
    </row>
    <row r="40" spans="1:14" ht="12.75">
      <c r="A40" s="127"/>
      <c r="B40" s="127"/>
      <c r="C40" s="127"/>
      <c r="D40" s="127"/>
      <c r="E40" s="127"/>
      <c r="F40" s="127"/>
      <c r="G40" s="127"/>
      <c r="H40" s="127"/>
      <c r="I40" s="127"/>
      <c r="J40" s="1"/>
      <c r="K40" s="1"/>
      <c r="L40" s="64" t="s">
        <v>365</v>
      </c>
      <c r="N40" s="95">
        <f>-PV(M31,10,N36*N37*N39)</f>
        <v>0</v>
      </c>
    </row>
    <row r="41" spans="1:11" ht="12.75">
      <c r="A41" s="127"/>
      <c r="B41" s="127"/>
      <c r="C41" s="127"/>
      <c r="D41" s="127"/>
      <c r="E41" s="127"/>
      <c r="F41" s="127"/>
      <c r="G41" s="127"/>
      <c r="H41" s="127"/>
      <c r="I41" s="127"/>
      <c r="J41" s="1"/>
      <c r="K41" s="1"/>
    </row>
    <row r="42" spans="1:11" ht="12.75">
      <c r="A42" s="127"/>
      <c r="B42" s="127"/>
      <c r="C42" s="127"/>
      <c r="D42" s="127"/>
      <c r="E42" s="127"/>
      <c r="F42" s="127"/>
      <c r="G42" s="127"/>
      <c r="H42" s="127"/>
      <c r="I42" s="127"/>
      <c r="J42" s="1"/>
      <c r="K42" s="1"/>
    </row>
    <row r="43" spans="1:11" ht="12.75">
      <c r="A43" s="127"/>
      <c r="B43" s="127"/>
      <c r="C43" s="127"/>
      <c r="D43" s="127"/>
      <c r="E43" s="127"/>
      <c r="F43" s="127"/>
      <c r="G43" s="127"/>
      <c r="H43" s="127"/>
      <c r="I43" s="127"/>
      <c r="J43" s="1"/>
      <c r="K43" s="1"/>
    </row>
    <row r="44" spans="1:11" ht="12.75">
      <c r="A44" s="127"/>
      <c r="B44" s="127"/>
      <c r="C44" s="127"/>
      <c r="D44" s="127"/>
      <c r="E44" s="127"/>
      <c r="F44" s="127"/>
      <c r="G44" s="127"/>
      <c r="H44" s="127"/>
      <c r="I44" s="127"/>
      <c r="J44" s="3" t="s">
        <v>156</v>
      </c>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row r="51" spans="1:11" ht="12.75">
      <c r="A51" s="1"/>
      <c r="B51" s="1"/>
      <c r="C51" s="1"/>
      <c r="D51" s="1"/>
      <c r="E51" s="1"/>
      <c r="F51" s="1"/>
      <c r="G51" s="1"/>
      <c r="H51" s="1"/>
      <c r="I51" s="1"/>
      <c r="J51" s="1"/>
      <c r="K51" s="1"/>
    </row>
    <row r="52" spans="1:11" ht="12.75">
      <c r="A52" s="1"/>
      <c r="B52" s="1"/>
      <c r="C52" s="1"/>
      <c r="D52" s="1"/>
      <c r="E52" s="1"/>
      <c r="F52" s="1"/>
      <c r="G52" s="1"/>
      <c r="H52" s="1"/>
      <c r="I52" s="1"/>
      <c r="J52" s="1"/>
      <c r="K52" s="1"/>
    </row>
    <row r="53" spans="1:11" ht="12.75">
      <c r="A53" s="1"/>
      <c r="B53" s="1"/>
      <c r="C53" s="1"/>
      <c r="D53" s="1"/>
      <c r="E53" s="1"/>
      <c r="F53" s="1"/>
      <c r="G53" s="1"/>
      <c r="H53" s="1"/>
      <c r="I53" s="1"/>
      <c r="J53" s="1"/>
      <c r="K53" s="1"/>
    </row>
    <row r="54" spans="1:11" ht="12.75">
      <c r="A54" s="1"/>
      <c r="B54" s="1"/>
      <c r="C54" s="1"/>
      <c r="D54" s="1"/>
      <c r="E54" s="1"/>
      <c r="F54" s="1"/>
      <c r="G54" s="1"/>
      <c r="H54" s="1"/>
      <c r="I54" s="1"/>
      <c r="J54" s="1"/>
      <c r="K54" s="1"/>
    </row>
    <row r="55" spans="1:11" ht="12.75">
      <c r="A55" s="1"/>
      <c r="B55" s="1"/>
      <c r="C55" s="1"/>
      <c r="D55" s="1"/>
      <c r="E55" s="1"/>
      <c r="F55" s="1"/>
      <c r="G55" s="1"/>
      <c r="H55" s="1"/>
      <c r="I55" s="1"/>
      <c r="J55" s="1"/>
      <c r="K55" s="1"/>
    </row>
    <row r="56" spans="1:11" ht="12.75">
      <c r="A56" s="1"/>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1"/>
      <c r="C70" s="1"/>
      <c r="D70" s="1"/>
      <c r="E70" s="1"/>
      <c r="F70" s="1"/>
      <c r="G70" s="1"/>
      <c r="H70" s="1"/>
      <c r="I70" s="1"/>
      <c r="J70" s="1"/>
      <c r="K70" s="1"/>
    </row>
    <row r="71" spans="1:11" ht="12.75">
      <c r="A71" s="1"/>
      <c r="B71" s="1"/>
      <c r="C71" s="1"/>
      <c r="D71" s="1"/>
      <c r="E71" s="1"/>
      <c r="F71" s="1"/>
      <c r="G71" s="1"/>
      <c r="H71" s="1"/>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1"/>
      <c r="K81" s="1"/>
    </row>
    <row r="82" spans="1:11" ht="12.75">
      <c r="A82" s="1"/>
      <c r="B82" s="1"/>
      <c r="C82" s="1"/>
      <c r="D82" s="1"/>
      <c r="E82" s="1"/>
      <c r="F82" s="1"/>
      <c r="G82" s="1"/>
      <c r="H82" s="1"/>
      <c r="I82" s="1"/>
      <c r="J82" s="1"/>
      <c r="K82" s="1"/>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sheetData>
  <mergeCells count="93">
    <mergeCell ref="A43:I43"/>
    <mergeCell ref="A44:I44"/>
    <mergeCell ref="A39:I39"/>
    <mergeCell ref="A40:I40"/>
    <mergeCell ref="A41:I41"/>
    <mergeCell ref="A42:I42"/>
    <mergeCell ref="A35:I35"/>
    <mergeCell ref="A36:I36"/>
    <mergeCell ref="A37:I37"/>
    <mergeCell ref="A38:I38"/>
    <mergeCell ref="C1:E1"/>
    <mergeCell ref="A3:I3"/>
    <mergeCell ref="A5:I5"/>
    <mergeCell ref="A6:C6"/>
    <mergeCell ref="D6:F6"/>
    <mergeCell ref="H6:I6"/>
    <mergeCell ref="A1:B1"/>
    <mergeCell ref="F1:I1"/>
    <mergeCell ref="A2:I2"/>
    <mergeCell ref="A4:I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H25:I25"/>
    <mergeCell ref="H24:I24"/>
    <mergeCell ref="A28:G28"/>
    <mergeCell ref="A29:G29"/>
    <mergeCell ref="H28:I28"/>
    <mergeCell ref="H29:I29"/>
    <mergeCell ref="A27:C27"/>
    <mergeCell ref="D26:F26"/>
    <mergeCell ref="D27:F27"/>
    <mergeCell ref="H23:I23"/>
    <mergeCell ref="H22:I22"/>
    <mergeCell ref="H21:I21"/>
    <mergeCell ref="H20:I20"/>
    <mergeCell ref="H19:I19"/>
    <mergeCell ref="H18:I18"/>
    <mergeCell ref="H17:I17"/>
    <mergeCell ref="H16:I16"/>
    <mergeCell ref="H15:I15"/>
    <mergeCell ref="H14:I14"/>
    <mergeCell ref="H13:I13"/>
    <mergeCell ref="H12:I12"/>
    <mergeCell ref="H11:I11"/>
    <mergeCell ref="H10:I10"/>
    <mergeCell ref="H9:I9"/>
    <mergeCell ref="H8:I8"/>
    <mergeCell ref="H7:I7"/>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B34:D34"/>
    <mergeCell ref="G34:H34"/>
    <mergeCell ref="H27:I27"/>
    <mergeCell ref="H26:I26"/>
    <mergeCell ref="A30:I30"/>
    <mergeCell ref="A31:I31"/>
    <mergeCell ref="A32:I32"/>
    <mergeCell ref="A33:I3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I51"/>
  <sheetViews>
    <sheetView workbookViewId="0" topLeftCell="A10">
      <selection activeCell="G31" sqref="G31:V31"/>
    </sheetView>
  </sheetViews>
  <sheetFormatPr defaultColWidth="9.140625" defaultRowHeight="12.75"/>
  <cols>
    <col min="1" max="1" width="17.140625" style="0" customWidth="1"/>
    <col min="2" max="2" width="13.7109375" style="0" customWidth="1"/>
    <col min="3" max="3" width="6.140625" style="0" customWidth="1"/>
    <col min="4" max="4" width="2.7109375" style="0" customWidth="1"/>
    <col min="5" max="5" width="8.8515625" style="0" customWidth="1"/>
    <col min="6" max="6" width="2.140625" style="0" customWidth="1"/>
    <col min="7" max="7" width="5.140625" style="0" customWidth="1"/>
    <col min="8" max="8" width="15.7109375" style="0" customWidth="1"/>
    <col min="9" max="9" width="8.7109375" style="0" customWidth="1"/>
    <col min="10" max="10" width="7.140625" style="0" customWidth="1"/>
  </cols>
  <sheetData>
    <row r="1" spans="1:10" ht="15" customHeight="1">
      <c r="A1" s="130" t="s">
        <v>85</v>
      </c>
      <c r="B1" s="130"/>
      <c r="C1" s="130"/>
      <c r="D1" s="129" t="str">
        <f>'sec 1a-1d'!D13</f>
        <v>06-342-01</v>
      </c>
      <c r="E1" s="129"/>
      <c r="F1" s="129"/>
      <c r="G1" s="127"/>
      <c r="H1" s="127"/>
      <c r="I1" s="127"/>
      <c r="J1" s="1"/>
    </row>
    <row r="2" spans="1:10" ht="15" customHeight="1">
      <c r="A2" s="127"/>
      <c r="B2" s="127"/>
      <c r="C2" s="127"/>
      <c r="D2" s="127"/>
      <c r="E2" s="127"/>
      <c r="F2" s="127"/>
      <c r="G2" s="127"/>
      <c r="H2" s="127"/>
      <c r="I2" s="127"/>
      <c r="J2" s="1"/>
    </row>
    <row r="3" spans="1:10" ht="15" customHeight="1">
      <c r="A3" s="127"/>
      <c r="B3" s="127"/>
      <c r="C3" s="127"/>
      <c r="D3" s="127"/>
      <c r="E3" s="127"/>
      <c r="F3" s="127"/>
      <c r="G3" s="127"/>
      <c r="H3" s="127"/>
      <c r="I3" s="127"/>
      <c r="J3" s="1"/>
    </row>
    <row r="4" spans="1:10" ht="15" customHeight="1">
      <c r="A4" s="148" t="s">
        <v>382</v>
      </c>
      <c r="B4" s="148"/>
      <c r="C4" s="148"/>
      <c r="D4" s="148"/>
      <c r="E4" s="148"/>
      <c r="F4" s="148"/>
      <c r="G4" s="148"/>
      <c r="H4" s="148"/>
      <c r="I4" s="148"/>
      <c r="J4" s="1"/>
    </row>
    <row r="5" spans="1:10" ht="15" customHeight="1">
      <c r="A5" s="127"/>
      <c r="B5" s="127"/>
      <c r="C5" s="127"/>
      <c r="D5" s="127"/>
      <c r="E5" s="127"/>
      <c r="F5" s="127"/>
      <c r="G5" s="127"/>
      <c r="H5" s="127"/>
      <c r="I5" s="127"/>
      <c r="J5" s="1"/>
    </row>
    <row r="6" spans="1:10" ht="15" customHeight="1">
      <c r="A6" s="127"/>
      <c r="B6" s="127"/>
      <c r="C6" s="127"/>
      <c r="D6" s="127"/>
      <c r="E6" s="127"/>
      <c r="F6" s="127"/>
      <c r="G6" s="127"/>
      <c r="H6" s="127"/>
      <c r="I6" s="127"/>
      <c r="J6" s="1"/>
    </row>
    <row r="7" spans="1:10" ht="15" customHeight="1">
      <c r="A7" s="127"/>
      <c r="B7" s="127"/>
      <c r="C7" s="127"/>
      <c r="D7" s="127"/>
      <c r="E7" s="127"/>
      <c r="F7" s="127"/>
      <c r="G7" s="127"/>
      <c r="H7" s="127"/>
      <c r="I7" s="127"/>
      <c r="J7" s="1"/>
    </row>
    <row r="8" spans="1:10" ht="15" customHeight="1">
      <c r="A8" s="148" t="s">
        <v>163</v>
      </c>
      <c r="B8" s="148"/>
      <c r="C8" s="148"/>
      <c r="D8" s="148"/>
      <c r="E8" s="148"/>
      <c r="F8" s="148"/>
      <c r="G8" s="148"/>
      <c r="H8" s="148"/>
      <c r="I8" s="148"/>
      <c r="J8" s="1"/>
    </row>
    <row r="9" spans="1:10" ht="15" customHeight="1">
      <c r="A9" s="129"/>
      <c r="B9" s="129"/>
      <c r="C9" s="129"/>
      <c r="D9" s="129"/>
      <c r="E9" s="129"/>
      <c r="F9" s="129"/>
      <c r="G9" s="129"/>
      <c r="H9" s="129"/>
      <c r="I9" s="129"/>
      <c r="J9" s="1"/>
    </row>
    <row r="10" spans="1:10" ht="15" customHeight="1">
      <c r="A10" s="136"/>
      <c r="B10" s="136"/>
      <c r="C10" s="202" t="s">
        <v>33</v>
      </c>
      <c r="D10" s="202"/>
      <c r="E10" s="30" t="s">
        <v>34</v>
      </c>
      <c r="F10" s="202" t="s">
        <v>69</v>
      </c>
      <c r="G10" s="202"/>
      <c r="H10" s="202"/>
      <c r="I10" s="202"/>
      <c r="J10" s="1"/>
    </row>
    <row r="11" spans="1:61" ht="30" customHeight="1">
      <c r="A11" s="201" t="s">
        <v>159</v>
      </c>
      <c r="B11" s="201"/>
      <c r="C11" s="201"/>
      <c r="D11" s="201"/>
      <c r="E11" s="29"/>
      <c r="F11" s="201"/>
      <c r="G11" s="201"/>
      <c r="H11" s="201"/>
      <c r="I11" s="201"/>
      <c r="J11" s="1"/>
      <c r="BC11" s="66"/>
      <c r="BD11" s="66"/>
      <c r="BE11" s="66"/>
      <c r="BF11" s="66"/>
      <c r="BG11" s="66"/>
      <c r="BH11" s="66"/>
      <c r="BI11" s="66"/>
    </row>
    <row r="12" spans="1:10" ht="30" customHeight="1">
      <c r="A12" s="201" t="s">
        <v>157</v>
      </c>
      <c r="B12" s="201"/>
      <c r="C12" s="201"/>
      <c r="D12" s="201"/>
      <c r="E12" s="29"/>
      <c r="F12" s="201" t="s">
        <v>417</v>
      </c>
      <c r="G12" s="201"/>
      <c r="H12" s="201"/>
      <c r="I12" s="201"/>
      <c r="J12" s="1"/>
    </row>
    <row r="13" spans="1:10" ht="30" customHeight="1">
      <c r="A13" s="201" t="s">
        <v>158</v>
      </c>
      <c r="B13" s="201"/>
      <c r="C13" s="201"/>
      <c r="D13" s="201"/>
      <c r="E13" s="29"/>
      <c r="F13" s="201"/>
      <c r="G13" s="201"/>
      <c r="H13" s="201"/>
      <c r="I13" s="201"/>
      <c r="J13" s="1"/>
    </row>
    <row r="14" spans="1:10" ht="60" customHeight="1">
      <c r="A14" s="201" t="s">
        <v>160</v>
      </c>
      <c r="B14" s="201"/>
      <c r="C14" s="201"/>
      <c r="D14" s="201"/>
      <c r="E14" s="29"/>
      <c r="F14" s="201"/>
      <c r="G14" s="201"/>
      <c r="H14" s="201"/>
      <c r="I14" s="201"/>
      <c r="J14" s="1"/>
    </row>
    <row r="15" spans="1:10" ht="45" customHeight="1">
      <c r="A15" s="201" t="s">
        <v>161</v>
      </c>
      <c r="B15" s="201"/>
      <c r="C15" s="201"/>
      <c r="D15" s="201"/>
      <c r="E15" s="29"/>
      <c r="F15" s="201"/>
      <c r="G15" s="201"/>
      <c r="H15" s="201"/>
      <c r="I15" s="201"/>
      <c r="J15" s="1"/>
    </row>
    <row r="16" spans="1:10" ht="15" customHeight="1">
      <c r="A16" s="109"/>
      <c r="B16" s="109"/>
      <c r="C16" s="109"/>
      <c r="D16" s="109"/>
      <c r="E16" s="109"/>
      <c r="F16" s="109"/>
      <c r="G16" s="109"/>
      <c r="H16" s="109"/>
      <c r="I16" s="109"/>
      <c r="J16" s="1"/>
    </row>
    <row r="17" spans="1:10" ht="15" customHeight="1">
      <c r="A17" s="127"/>
      <c r="B17" s="127"/>
      <c r="C17" s="127"/>
      <c r="D17" s="127"/>
      <c r="E17" s="127"/>
      <c r="F17" s="127"/>
      <c r="G17" s="127"/>
      <c r="H17" s="127"/>
      <c r="I17" s="127"/>
      <c r="J17" s="1"/>
    </row>
    <row r="18" spans="1:10" ht="15" customHeight="1">
      <c r="A18" s="127"/>
      <c r="B18" s="127"/>
      <c r="C18" s="127"/>
      <c r="D18" s="127"/>
      <c r="E18" s="127"/>
      <c r="F18" s="127"/>
      <c r="G18" s="127"/>
      <c r="H18" s="127"/>
      <c r="I18" s="127"/>
      <c r="J18" s="1"/>
    </row>
    <row r="19" spans="1:10" ht="15" customHeight="1">
      <c r="A19" s="127"/>
      <c r="B19" s="127"/>
      <c r="C19" s="127"/>
      <c r="D19" s="127"/>
      <c r="E19" s="127"/>
      <c r="F19" s="127"/>
      <c r="G19" s="127"/>
      <c r="H19" s="127"/>
      <c r="I19" s="127"/>
      <c r="J19" s="1"/>
    </row>
    <row r="20" spans="1:10" ht="15" customHeight="1">
      <c r="A20" s="127"/>
      <c r="B20" s="127"/>
      <c r="C20" s="127"/>
      <c r="D20" s="127"/>
      <c r="E20" s="127"/>
      <c r="F20" s="127"/>
      <c r="G20" s="127"/>
      <c r="H20" s="127"/>
      <c r="I20" s="127"/>
      <c r="J20" s="1"/>
    </row>
    <row r="21" spans="1:10" ht="15" customHeight="1">
      <c r="A21" s="2" t="s">
        <v>145</v>
      </c>
      <c r="B21" s="190" t="s">
        <v>312</v>
      </c>
      <c r="C21" s="190"/>
      <c r="D21" s="190"/>
      <c r="E21" s="190"/>
      <c r="F21" s="1"/>
      <c r="G21" s="2" t="s">
        <v>144</v>
      </c>
      <c r="H21" s="61">
        <v>38791</v>
      </c>
      <c r="I21" s="1"/>
      <c r="J21" s="1"/>
    </row>
    <row r="22" spans="1:10" ht="12.75">
      <c r="A22" s="127"/>
      <c r="B22" s="127"/>
      <c r="C22" s="127"/>
      <c r="D22" s="127"/>
      <c r="E22" s="127"/>
      <c r="F22" s="127"/>
      <c r="G22" s="127"/>
      <c r="H22" s="127"/>
      <c r="I22" s="127"/>
      <c r="J22" s="1"/>
    </row>
    <row r="23" spans="1:10" ht="12.75">
      <c r="A23" s="127"/>
      <c r="B23" s="127"/>
      <c r="C23" s="127"/>
      <c r="D23" s="127"/>
      <c r="E23" s="127"/>
      <c r="F23" s="127"/>
      <c r="G23" s="127"/>
      <c r="H23" s="127"/>
      <c r="I23" s="127"/>
      <c r="J23" s="1"/>
    </row>
    <row r="24" spans="1:10" ht="12.75">
      <c r="A24" s="127"/>
      <c r="B24" s="127"/>
      <c r="C24" s="127"/>
      <c r="D24" s="127"/>
      <c r="E24" s="127"/>
      <c r="F24" s="127"/>
      <c r="G24" s="127"/>
      <c r="H24" s="127"/>
      <c r="I24" s="127"/>
      <c r="J24" s="1"/>
    </row>
    <row r="25" spans="1:10" ht="12.75">
      <c r="A25" s="127"/>
      <c r="B25" s="127"/>
      <c r="C25" s="127"/>
      <c r="D25" s="127"/>
      <c r="E25" s="127"/>
      <c r="F25" s="127"/>
      <c r="G25" s="127"/>
      <c r="H25" s="127"/>
      <c r="I25" s="127"/>
      <c r="J25" s="1"/>
    </row>
    <row r="26" spans="1:10" ht="12.75">
      <c r="A26" s="127"/>
      <c r="B26" s="127"/>
      <c r="C26" s="127"/>
      <c r="D26" s="127"/>
      <c r="E26" s="127"/>
      <c r="F26" s="127"/>
      <c r="G26" s="127"/>
      <c r="H26" s="127"/>
      <c r="I26" s="127"/>
      <c r="J26" s="1"/>
    </row>
    <row r="27" spans="1:10" ht="12.75">
      <c r="A27" s="127"/>
      <c r="B27" s="127"/>
      <c r="C27" s="127"/>
      <c r="D27" s="127"/>
      <c r="E27" s="127"/>
      <c r="F27" s="127"/>
      <c r="G27" s="127"/>
      <c r="H27" s="127"/>
      <c r="I27" s="127"/>
      <c r="J27" s="1"/>
    </row>
    <row r="28" spans="1:10" ht="12.75">
      <c r="A28" s="127"/>
      <c r="B28" s="127"/>
      <c r="C28" s="127"/>
      <c r="D28" s="127"/>
      <c r="E28" s="127"/>
      <c r="F28" s="127"/>
      <c r="G28" s="127"/>
      <c r="H28" s="127"/>
      <c r="I28" s="127"/>
      <c r="J28" s="1"/>
    </row>
    <row r="29" spans="1:10" ht="12.75">
      <c r="A29" s="127"/>
      <c r="B29" s="127"/>
      <c r="C29" s="127"/>
      <c r="D29" s="127"/>
      <c r="E29" s="127"/>
      <c r="F29" s="127"/>
      <c r="G29" s="127"/>
      <c r="H29" s="127"/>
      <c r="I29" s="127"/>
      <c r="J29" s="1"/>
    </row>
    <row r="30" spans="1:10" ht="12.75">
      <c r="A30" s="127"/>
      <c r="B30" s="127"/>
      <c r="C30" s="127"/>
      <c r="D30" s="127"/>
      <c r="E30" s="127"/>
      <c r="F30" s="127"/>
      <c r="G30" s="127"/>
      <c r="H30" s="127"/>
      <c r="I30" s="127"/>
      <c r="J30" s="1"/>
    </row>
    <row r="31" spans="1:10" ht="12.75">
      <c r="A31" s="127"/>
      <c r="B31" s="127"/>
      <c r="C31" s="127"/>
      <c r="D31" s="127"/>
      <c r="E31" s="127"/>
      <c r="F31" s="127"/>
      <c r="G31" s="127"/>
      <c r="H31" s="127"/>
      <c r="I31" s="127"/>
      <c r="J31" s="1"/>
    </row>
    <row r="32" spans="1:10" ht="12.75">
      <c r="A32" s="127"/>
      <c r="B32" s="127"/>
      <c r="C32" s="127"/>
      <c r="D32" s="127"/>
      <c r="E32" s="127"/>
      <c r="F32" s="127"/>
      <c r="G32" s="127"/>
      <c r="H32" s="127"/>
      <c r="I32" s="127"/>
      <c r="J32" s="1"/>
    </row>
    <row r="33" spans="1:10" ht="12.75">
      <c r="A33" s="127"/>
      <c r="B33" s="127"/>
      <c r="C33" s="127"/>
      <c r="D33" s="127"/>
      <c r="E33" s="127"/>
      <c r="F33" s="127"/>
      <c r="G33" s="127"/>
      <c r="H33" s="127"/>
      <c r="I33" s="127"/>
      <c r="J33" s="1"/>
    </row>
    <row r="34" spans="1:10" ht="12.75">
      <c r="A34" s="127"/>
      <c r="B34" s="127"/>
      <c r="C34" s="127"/>
      <c r="D34" s="127"/>
      <c r="E34" s="127"/>
      <c r="F34" s="127"/>
      <c r="G34" s="127"/>
      <c r="H34" s="127"/>
      <c r="I34" s="127"/>
      <c r="J34" s="1"/>
    </row>
    <row r="35" spans="1:10" ht="12.75">
      <c r="A35" s="127"/>
      <c r="B35" s="127"/>
      <c r="C35" s="127"/>
      <c r="D35" s="127"/>
      <c r="E35" s="127"/>
      <c r="F35" s="127"/>
      <c r="G35" s="127"/>
      <c r="H35" s="127"/>
      <c r="I35" s="127"/>
      <c r="J35" s="1"/>
    </row>
    <row r="36" spans="1:10" ht="12.75">
      <c r="A36" s="127"/>
      <c r="B36" s="127"/>
      <c r="C36" s="127"/>
      <c r="D36" s="127"/>
      <c r="E36" s="127"/>
      <c r="F36" s="127"/>
      <c r="G36" s="127"/>
      <c r="H36" s="127"/>
      <c r="I36" s="127"/>
      <c r="J36" s="1"/>
    </row>
    <row r="37" spans="1:10" ht="12.75">
      <c r="A37" s="127" t="s">
        <v>51</v>
      </c>
      <c r="B37" s="127"/>
      <c r="C37" s="127"/>
      <c r="D37" s="127"/>
      <c r="E37" s="127"/>
      <c r="F37" s="127"/>
      <c r="G37" s="127"/>
      <c r="H37" s="127"/>
      <c r="I37" s="127"/>
      <c r="J37" s="1"/>
    </row>
    <row r="38" spans="1:10" ht="12.75">
      <c r="A38" s="127"/>
      <c r="B38" s="127"/>
      <c r="C38" s="127"/>
      <c r="D38" s="127"/>
      <c r="E38" s="127"/>
      <c r="F38" s="127"/>
      <c r="G38" s="127"/>
      <c r="H38" s="127"/>
      <c r="I38" s="127"/>
      <c r="J38" s="1"/>
    </row>
    <row r="39" spans="1:10" ht="12.75">
      <c r="A39" s="127"/>
      <c r="B39" s="127"/>
      <c r="C39" s="127"/>
      <c r="D39" s="127"/>
      <c r="E39" s="127"/>
      <c r="F39" s="127"/>
      <c r="G39" s="127"/>
      <c r="H39" s="127"/>
      <c r="I39" s="127"/>
      <c r="J39" s="2" t="s">
        <v>162</v>
      </c>
    </row>
    <row r="40" spans="1:10" ht="12.75">
      <c r="A40" s="1"/>
      <c r="B40" s="1"/>
      <c r="C40" s="1"/>
      <c r="D40" s="1"/>
      <c r="E40" s="1"/>
      <c r="F40" s="1"/>
      <c r="G40" s="1"/>
      <c r="H40" s="1"/>
      <c r="I40" s="1"/>
      <c r="J40" s="1"/>
    </row>
    <row r="41" spans="1:10" ht="12.75">
      <c r="A41" s="1"/>
      <c r="B41" s="1"/>
      <c r="C41" s="1"/>
      <c r="D41" s="1"/>
      <c r="E41" s="1"/>
      <c r="F41" s="1"/>
      <c r="G41" s="1"/>
      <c r="H41" s="1"/>
      <c r="I41" s="1"/>
      <c r="J41" s="1"/>
    </row>
    <row r="42" spans="1:10" ht="12.75">
      <c r="A42" s="1"/>
      <c r="B42" s="1"/>
      <c r="C42" s="1"/>
      <c r="D42" s="1"/>
      <c r="E42" s="1"/>
      <c r="F42" s="1"/>
      <c r="G42" s="1"/>
      <c r="H42" s="1"/>
      <c r="I42" s="1"/>
      <c r="J42" s="1"/>
    </row>
    <row r="43" spans="1:10" ht="12.75">
      <c r="A43" s="1"/>
      <c r="B43" s="1"/>
      <c r="C43" s="1"/>
      <c r="D43" s="1"/>
      <c r="E43" s="1"/>
      <c r="F43" s="1"/>
      <c r="G43" s="1"/>
      <c r="H43" s="1"/>
      <c r="I43" s="1"/>
      <c r="J43" s="1"/>
    </row>
    <row r="44" spans="1:10" ht="12.75">
      <c r="A44" s="1"/>
      <c r="B44" s="1"/>
      <c r="C44" s="1"/>
      <c r="D44" s="1"/>
      <c r="E44" s="1"/>
      <c r="F44" s="1"/>
      <c r="G44" s="1"/>
      <c r="H44" s="1"/>
      <c r="I44" s="1"/>
      <c r="J44" s="1"/>
    </row>
    <row r="45" spans="1:10" ht="12.75">
      <c r="A45" s="1"/>
      <c r="B45" s="1"/>
      <c r="C45" s="1"/>
      <c r="D45" s="1"/>
      <c r="E45" s="1"/>
      <c r="F45" s="1"/>
      <c r="G45" s="1"/>
      <c r="H45" s="1"/>
      <c r="I45" s="1"/>
      <c r="J45" s="1"/>
    </row>
    <row r="46" spans="1:10" ht="12.75">
      <c r="A46" s="1"/>
      <c r="B46" s="1"/>
      <c r="C46" s="1"/>
      <c r="D46" s="1"/>
      <c r="E46" s="1"/>
      <c r="F46" s="1"/>
      <c r="G46" s="1"/>
      <c r="H46" s="1"/>
      <c r="I46" s="1"/>
      <c r="J46" s="1"/>
    </row>
    <row r="47" spans="1:10" ht="12.75">
      <c r="A47" s="1"/>
      <c r="B47" s="1"/>
      <c r="C47" s="1"/>
      <c r="D47" s="1"/>
      <c r="E47" s="1"/>
      <c r="F47" s="1"/>
      <c r="G47" s="1"/>
      <c r="H47" s="1"/>
      <c r="I47" s="1"/>
      <c r="J47" s="1"/>
    </row>
    <row r="48" spans="1:10" ht="12.75">
      <c r="A48" s="1"/>
      <c r="B48" s="1"/>
      <c r="C48" s="1"/>
      <c r="D48" s="1"/>
      <c r="E48" s="1"/>
      <c r="F48" s="1"/>
      <c r="G48" s="1"/>
      <c r="H48" s="1"/>
      <c r="I48" s="1"/>
      <c r="J48" s="1"/>
    </row>
    <row r="49" spans="1:10" ht="12.75">
      <c r="A49" s="1"/>
      <c r="B49" s="1"/>
      <c r="C49" s="1"/>
      <c r="D49" s="1"/>
      <c r="E49" s="1"/>
      <c r="F49" s="1"/>
      <c r="G49" s="1"/>
      <c r="H49" s="1"/>
      <c r="I49" s="1"/>
      <c r="J49" s="1"/>
    </row>
    <row r="50" spans="1:10" ht="12.75">
      <c r="A50" s="1"/>
      <c r="B50" s="1"/>
      <c r="C50" s="1"/>
      <c r="D50" s="1"/>
      <c r="E50" s="1"/>
      <c r="F50" s="1"/>
      <c r="G50" s="1"/>
      <c r="H50" s="1"/>
      <c r="I50" s="1"/>
      <c r="J50" s="1"/>
    </row>
    <row r="51" spans="1:10" ht="12.75">
      <c r="A51" s="1"/>
      <c r="B51" s="1"/>
      <c r="C51" s="1"/>
      <c r="D51" s="1"/>
      <c r="E51" s="1"/>
      <c r="F51" s="1"/>
      <c r="G51" s="1"/>
      <c r="H51" s="1"/>
      <c r="I51" s="1"/>
      <c r="J51" s="1"/>
    </row>
  </sheetData>
  <mergeCells count="53">
    <mergeCell ref="A14:B14"/>
    <mergeCell ref="B21:E21"/>
    <mergeCell ref="F15:I15"/>
    <mergeCell ref="C11:D11"/>
    <mergeCell ref="C12:D12"/>
    <mergeCell ref="C13:D13"/>
    <mergeCell ref="C14:D14"/>
    <mergeCell ref="C15:D15"/>
    <mergeCell ref="F11:I11"/>
    <mergeCell ref="F12:I12"/>
    <mergeCell ref="D1:F1"/>
    <mergeCell ref="A4:I4"/>
    <mergeCell ref="A8:I8"/>
    <mergeCell ref="A10:B10"/>
    <mergeCell ref="C10:D10"/>
    <mergeCell ref="F10:I10"/>
    <mergeCell ref="A1:C1"/>
    <mergeCell ref="G1:I1"/>
    <mergeCell ref="A2:I2"/>
    <mergeCell ref="A3:I3"/>
    <mergeCell ref="A5:I5"/>
    <mergeCell ref="A6:I6"/>
    <mergeCell ref="A7:I7"/>
    <mergeCell ref="A9:I9"/>
    <mergeCell ref="A11:B11"/>
    <mergeCell ref="A12:B12"/>
    <mergeCell ref="A13:B13"/>
    <mergeCell ref="A19:I19"/>
    <mergeCell ref="A16:I16"/>
    <mergeCell ref="A17:I17"/>
    <mergeCell ref="A18:I18"/>
    <mergeCell ref="F13:I13"/>
    <mergeCell ref="F14:I14"/>
    <mergeCell ref="A15:B15"/>
    <mergeCell ref="A20:I20"/>
    <mergeCell ref="A22:I22"/>
    <mergeCell ref="A23:I23"/>
    <mergeCell ref="A24:I24"/>
    <mergeCell ref="A25:I25"/>
    <mergeCell ref="A26:I26"/>
    <mergeCell ref="A27:I27"/>
    <mergeCell ref="A28:I28"/>
    <mergeCell ref="A29:I29"/>
    <mergeCell ref="A30:I30"/>
    <mergeCell ref="A31:I31"/>
    <mergeCell ref="A32:I32"/>
    <mergeCell ref="A37:I37"/>
    <mergeCell ref="A38:I38"/>
    <mergeCell ref="A39:I39"/>
    <mergeCell ref="A33:I33"/>
    <mergeCell ref="A34:I34"/>
    <mergeCell ref="A35:I35"/>
    <mergeCell ref="A36:I36"/>
  </mergeCells>
  <printOptions/>
  <pageMargins left="1"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1:BI51"/>
  <sheetViews>
    <sheetView workbookViewId="0" topLeftCell="A4">
      <selection activeCell="G31" sqref="G31:V31"/>
    </sheetView>
  </sheetViews>
  <sheetFormatPr defaultColWidth="9.140625" defaultRowHeight="12.75"/>
  <cols>
    <col min="1" max="1" width="17.140625" style="0" customWidth="1"/>
    <col min="2" max="2" width="13.7109375" style="0" customWidth="1"/>
    <col min="3" max="3" width="6.140625" style="0" customWidth="1"/>
    <col min="4" max="4" width="2.7109375" style="0" customWidth="1"/>
    <col min="5" max="5" width="8.8515625" style="0" customWidth="1"/>
    <col min="6" max="6" width="2.140625" style="0" customWidth="1"/>
    <col min="7" max="7" width="5.140625" style="0" customWidth="1"/>
    <col min="8" max="8" width="15.7109375" style="0" customWidth="1"/>
    <col min="9" max="9" width="8.7109375" style="0" customWidth="1"/>
    <col min="10" max="10" width="7.140625" style="0" customWidth="1"/>
  </cols>
  <sheetData>
    <row r="1" spans="1:10" ht="15" customHeight="1">
      <c r="A1" s="130" t="s">
        <v>85</v>
      </c>
      <c r="B1" s="130"/>
      <c r="C1" s="130"/>
      <c r="D1" s="129" t="str">
        <f>'sec 1a-1d'!D13</f>
        <v>06-342-01</v>
      </c>
      <c r="E1" s="129"/>
      <c r="F1" s="129"/>
      <c r="G1" s="127"/>
      <c r="H1" s="127"/>
      <c r="I1" s="127"/>
      <c r="J1" s="1"/>
    </row>
    <row r="2" spans="1:10" ht="15" customHeight="1">
      <c r="A2" s="127"/>
      <c r="B2" s="127"/>
      <c r="C2" s="127"/>
      <c r="D2" s="127"/>
      <c r="E2" s="127"/>
      <c r="F2" s="127"/>
      <c r="G2" s="127"/>
      <c r="H2" s="127"/>
      <c r="I2" s="127"/>
      <c r="J2" s="1"/>
    </row>
    <row r="3" spans="1:10" ht="15" customHeight="1">
      <c r="A3" s="127"/>
      <c r="B3" s="127"/>
      <c r="C3" s="127"/>
      <c r="D3" s="127"/>
      <c r="E3" s="127"/>
      <c r="F3" s="127"/>
      <c r="G3" s="127"/>
      <c r="H3" s="127"/>
      <c r="I3" s="127"/>
      <c r="J3" s="1"/>
    </row>
    <row r="4" spans="1:10" ht="15" customHeight="1">
      <c r="A4" s="148" t="s">
        <v>383</v>
      </c>
      <c r="B4" s="148"/>
      <c r="C4" s="148"/>
      <c r="D4" s="148"/>
      <c r="E4" s="148"/>
      <c r="F4" s="148"/>
      <c r="G4" s="148"/>
      <c r="H4" s="148"/>
      <c r="I4" s="148"/>
      <c r="J4" s="1"/>
    </row>
    <row r="5" spans="1:10" ht="15" customHeight="1">
      <c r="A5" s="127"/>
      <c r="B5" s="127"/>
      <c r="C5" s="127"/>
      <c r="D5" s="127"/>
      <c r="E5" s="127"/>
      <c r="F5" s="127"/>
      <c r="G5" s="127"/>
      <c r="H5" s="127"/>
      <c r="I5" s="127"/>
      <c r="J5" s="1"/>
    </row>
    <row r="6" spans="1:10" ht="15" customHeight="1">
      <c r="A6" s="127"/>
      <c r="B6" s="127"/>
      <c r="C6" s="127"/>
      <c r="D6" s="127"/>
      <c r="E6" s="127"/>
      <c r="F6" s="127"/>
      <c r="G6" s="127"/>
      <c r="H6" s="127"/>
      <c r="I6" s="127"/>
      <c r="J6" s="1"/>
    </row>
    <row r="7" spans="1:10" ht="15" customHeight="1">
      <c r="A7" s="127"/>
      <c r="B7" s="127"/>
      <c r="C7" s="127"/>
      <c r="D7" s="127"/>
      <c r="E7" s="127"/>
      <c r="F7" s="127"/>
      <c r="G7" s="127"/>
      <c r="H7" s="127"/>
      <c r="I7" s="127"/>
      <c r="J7" s="1"/>
    </row>
    <row r="8" spans="1:10" ht="15" customHeight="1">
      <c r="A8" s="148" t="s">
        <v>163</v>
      </c>
      <c r="B8" s="148"/>
      <c r="C8" s="148"/>
      <c r="D8" s="148"/>
      <c r="E8" s="148"/>
      <c r="F8" s="148"/>
      <c r="G8" s="148"/>
      <c r="H8" s="148"/>
      <c r="I8" s="148"/>
      <c r="J8" s="1"/>
    </row>
    <row r="9" spans="1:10" ht="15" customHeight="1">
      <c r="A9" s="129"/>
      <c r="B9" s="129"/>
      <c r="C9" s="129"/>
      <c r="D9" s="129"/>
      <c r="E9" s="129"/>
      <c r="F9" s="129"/>
      <c r="G9" s="129"/>
      <c r="H9" s="129"/>
      <c r="I9" s="129"/>
      <c r="J9" s="1"/>
    </row>
    <row r="10" spans="1:10" ht="15" customHeight="1">
      <c r="A10" s="136"/>
      <c r="B10" s="136"/>
      <c r="C10" s="202" t="s">
        <v>33</v>
      </c>
      <c r="D10" s="202"/>
      <c r="E10" s="30" t="s">
        <v>34</v>
      </c>
      <c r="F10" s="202" t="s">
        <v>69</v>
      </c>
      <c r="G10" s="202"/>
      <c r="H10" s="202"/>
      <c r="I10" s="202"/>
      <c r="J10" s="1"/>
    </row>
    <row r="11" spans="1:61" ht="30" customHeight="1">
      <c r="A11" s="201" t="s">
        <v>159</v>
      </c>
      <c r="B11" s="201"/>
      <c r="C11" s="201"/>
      <c r="D11" s="201"/>
      <c r="E11" s="29"/>
      <c r="F11" s="201"/>
      <c r="G11" s="201"/>
      <c r="H11" s="201"/>
      <c r="I11" s="201"/>
      <c r="J11" s="1"/>
      <c r="BC11" s="66"/>
      <c r="BD11" s="66"/>
      <c r="BE11" s="66"/>
      <c r="BF11" s="66"/>
      <c r="BG11" s="66"/>
      <c r="BH11" s="66"/>
      <c r="BI11" s="66"/>
    </row>
    <row r="12" spans="1:10" ht="30" customHeight="1">
      <c r="A12" s="201" t="s">
        <v>157</v>
      </c>
      <c r="B12" s="201"/>
      <c r="C12" s="201"/>
      <c r="D12" s="201"/>
      <c r="E12" s="29"/>
      <c r="F12" s="201" t="s">
        <v>417</v>
      </c>
      <c r="G12" s="201"/>
      <c r="H12" s="201"/>
      <c r="I12" s="201"/>
      <c r="J12" s="1"/>
    </row>
    <row r="13" spans="1:10" ht="30" customHeight="1">
      <c r="A13" s="201" t="s">
        <v>158</v>
      </c>
      <c r="B13" s="201"/>
      <c r="C13" s="201"/>
      <c r="D13" s="201"/>
      <c r="E13" s="29"/>
      <c r="F13" s="201"/>
      <c r="G13" s="201"/>
      <c r="H13" s="201"/>
      <c r="I13" s="201"/>
      <c r="J13" s="1"/>
    </row>
    <row r="14" spans="1:10" ht="60" customHeight="1">
      <c r="A14" s="201" t="s">
        <v>160</v>
      </c>
      <c r="B14" s="201"/>
      <c r="C14" s="201"/>
      <c r="D14" s="201"/>
      <c r="E14" s="29"/>
      <c r="F14" s="201"/>
      <c r="G14" s="201"/>
      <c r="H14" s="201"/>
      <c r="I14" s="201"/>
      <c r="J14" s="1"/>
    </row>
    <row r="15" spans="1:10" ht="45" customHeight="1">
      <c r="A15" s="201" t="s">
        <v>161</v>
      </c>
      <c r="B15" s="201"/>
      <c r="C15" s="201"/>
      <c r="D15" s="201"/>
      <c r="E15" s="29"/>
      <c r="F15" s="201"/>
      <c r="G15" s="201"/>
      <c r="H15" s="201"/>
      <c r="I15" s="201"/>
      <c r="J15" s="1"/>
    </row>
    <row r="16" spans="1:10" ht="15" customHeight="1">
      <c r="A16" s="109"/>
      <c r="B16" s="109"/>
      <c r="C16" s="109"/>
      <c r="D16" s="109"/>
      <c r="E16" s="109"/>
      <c r="F16" s="109"/>
      <c r="G16" s="109"/>
      <c r="H16" s="109"/>
      <c r="I16" s="109"/>
      <c r="J16" s="1"/>
    </row>
    <row r="17" spans="1:10" ht="15" customHeight="1">
      <c r="A17" s="127"/>
      <c r="B17" s="127"/>
      <c r="C17" s="127"/>
      <c r="D17" s="127"/>
      <c r="E17" s="127"/>
      <c r="F17" s="127"/>
      <c r="G17" s="127"/>
      <c r="H17" s="127"/>
      <c r="I17" s="127"/>
      <c r="J17" s="1"/>
    </row>
    <row r="18" spans="1:10" ht="15" customHeight="1">
      <c r="A18" s="127"/>
      <c r="B18" s="127"/>
      <c r="C18" s="127"/>
      <c r="D18" s="127"/>
      <c r="E18" s="127"/>
      <c r="F18" s="127"/>
      <c r="G18" s="127"/>
      <c r="H18" s="127"/>
      <c r="I18" s="127"/>
      <c r="J18" s="1"/>
    </row>
    <row r="19" spans="1:10" ht="15" customHeight="1">
      <c r="A19" s="127"/>
      <c r="B19" s="127"/>
      <c r="C19" s="127"/>
      <c r="D19" s="127"/>
      <c r="E19" s="127"/>
      <c r="F19" s="127"/>
      <c r="G19" s="127"/>
      <c r="H19" s="127"/>
      <c r="I19" s="127"/>
      <c r="J19" s="1"/>
    </row>
    <row r="20" spans="1:10" ht="15" customHeight="1">
      <c r="A20" s="127"/>
      <c r="B20" s="127"/>
      <c r="C20" s="127"/>
      <c r="D20" s="127"/>
      <c r="E20" s="127"/>
      <c r="F20" s="127"/>
      <c r="G20" s="127"/>
      <c r="H20" s="127"/>
      <c r="I20" s="127"/>
      <c r="J20" s="1"/>
    </row>
    <row r="21" spans="1:10" ht="15" customHeight="1">
      <c r="A21" s="2" t="s">
        <v>145</v>
      </c>
      <c r="B21" s="190" t="s">
        <v>312</v>
      </c>
      <c r="C21" s="190"/>
      <c r="D21" s="190"/>
      <c r="E21" s="190"/>
      <c r="F21" s="1"/>
      <c r="G21" s="2" t="s">
        <v>144</v>
      </c>
      <c r="H21" s="61">
        <v>38791</v>
      </c>
      <c r="I21" s="1"/>
      <c r="J21" s="1"/>
    </row>
    <row r="22" spans="1:10" ht="12.75">
      <c r="A22" s="127"/>
      <c r="B22" s="127"/>
      <c r="C22" s="127"/>
      <c r="D22" s="127"/>
      <c r="E22" s="127"/>
      <c r="F22" s="127"/>
      <c r="G22" s="127"/>
      <c r="H22" s="127"/>
      <c r="I22" s="127"/>
      <c r="J22" s="1"/>
    </row>
    <row r="23" spans="1:10" ht="12.75">
      <c r="A23" s="127"/>
      <c r="B23" s="127"/>
      <c r="C23" s="127"/>
      <c r="D23" s="127"/>
      <c r="E23" s="127"/>
      <c r="F23" s="127"/>
      <c r="G23" s="127"/>
      <c r="H23" s="127"/>
      <c r="I23" s="127"/>
      <c r="J23" s="1"/>
    </row>
    <row r="24" spans="1:10" ht="12.75">
      <c r="A24" s="127"/>
      <c r="B24" s="127"/>
      <c r="C24" s="127"/>
      <c r="D24" s="127"/>
      <c r="E24" s="127"/>
      <c r="F24" s="127"/>
      <c r="G24" s="127"/>
      <c r="H24" s="127"/>
      <c r="I24" s="127"/>
      <c r="J24" s="1"/>
    </row>
    <row r="25" spans="1:10" ht="12.75">
      <c r="A25" s="127"/>
      <c r="B25" s="127"/>
      <c r="C25" s="127"/>
      <c r="D25" s="127"/>
      <c r="E25" s="127"/>
      <c r="F25" s="127"/>
      <c r="G25" s="127"/>
      <c r="H25" s="127"/>
      <c r="I25" s="127"/>
      <c r="J25" s="1"/>
    </row>
    <row r="26" spans="1:10" ht="12.75">
      <c r="A26" s="127"/>
      <c r="B26" s="127"/>
      <c r="C26" s="127"/>
      <c r="D26" s="127"/>
      <c r="E26" s="127"/>
      <c r="F26" s="127"/>
      <c r="G26" s="127"/>
      <c r="H26" s="127"/>
      <c r="I26" s="127"/>
      <c r="J26" s="1"/>
    </row>
    <row r="27" spans="1:10" ht="12.75">
      <c r="A27" s="127"/>
      <c r="B27" s="127"/>
      <c r="C27" s="127"/>
      <c r="D27" s="127"/>
      <c r="E27" s="127"/>
      <c r="F27" s="127"/>
      <c r="G27" s="127"/>
      <c r="H27" s="127"/>
      <c r="I27" s="127"/>
      <c r="J27" s="1"/>
    </row>
    <row r="28" spans="1:10" ht="12.75">
      <c r="A28" s="127"/>
      <c r="B28" s="127"/>
      <c r="C28" s="127"/>
      <c r="D28" s="127"/>
      <c r="E28" s="127"/>
      <c r="F28" s="127"/>
      <c r="G28" s="127"/>
      <c r="H28" s="127"/>
      <c r="I28" s="127"/>
      <c r="J28" s="1"/>
    </row>
    <row r="29" spans="1:10" ht="12.75">
      <c r="A29" s="127"/>
      <c r="B29" s="127"/>
      <c r="C29" s="127"/>
      <c r="D29" s="127"/>
      <c r="E29" s="127"/>
      <c r="F29" s="127"/>
      <c r="G29" s="127"/>
      <c r="H29" s="127"/>
      <c r="I29" s="127"/>
      <c r="J29" s="1"/>
    </row>
    <row r="30" spans="1:10" ht="12.75">
      <c r="A30" s="127"/>
      <c r="B30" s="127"/>
      <c r="C30" s="127"/>
      <c r="D30" s="127"/>
      <c r="E30" s="127"/>
      <c r="F30" s="127"/>
      <c r="G30" s="127"/>
      <c r="H30" s="127"/>
      <c r="I30" s="127"/>
      <c r="J30" s="1"/>
    </row>
    <row r="31" spans="1:10" ht="12.75">
      <c r="A31" s="127"/>
      <c r="B31" s="127"/>
      <c r="C31" s="127"/>
      <c r="D31" s="127"/>
      <c r="E31" s="127"/>
      <c r="F31" s="127"/>
      <c r="G31" s="127"/>
      <c r="H31" s="127"/>
      <c r="I31" s="127"/>
      <c r="J31" s="1"/>
    </row>
    <row r="32" spans="1:10" ht="12.75">
      <c r="A32" s="127"/>
      <c r="B32" s="127"/>
      <c r="C32" s="127"/>
      <c r="D32" s="127"/>
      <c r="E32" s="127"/>
      <c r="F32" s="127"/>
      <c r="G32" s="127"/>
      <c r="H32" s="127"/>
      <c r="I32" s="127"/>
      <c r="J32" s="1"/>
    </row>
    <row r="33" spans="1:10" ht="12.75">
      <c r="A33" s="127"/>
      <c r="B33" s="127"/>
      <c r="C33" s="127"/>
      <c r="D33" s="127"/>
      <c r="E33" s="127"/>
      <c r="F33" s="127"/>
      <c r="G33" s="127"/>
      <c r="H33" s="127"/>
      <c r="I33" s="127"/>
      <c r="J33" s="1"/>
    </row>
    <row r="34" spans="1:10" ht="12.75">
      <c r="A34" s="127"/>
      <c r="B34" s="127"/>
      <c r="C34" s="127"/>
      <c r="D34" s="127"/>
      <c r="E34" s="127"/>
      <c r="F34" s="127"/>
      <c r="G34" s="127"/>
      <c r="H34" s="127"/>
      <c r="I34" s="127"/>
      <c r="J34" s="1"/>
    </row>
    <row r="35" spans="1:10" ht="12.75">
      <c r="A35" s="127"/>
      <c r="B35" s="127"/>
      <c r="C35" s="127"/>
      <c r="D35" s="127"/>
      <c r="E35" s="127"/>
      <c r="F35" s="127"/>
      <c r="G35" s="127"/>
      <c r="H35" s="127"/>
      <c r="I35" s="127"/>
      <c r="J35" s="1"/>
    </row>
    <row r="36" spans="1:10" ht="12.75">
      <c r="A36" s="127"/>
      <c r="B36" s="127"/>
      <c r="C36" s="127"/>
      <c r="D36" s="127"/>
      <c r="E36" s="127"/>
      <c r="F36" s="127"/>
      <c r="G36" s="127"/>
      <c r="H36" s="127"/>
      <c r="I36" s="127"/>
      <c r="J36" s="1"/>
    </row>
    <row r="37" spans="1:10" ht="12.75">
      <c r="A37" s="127" t="s">
        <v>51</v>
      </c>
      <c r="B37" s="127"/>
      <c r="C37" s="127"/>
      <c r="D37" s="127"/>
      <c r="E37" s="127"/>
      <c r="F37" s="127"/>
      <c r="G37" s="127"/>
      <c r="H37" s="127"/>
      <c r="I37" s="127"/>
      <c r="J37" s="1"/>
    </row>
    <row r="38" spans="1:10" ht="12.75">
      <c r="A38" s="127"/>
      <c r="B38" s="127"/>
      <c r="C38" s="127"/>
      <c r="D38" s="127"/>
      <c r="E38" s="127"/>
      <c r="F38" s="127"/>
      <c r="G38" s="127"/>
      <c r="H38" s="127"/>
      <c r="I38" s="127"/>
      <c r="J38" s="1"/>
    </row>
    <row r="39" spans="1:10" ht="12.75">
      <c r="A39" s="127"/>
      <c r="B39" s="127"/>
      <c r="C39" s="127"/>
      <c r="D39" s="127"/>
      <c r="E39" s="127"/>
      <c r="F39" s="127"/>
      <c r="G39" s="127"/>
      <c r="H39" s="127"/>
      <c r="I39" s="127"/>
      <c r="J39" s="2" t="s">
        <v>162</v>
      </c>
    </row>
    <row r="40" spans="1:10" ht="12.75">
      <c r="A40" s="1"/>
      <c r="B40" s="1"/>
      <c r="C40" s="1"/>
      <c r="D40" s="1"/>
      <c r="E40" s="1"/>
      <c r="F40" s="1"/>
      <c r="G40" s="1"/>
      <c r="H40" s="1"/>
      <c r="I40" s="1"/>
      <c r="J40" s="1"/>
    </row>
    <row r="41" spans="1:10" ht="12.75">
      <c r="A41" s="1"/>
      <c r="B41" s="1"/>
      <c r="C41" s="1"/>
      <c r="D41" s="1"/>
      <c r="E41" s="1"/>
      <c r="F41" s="1"/>
      <c r="G41" s="1"/>
      <c r="H41" s="1"/>
      <c r="I41" s="1"/>
      <c r="J41" s="1"/>
    </row>
    <row r="42" spans="1:10" ht="12.75">
      <c r="A42" s="1"/>
      <c r="B42" s="1"/>
      <c r="C42" s="1"/>
      <c r="D42" s="1"/>
      <c r="E42" s="1"/>
      <c r="F42" s="1"/>
      <c r="G42" s="1"/>
      <c r="H42" s="1"/>
      <c r="I42" s="1"/>
      <c r="J42" s="1"/>
    </row>
    <row r="43" spans="1:10" ht="12.75">
      <c r="A43" s="1"/>
      <c r="B43" s="1"/>
      <c r="C43" s="1"/>
      <c r="D43" s="1"/>
      <c r="E43" s="1"/>
      <c r="F43" s="1"/>
      <c r="G43" s="1"/>
      <c r="H43" s="1"/>
      <c r="I43" s="1"/>
      <c r="J43" s="1"/>
    </row>
    <row r="44" spans="1:10" ht="12.75">
      <c r="A44" s="1"/>
      <c r="B44" s="1"/>
      <c r="C44" s="1"/>
      <c r="D44" s="1"/>
      <c r="E44" s="1"/>
      <c r="F44" s="1"/>
      <c r="G44" s="1"/>
      <c r="H44" s="1"/>
      <c r="I44" s="1"/>
      <c r="J44" s="1"/>
    </row>
    <row r="45" spans="1:10" ht="12.75">
      <c r="A45" s="1"/>
      <c r="B45" s="1"/>
      <c r="C45" s="1"/>
      <c r="D45" s="1"/>
      <c r="E45" s="1"/>
      <c r="F45" s="1"/>
      <c r="G45" s="1"/>
      <c r="H45" s="1"/>
      <c r="I45" s="1"/>
      <c r="J45" s="1"/>
    </row>
    <row r="46" spans="1:10" ht="12.75">
      <c r="A46" s="1"/>
      <c r="B46" s="1"/>
      <c r="C46" s="1"/>
      <c r="D46" s="1"/>
      <c r="E46" s="1"/>
      <c r="F46" s="1"/>
      <c r="G46" s="1"/>
      <c r="H46" s="1"/>
      <c r="I46" s="1"/>
      <c r="J46" s="1"/>
    </row>
    <row r="47" spans="1:10" ht="12.75">
      <c r="A47" s="1"/>
      <c r="B47" s="1"/>
      <c r="C47" s="1"/>
      <c r="D47" s="1"/>
      <c r="E47" s="1"/>
      <c r="F47" s="1"/>
      <c r="G47" s="1"/>
      <c r="H47" s="1"/>
      <c r="I47" s="1"/>
      <c r="J47" s="1"/>
    </row>
    <row r="48" spans="1:10" ht="12.75">
      <c r="A48" s="1"/>
      <c r="B48" s="1"/>
      <c r="C48" s="1"/>
      <c r="D48" s="1"/>
      <c r="E48" s="1"/>
      <c r="F48" s="1"/>
      <c r="G48" s="1"/>
      <c r="H48" s="1"/>
      <c r="I48" s="1"/>
      <c r="J48" s="1"/>
    </row>
    <row r="49" spans="1:10" ht="12.75">
      <c r="A49" s="1"/>
      <c r="B49" s="1"/>
      <c r="C49" s="1"/>
      <c r="D49" s="1"/>
      <c r="E49" s="1"/>
      <c r="F49" s="1"/>
      <c r="G49" s="1"/>
      <c r="H49" s="1"/>
      <c r="I49" s="1"/>
      <c r="J49" s="1"/>
    </row>
    <row r="50" spans="1:10" ht="12.75">
      <c r="A50" s="1"/>
      <c r="B50" s="1"/>
      <c r="C50" s="1"/>
      <c r="D50" s="1"/>
      <c r="E50" s="1"/>
      <c r="F50" s="1"/>
      <c r="G50" s="1"/>
      <c r="H50" s="1"/>
      <c r="I50" s="1"/>
      <c r="J50" s="1"/>
    </row>
    <row r="51" spans="1:10" ht="12.75">
      <c r="A51" s="1"/>
      <c r="B51" s="1"/>
      <c r="C51" s="1"/>
      <c r="D51" s="1"/>
      <c r="E51" s="1"/>
      <c r="F51" s="1"/>
      <c r="G51" s="1"/>
      <c r="H51" s="1"/>
      <c r="I51" s="1"/>
      <c r="J51" s="1"/>
    </row>
  </sheetData>
  <mergeCells count="53">
    <mergeCell ref="A37:I37"/>
    <mergeCell ref="A38:I38"/>
    <mergeCell ref="A39:I39"/>
    <mergeCell ref="A33:I33"/>
    <mergeCell ref="A34:I34"/>
    <mergeCell ref="A35:I35"/>
    <mergeCell ref="A36:I36"/>
    <mergeCell ref="A29:I29"/>
    <mergeCell ref="A30:I30"/>
    <mergeCell ref="A31:I31"/>
    <mergeCell ref="A32:I32"/>
    <mergeCell ref="A25:I25"/>
    <mergeCell ref="A26:I26"/>
    <mergeCell ref="A27:I27"/>
    <mergeCell ref="A28:I28"/>
    <mergeCell ref="A20:I20"/>
    <mergeCell ref="A22:I22"/>
    <mergeCell ref="A23:I23"/>
    <mergeCell ref="A24:I24"/>
    <mergeCell ref="A11:B11"/>
    <mergeCell ref="A12:B12"/>
    <mergeCell ref="A13:B13"/>
    <mergeCell ref="A19:I19"/>
    <mergeCell ref="A16:I16"/>
    <mergeCell ref="A17:I17"/>
    <mergeCell ref="A18:I18"/>
    <mergeCell ref="F13:I13"/>
    <mergeCell ref="F14:I14"/>
    <mergeCell ref="A15:B15"/>
    <mergeCell ref="A5:I5"/>
    <mergeCell ref="A6:I6"/>
    <mergeCell ref="A7:I7"/>
    <mergeCell ref="A9:I9"/>
    <mergeCell ref="D1:F1"/>
    <mergeCell ref="A4:I4"/>
    <mergeCell ref="A8:I8"/>
    <mergeCell ref="A10:B10"/>
    <mergeCell ref="C10:D10"/>
    <mergeCell ref="F10:I10"/>
    <mergeCell ref="A1:C1"/>
    <mergeCell ref="G1:I1"/>
    <mergeCell ref="A2:I2"/>
    <mergeCell ref="A3:I3"/>
    <mergeCell ref="A14:B14"/>
    <mergeCell ref="B21:E21"/>
    <mergeCell ref="F15:I15"/>
    <mergeCell ref="C11:D11"/>
    <mergeCell ref="C12:D12"/>
    <mergeCell ref="C13:D13"/>
    <mergeCell ref="C14:D14"/>
    <mergeCell ref="C15:D15"/>
    <mergeCell ref="F11:I11"/>
    <mergeCell ref="F12:I12"/>
  </mergeCells>
  <printOptions/>
  <pageMargins left="1" right="0.75" top="1" bottom="1" header="0.5" footer="0.5"/>
  <pageSetup horizontalDpi="600" verticalDpi="600" orientation="portrait" r:id="rId2"/>
  <legacyDrawing r:id="rId1"/>
</worksheet>
</file>

<file path=xl/worksheets/sheet9.xml><?xml version="1.0" encoding="utf-8"?>
<worksheet xmlns="http://schemas.openxmlformats.org/spreadsheetml/2006/main" xmlns:r="http://schemas.openxmlformats.org/officeDocument/2006/relationships">
  <dimension ref="A1:BH63"/>
  <sheetViews>
    <sheetView workbookViewId="0" topLeftCell="A6">
      <selection activeCell="F8" sqref="F8:F27"/>
    </sheetView>
  </sheetViews>
  <sheetFormatPr defaultColWidth="9.140625" defaultRowHeight="12.75"/>
  <cols>
    <col min="1" max="1" width="13.7109375" style="0" customWidth="1"/>
    <col min="2" max="2" width="22.00390625" style="0" customWidth="1"/>
    <col min="3" max="3" width="9.57421875" style="0" customWidth="1"/>
    <col min="4" max="4" width="6.140625" style="0" customWidth="1"/>
    <col min="5" max="5" width="11.8515625" style="0" customWidth="1"/>
    <col min="6" max="6" width="14.28125" style="0" customWidth="1"/>
    <col min="7" max="7" width="8.57421875" style="0" customWidth="1"/>
  </cols>
  <sheetData>
    <row r="1" spans="1:7" ht="15" customHeight="1">
      <c r="A1" s="130" t="s">
        <v>85</v>
      </c>
      <c r="B1" s="130"/>
      <c r="C1" s="129" t="str">
        <f>'sec 1a-1d'!D13</f>
        <v>06-342-01</v>
      </c>
      <c r="D1" s="129"/>
      <c r="E1" s="127"/>
      <c r="F1" s="127"/>
      <c r="G1" s="1"/>
    </row>
    <row r="2" spans="1:7" ht="15" customHeight="1">
      <c r="A2" s="127"/>
      <c r="B2" s="127"/>
      <c r="C2" s="127"/>
      <c r="D2" s="127"/>
      <c r="E2" s="127"/>
      <c r="F2" s="127"/>
      <c r="G2" s="1"/>
    </row>
    <row r="3" spans="1:7" ht="15" customHeight="1">
      <c r="A3" s="127"/>
      <c r="B3" s="127"/>
      <c r="C3" s="127"/>
      <c r="D3" s="127"/>
      <c r="E3" s="127"/>
      <c r="F3" s="127"/>
      <c r="G3" s="1"/>
    </row>
    <row r="4" spans="1:7" ht="15" customHeight="1">
      <c r="A4" s="148" t="s">
        <v>164</v>
      </c>
      <c r="B4" s="148"/>
      <c r="C4" s="148"/>
      <c r="D4" s="148"/>
      <c r="E4" s="148"/>
      <c r="F4" s="148"/>
      <c r="G4" s="1"/>
    </row>
    <row r="5" spans="1:7" ht="15" customHeight="1">
      <c r="A5" s="127"/>
      <c r="B5" s="127"/>
      <c r="C5" s="127"/>
      <c r="D5" s="127"/>
      <c r="E5" s="127"/>
      <c r="F5" s="127"/>
      <c r="G5" s="9"/>
    </row>
    <row r="6" spans="1:7" ht="15" customHeight="1">
      <c r="A6" s="204" t="s">
        <v>165</v>
      </c>
      <c r="B6" s="204"/>
      <c r="C6" s="204"/>
      <c r="D6" s="204"/>
      <c r="E6" s="204"/>
      <c r="F6" s="204"/>
      <c r="G6" s="1"/>
    </row>
    <row r="7" spans="1:7" ht="15" customHeight="1">
      <c r="A7" s="202" t="s">
        <v>166</v>
      </c>
      <c r="B7" s="202"/>
      <c r="C7" s="202"/>
      <c r="D7" s="202"/>
      <c r="E7" s="202"/>
      <c r="F7" s="30" t="s">
        <v>167</v>
      </c>
      <c r="G7" s="1"/>
    </row>
    <row r="8" spans="1:7" ht="15" customHeight="1">
      <c r="A8" s="203" t="s">
        <v>168</v>
      </c>
      <c r="B8" s="203"/>
      <c r="C8" s="203"/>
      <c r="D8" s="203"/>
      <c r="E8" s="203"/>
      <c r="F8" s="105">
        <v>33</v>
      </c>
      <c r="G8" s="1"/>
    </row>
    <row r="9" spans="1:7" ht="15" customHeight="1">
      <c r="A9" s="203" t="s">
        <v>169</v>
      </c>
      <c r="B9" s="203"/>
      <c r="C9" s="203"/>
      <c r="D9" s="203"/>
      <c r="E9" s="203"/>
      <c r="F9" s="105">
        <v>4101</v>
      </c>
      <c r="G9" s="1"/>
    </row>
    <row r="10" spans="1:7" ht="15" customHeight="1">
      <c r="A10" s="203" t="s">
        <v>170</v>
      </c>
      <c r="B10" s="203"/>
      <c r="C10" s="203"/>
      <c r="D10" s="203"/>
      <c r="E10" s="203"/>
      <c r="F10" s="105">
        <v>32</v>
      </c>
      <c r="G10" s="1"/>
    </row>
    <row r="11" spans="1:60" ht="15" customHeight="1">
      <c r="A11" s="203" t="s">
        <v>171</v>
      </c>
      <c r="B11" s="203"/>
      <c r="C11" s="203"/>
      <c r="D11" s="203"/>
      <c r="E11" s="203"/>
      <c r="F11" s="105">
        <v>4107</v>
      </c>
      <c r="G11" s="1"/>
      <c r="BB11" s="66"/>
      <c r="BC11" s="66"/>
      <c r="BD11" s="66"/>
      <c r="BE11" s="66"/>
      <c r="BF11" s="66"/>
      <c r="BG11" s="66"/>
      <c r="BH11" s="66"/>
    </row>
    <row r="12" spans="1:7" ht="15" customHeight="1">
      <c r="A12" s="203" t="s">
        <v>172</v>
      </c>
      <c r="B12" s="203"/>
      <c r="C12" s="203"/>
      <c r="D12" s="203"/>
      <c r="E12" s="203"/>
      <c r="F12" s="105">
        <v>0</v>
      </c>
      <c r="G12" s="1"/>
    </row>
    <row r="13" spans="1:7" ht="15" customHeight="1">
      <c r="A13" s="203" t="s">
        <v>173</v>
      </c>
      <c r="B13" s="203"/>
      <c r="C13" s="203"/>
      <c r="D13" s="203"/>
      <c r="E13" s="203"/>
      <c r="F13" s="105">
        <v>41</v>
      </c>
      <c r="G13" s="1"/>
    </row>
    <row r="14" spans="1:7" ht="15" customHeight="1">
      <c r="A14" s="203" t="s">
        <v>174</v>
      </c>
      <c r="B14" s="203"/>
      <c r="C14" s="203"/>
      <c r="D14" s="203"/>
      <c r="E14" s="203"/>
      <c r="F14" s="105">
        <v>1</v>
      </c>
      <c r="G14" s="1"/>
    </row>
    <row r="15" spans="1:7" ht="15" customHeight="1">
      <c r="A15" s="203" t="s">
        <v>175</v>
      </c>
      <c r="B15" s="203"/>
      <c r="C15" s="203"/>
      <c r="D15" s="203"/>
      <c r="E15" s="203"/>
      <c r="F15" s="105">
        <v>22</v>
      </c>
      <c r="G15" s="1"/>
    </row>
    <row r="16" spans="1:7" ht="15" customHeight="1">
      <c r="A16" s="203" t="s">
        <v>176</v>
      </c>
      <c r="B16" s="203"/>
      <c r="C16" s="203"/>
      <c r="D16" s="203"/>
      <c r="E16" s="203"/>
      <c r="F16" s="105">
        <v>1</v>
      </c>
      <c r="G16" s="1"/>
    </row>
    <row r="17" spans="1:7" ht="15" customHeight="1">
      <c r="A17" s="203" t="s">
        <v>177</v>
      </c>
      <c r="B17" s="203"/>
      <c r="C17" s="203"/>
      <c r="D17" s="203"/>
      <c r="E17" s="203"/>
      <c r="F17" s="105">
        <v>19</v>
      </c>
      <c r="G17" s="1"/>
    </row>
    <row r="18" spans="1:7" ht="15" customHeight="1">
      <c r="A18" s="203" t="s">
        <v>178</v>
      </c>
      <c r="B18" s="203"/>
      <c r="C18" s="203"/>
      <c r="D18" s="203"/>
      <c r="E18" s="203"/>
      <c r="F18" s="105">
        <v>3</v>
      </c>
      <c r="G18" s="1"/>
    </row>
    <row r="19" spans="1:7" ht="15" customHeight="1">
      <c r="A19" s="203" t="s">
        <v>179</v>
      </c>
      <c r="B19" s="203"/>
      <c r="C19" s="203"/>
      <c r="D19" s="203"/>
      <c r="E19" s="203"/>
      <c r="F19" s="105">
        <v>27</v>
      </c>
      <c r="G19" s="1"/>
    </row>
    <row r="20" spans="1:7" ht="15" customHeight="1">
      <c r="A20" s="203" t="s">
        <v>180</v>
      </c>
      <c r="B20" s="203"/>
      <c r="C20" s="203"/>
      <c r="D20" s="203"/>
      <c r="E20" s="203"/>
      <c r="F20" s="105">
        <v>2</v>
      </c>
      <c r="G20" s="1"/>
    </row>
    <row r="21" spans="1:7" ht="15" customHeight="1">
      <c r="A21" s="203" t="s">
        <v>181</v>
      </c>
      <c r="B21" s="203"/>
      <c r="C21" s="203"/>
      <c r="D21" s="203"/>
      <c r="E21" s="203"/>
      <c r="F21" s="105">
        <v>3</v>
      </c>
      <c r="G21" s="1"/>
    </row>
    <row r="22" spans="1:7" ht="15" customHeight="1">
      <c r="A22" s="203" t="s">
        <v>182</v>
      </c>
      <c r="B22" s="203"/>
      <c r="C22" s="203"/>
      <c r="D22" s="203"/>
      <c r="E22" s="203"/>
      <c r="F22" s="105">
        <v>3</v>
      </c>
      <c r="G22" s="1"/>
    </row>
    <row r="23" spans="1:7" ht="15" customHeight="1">
      <c r="A23" s="203" t="s">
        <v>183</v>
      </c>
      <c r="B23" s="203"/>
      <c r="C23" s="203"/>
      <c r="D23" s="203"/>
      <c r="E23" s="203"/>
      <c r="F23" s="105">
        <v>6</v>
      </c>
      <c r="G23" s="1"/>
    </row>
    <row r="24" spans="1:7" ht="15" customHeight="1">
      <c r="A24" s="203" t="s">
        <v>184</v>
      </c>
      <c r="B24" s="203"/>
      <c r="C24" s="203"/>
      <c r="D24" s="203"/>
      <c r="E24" s="203"/>
      <c r="F24" s="105">
        <v>146</v>
      </c>
      <c r="G24" s="1"/>
    </row>
    <row r="25" spans="1:7" ht="15" customHeight="1">
      <c r="A25" s="203" t="s">
        <v>185</v>
      </c>
      <c r="B25" s="203"/>
      <c r="C25" s="203"/>
      <c r="D25" s="203"/>
      <c r="E25" s="203"/>
      <c r="F25" s="105">
        <v>13148</v>
      </c>
      <c r="G25" s="1"/>
    </row>
    <row r="26" spans="1:7" ht="15" customHeight="1">
      <c r="A26" s="203" t="s">
        <v>186</v>
      </c>
      <c r="B26" s="203"/>
      <c r="C26" s="203"/>
      <c r="D26" s="203"/>
      <c r="E26" s="203"/>
      <c r="F26" s="105">
        <v>146</v>
      </c>
      <c r="G26" s="1"/>
    </row>
    <row r="27" spans="1:7" ht="15" customHeight="1" thickBot="1">
      <c r="A27" s="205" t="s">
        <v>187</v>
      </c>
      <c r="B27" s="205"/>
      <c r="C27" s="205"/>
      <c r="D27" s="205"/>
      <c r="E27" s="205"/>
      <c r="F27" s="106">
        <v>12597</v>
      </c>
      <c r="G27" s="1"/>
    </row>
    <row r="28" spans="1:7" ht="15" customHeight="1">
      <c r="A28" s="206" t="s">
        <v>188</v>
      </c>
      <c r="B28" s="206"/>
      <c r="C28" s="206"/>
      <c r="D28" s="206"/>
      <c r="E28" s="206"/>
      <c r="F28" s="83">
        <f>SUM(F8:F27)</f>
        <v>34438</v>
      </c>
      <c r="G28" s="1"/>
    </row>
    <row r="29" spans="1:7" ht="15" customHeight="1">
      <c r="A29" s="109"/>
      <c r="B29" s="109"/>
      <c r="C29" s="109"/>
      <c r="D29" s="109"/>
      <c r="E29" s="109"/>
      <c r="F29" s="109"/>
      <c r="G29" s="1"/>
    </row>
    <row r="30" spans="1:7" ht="15" customHeight="1">
      <c r="A30" s="2" t="s">
        <v>189</v>
      </c>
      <c r="B30" s="129" t="s">
        <v>311</v>
      </c>
      <c r="C30" s="129"/>
      <c r="D30" s="129"/>
      <c r="E30" s="129"/>
      <c r="F30" s="129"/>
      <c r="G30" s="1"/>
    </row>
    <row r="31" spans="1:7" ht="15" customHeight="1">
      <c r="A31" s="127"/>
      <c r="B31" s="127"/>
      <c r="C31" s="127"/>
      <c r="D31" s="127"/>
      <c r="E31" s="127"/>
      <c r="F31" s="127"/>
      <c r="G31" s="1"/>
    </row>
    <row r="32" spans="1:7" ht="15" customHeight="1">
      <c r="A32" s="127"/>
      <c r="B32" s="127"/>
      <c r="C32" s="127"/>
      <c r="D32" s="127"/>
      <c r="E32" s="127"/>
      <c r="F32" s="127"/>
      <c r="G32" s="1"/>
    </row>
    <row r="33" spans="1:7" ht="15" customHeight="1">
      <c r="A33" s="2" t="s">
        <v>191</v>
      </c>
      <c r="B33" s="129" t="s">
        <v>312</v>
      </c>
      <c r="C33" s="129"/>
      <c r="D33" s="2" t="s">
        <v>144</v>
      </c>
      <c r="E33" s="58">
        <v>38687</v>
      </c>
      <c r="F33" s="58"/>
      <c r="G33" s="1"/>
    </row>
    <row r="34" spans="1:7" ht="12.75">
      <c r="A34" s="127"/>
      <c r="B34" s="127"/>
      <c r="C34" s="127"/>
      <c r="D34" s="127"/>
      <c r="E34" s="127"/>
      <c r="F34" s="127"/>
      <c r="G34" s="1"/>
    </row>
    <row r="35" spans="1:7" ht="12.75">
      <c r="A35" s="127"/>
      <c r="B35" s="127"/>
      <c r="C35" s="127"/>
      <c r="D35" s="127"/>
      <c r="E35" s="127"/>
      <c r="F35" s="127"/>
      <c r="G35" s="1"/>
    </row>
    <row r="36" spans="1:7" ht="12.75">
      <c r="A36" s="127"/>
      <c r="B36" s="127"/>
      <c r="C36" s="127"/>
      <c r="D36" s="127"/>
      <c r="E36" s="127"/>
      <c r="F36" s="127"/>
      <c r="G36" s="1"/>
    </row>
    <row r="37" spans="1:7" ht="12.75">
      <c r="A37" s="127"/>
      <c r="B37" s="127"/>
      <c r="C37" s="127"/>
      <c r="D37" s="127"/>
      <c r="E37" s="127"/>
      <c r="F37" s="127"/>
      <c r="G37" s="1"/>
    </row>
    <row r="38" spans="1:7" ht="12.75">
      <c r="A38" s="127"/>
      <c r="B38" s="127"/>
      <c r="C38" s="127"/>
      <c r="D38" s="127"/>
      <c r="E38" s="127"/>
      <c r="F38" s="127"/>
      <c r="G38" s="1"/>
    </row>
    <row r="39" spans="1:7" ht="12.75">
      <c r="A39" s="127"/>
      <c r="B39" s="127"/>
      <c r="C39" s="127"/>
      <c r="D39" s="127"/>
      <c r="E39" s="127"/>
      <c r="F39" s="127"/>
      <c r="G39" s="1"/>
    </row>
    <row r="40" spans="1:7" ht="12.75">
      <c r="A40" s="127"/>
      <c r="B40" s="127"/>
      <c r="C40" s="127"/>
      <c r="D40" s="127"/>
      <c r="E40" s="127"/>
      <c r="F40" s="127"/>
      <c r="G40" s="1"/>
    </row>
    <row r="41" spans="1:7" ht="12.75">
      <c r="A41" s="127"/>
      <c r="B41" s="127"/>
      <c r="C41" s="127"/>
      <c r="D41" s="127"/>
      <c r="E41" s="127"/>
      <c r="F41" s="127"/>
      <c r="G41" s="1"/>
    </row>
    <row r="42" spans="1:7" ht="12.75">
      <c r="A42" s="127"/>
      <c r="B42" s="127"/>
      <c r="C42" s="127"/>
      <c r="D42" s="127"/>
      <c r="E42" s="127"/>
      <c r="F42" s="127"/>
      <c r="G42" s="1"/>
    </row>
    <row r="43" spans="1:7" ht="12.75">
      <c r="A43" s="127"/>
      <c r="B43" s="127"/>
      <c r="C43" s="127"/>
      <c r="D43" s="127"/>
      <c r="E43" s="127"/>
      <c r="F43" s="127"/>
      <c r="G43" s="1"/>
    </row>
    <row r="44" spans="1:7" ht="12.75">
      <c r="A44" s="127"/>
      <c r="B44" s="127"/>
      <c r="C44" s="127"/>
      <c r="D44" s="127"/>
      <c r="E44" s="127"/>
      <c r="F44" s="127"/>
      <c r="G44" s="1"/>
    </row>
    <row r="45" spans="1:7" ht="12.75">
      <c r="A45" s="127"/>
      <c r="B45" s="127"/>
      <c r="C45" s="127"/>
      <c r="D45" s="127"/>
      <c r="E45" s="127"/>
      <c r="F45" s="127"/>
      <c r="G45" s="1"/>
    </row>
    <row r="46" spans="1:7" ht="12.75">
      <c r="A46" s="127"/>
      <c r="B46" s="127"/>
      <c r="C46" s="127"/>
      <c r="D46" s="127"/>
      <c r="E46" s="127"/>
      <c r="F46" s="127"/>
      <c r="G46" s="3" t="s">
        <v>190</v>
      </c>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row r="62" spans="1:7" ht="12.75">
      <c r="A62" s="1"/>
      <c r="B62" s="1"/>
      <c r="C62" s="1"/>
      <c r="D62" s="1"/>
      <c r="E62" s="1"/>
      <c r="F62" s="1"/>
      <c r="G62" s="1"/>
    </row>
    <row r="63" spans="1:7" ht="12.75">
      <c r="A63" s="1"/>
      <c r="B63" s="1"/>
      <c r="C63" s="1"/>
      <c r="D63" s="1"/>
      <c r="E63" s="1"/>
      <c r="F63" s="1"/>
      <c r="G63" s="1"/>
    </row>
  </sheetData>
  <mergeCells count="48">
    <mergeCell ref="B33:C33"/>
    <mergeCell ref="B30:F30"/>
    <mergeCell ref="A25:E25"/>
    <mergeCell ref="A26:E26"/>
    <mergeCell ref="A27:E27"/>
    <mergeCell ref="A28:E28"/>
    <mergeCell ref="A29:F29"/>
    <mergeCell ref="A31:F31"/>
    <mergeCell ref="A32:F32"/>
    <mergeCell ref="A21:E21"/>
    <mergeCell ref="A22:E22"/>
    <mergeCell ref="A23:E23"/>
    <mergeCell ref="A24:E24"/>
    <mergeCell ref="A17:E17"/>
    <mergeCell ref="A18:E18"/>
    <mergeCell ref="A19:E19"/>
    <mergeCell ref="A20:E20"/>
    <mergeCell ref="A13:E13"/>
    <mergeCell ref="A14:E14"/>
    <mergeCell ref="A15:E15"/>
    <mergeCell ref="A16:E16"/>
    <mergeCell ref="A9:E9"/>
    <mergeCell ref="A10:E10"/>
    <mergeCell ref="A11:E11"/>
    <mergeCell ref="A12:E12"/>
    <mergeCell ref="A2:F2"/>
    <mergeCell ref="A1:B1"/>
    <mergeCell ref="A8:E8"/>
    <mergeCell ref="E1:F1"/>
    <mergeCell ref="C1:D1"/>
    <mergeCell ref="A4:F4"/>
    <mergeCell ref="A6:F6"/>
    <mergeCell ref="A7:E7"/>
    <mergeCell ref="A3:F3"/>
    <mergeCell ref="A5:F5"/>
    <mergeCell ref="A34:F34"/>
    <mergeCell ref="A35:F35"/>
    <mergeCell ref="A36:F36"/>
    <mergeCell ref="A37:F37"/>
    <mergeCell ref="A38:F38"/>
    <mergeCell ref="A39:F39"/>
    <mergeCell ref="A40:F40"/>
    <mergeCell ref="A41:F41"/>
    <mergeCell ref="A46:F46"/>
    <mergeCell ref="A42:F42"/>
    <mergeCell ref="A43:F43"/>
    <mergeCell ref="A44:F44"/>
    <mergeCell ref="A45:F4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Kevin.Cook</dc:creator>
  <cp:keywords/>
  <dc:description/>
  <cp:lastModifiedBy>george.townsley</cp:lastModifiedBy>
  <cp:lastPrinted>2006-03-20T14:45:19Z</cp:lastPrinted>
  <dcterms:created xsi:type="dcterms:W3CDTF">2005-09-19T15:44:45Z</dcterms:created>
  <dcterms:modified xsi:type="dcterms:W3CDTF">2006-03-20T14:45:21Z</dcterms:modified>
  <cp:category/>
  <cp:version/>
  <cp:contentType/>
  <cp:contentStatus/>
</cp:coreProperties>
</file>