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9015" activeTab="0"/>
  </bookViews>
  <sheets>
    <sheet name="7a-56-60-63-67" sheetId="1" r:id="rId1"/>
  </sheets>
  <definedNames>
    <definedName name="_xlnm.Print_Area" localSheetId="0">'7a-56-60-63-67'!$Y$6:$AK$45</definedName>
  </definedNames>
  <calcPr fullCalcOnLoad="1"/>
</workbook>
</file>

<file path=xl/sharedStrings.xml><?xml version="1.0" encoding="utf-8"?>
<sst xmlns="http://schemas.openxmlformats.org/spreadsheetml/2006/main" count="516" uniqueCount="34">
  <si>
    <t xml:space="preserve">  DIA</t>
  </si>
  <si>
    <t xml:space="preserve"> </t>
  </si>
  <si>
    <t xml:space="preserve"> SKW</t>
  </si>
  <si>
    <t xml:space="preserve">  DIS</t>
  </si>
  <si>
    <t xml:space="preserve">  XDI</t>
  </si>
  <si>
    <t xml:space="preserve">  YDI</t>
  </si>
  <si>
    <t>3 dowel pins-groove location</t>
  </si>
  <si>
    <t>radius</t>
  </si>
  <si>
    <t>bottom of groove</t>
  </si>
  <si>
    <t>angle</t>
  </si>
  <si>
    <t>groove#</t>
  </si>
  <si>
    <t>X position</t>
  </si>
  <si>
    <t>Y position</t>
  </si>
  <si>
    <t>Theoritical grv position</t>
  </si>
  <si>
    <t>dowel offset</t>
  </si>
  <si>
    <t>X</t>
  </si>
  <si>
    <t>Y</t>
  </si>
  <si>
    <t>Fermi techtron 1/6/00</t>
  </si>
  <si>
    <t>\A5SR-1.DAT     01052000</t>
  </si>
  <si>
    <t xml:space="preserve">   15:29                                         </t>
  </si>
  <si>
    <t>5sr-1</t>
  </si>
  <si>
    <t>\A5SR-2.DAT     01052000</t>
  </si>
  <si>
    <t xml:space="preserve">   15:32                                         </t>
  </si>
  <si>
    <t>5sr-2</t>
  </si>
  <si>
    <t>\A5SR-3.DAT     01052000</t>
  </si>
  <si>
    <t xml:space="preserve">   15:35                                         </t>
  </si>
  <si>
    <t>5sr-3</t>
  </si>
  <si>
    <t>\A5SR-4.DAT     01052000</t>
  </si>
  <si>
    <t xml:space="preserve">   15:39                                         </t>
  </si>
  <si>
    <t>5sr-4</t>
  </si>
  <si>
    <t>\A5SR-5.DAT     01052000</t>
  </si>
  <si>
    <t xml:space="preserve">   15:41                                         </t>
  </si>
  <si>
    <t>5sr-5</t>
  </si>
  <si>
    <t>Barrel 5sr groove locations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</si>
</sst>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4.2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b/>
      <sz val="23.25"/>
      <name val="Arial"/>
      <family val="0"/>
    </font>
    <font>
      <b/>
      <sz val="19.25"/>
      <name val="Arial"/>
      <family val="0"/>
    </font>
    <font>
      <sz val="19.25"/>
      <name val="Arial"/>
      <family val="0"/>
    </font>
    <font>
      <b/>
      <sz val="22.75"/>
      <name val="Arial"/>
      <family val="0"/>
    </font>
    <font>
      <b/>
      <sz val="19"/>
      <name val="Arial"/>
      <family val="0"/>
    </font>
    <font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Barrel 7 sw Connectors
X-Groove Position (11/4/99)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'7a-56-60-63-67'!$H$24</c:f>
              <c:strCache>
                <c:ptCount val="1"/>
                <c:pt idx="0">
                  <c:v>-1.6636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'7a-56-60-63-67'!$G$49:$G$83</c:f>
              <c:numCache/>
            </c:numRef>
          </c:xVal>
          <c:yVal>
            <c:numRef>
              <c:f>'7a-56-60-63-67'!$H$46:$H$83</c:f>
              <c:numCache/>
            </c:numRef>
          </c:yVal>
          <c:smooth val="0"/>
        </c:ser>
        <c:ser>
          <c:idx val="7"/>
          <c:order val="1"/>
          <c:tx>
            <c:strRef>
              <c:f>'7a-56-60-63-67'!$M$24</c:f>
              <c:strCache>
                <c:ptCount val="1"/>
                <c:pt idx="0">
                  <c:v>-1.66476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'7a-56-60-63-67'!$G$49:$G$83</c:f>
              <c:numCache/>
            </c:numRef>
          </c:xVal>
          <c:yVal>
            <c:numRef>
              <c:f>'7a-56-60-63-67'!$M$46:$M$83</c:f>
              <c:numCache/>
            </c:numRef>
          </c:yVal>
          <c:smooth val="0"/>
        </c:ser>
        <c:ser>
          <c:idx val="1"/>
          <c:order val="2"/>
          <c:tx>
            <c:strRef>
              <c:f>'7a-56-60-63-67'!$R$24</c:f>
              <c:strCache>
                <c:ptCount val="1"/>
                <c:pt idx="0">
                  <c:v>-1.66354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'7a-56-60-63-67'!$G$49:$G$83</c:f>
              <c:numCache/>
            </c:numRef>
          </c:xVal>
          <c:yVal>
            <c:numRef>
              <c:f>'7a-56-60-63-67'!$R$46:$R$83</c:f>
              <c:numCache/>
            </c:numRef>
          </c:yVal>
          <c:smooth val="0"/>
        </c:ser>
        <c:ser>
          <c:idx val="2"/>
          <c:order val="3"/>
          <c:tx>
            <c:strRef>
              <c:f>'7a-56-60-63-67'!$W$24</c:f>
              <c:strCache>
                <c:ptCount val="1"/>
                <c:pt idx="0">
                  <c:v>-1.66427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'7a-56-60-63-67'!$G$49:$G$67</c:f>
              <c:numCache/>
            </c:numRef>
          </c:xVal>
          <c:yVal>
            <c:numRef>
              <c:f>'7a-56-60-63-67'!$W$46:$W$67</c:f>
              <c:numCache/>
            </c:numRef>
          </c:yVal>
          <c:smooth val="0"/>
        </c:ser>
        <c:ser>
          <c:idx val="3"/>
          <c:order val="4"/>
          <c:tx>
            <c:strRef>
              <c:f>'7a-56-60-63-67'!$AB$24</c:f>
              <c:strCache>
                <c:ptCount val="1"/>
                <c:pt idx="0">
                  <c:v>-1.66438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'7a-56-60-63-67'!$G$49:$G$67</c:f>
              <c:numCache/>
            </c:numRef>
          </c:xVal>
          <c:yVal>
            <c:numRef>
              <c:f>'7a-56-60-63-67'!$AB$46:$AB$67</c:f>
              <c:numCache/>
            </c:numRef>
          </c:yVal>
          <c:smooth val="0"/>
        </c:ser>
        <c:ser>
          <c:idx val="4"/>
          <c:order val="5"/>
          <c:tx>
            <c:strRef>
              <c:f>'7a-56-60-63-67'!$AG$24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'7a-56-60-63-67'!$G$49:$G$67</c:f>
              <c:numCache/>
            </c:numRef>
          </c:xVal>
          <c:yVal>
            <c:numRef>
              <c:f>'7a-56-60-63-67'!$AG$46:$AG$67</c:f>
              <c:numCache/>
            </c:numRef>
          </c:yVal>
          <c:smooth val="0"/>
        </c:ser>
        <c:axId val="57090495"/>
        <c:axId val="44052408"/>
      </c:scatterChart>
      <c:valAx>
        <c:axId val="57090495"/>
        <c:scaling>
          <c:orientation val="minMax"/>
          <c:max val="12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Groove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52408"/>
        <c:crosses val="autoZero"/>
        <c:crossBetween val="midCat"/>
        <c:dispUnits/>
        <c:majorUnit val="32"/>
      </c:valAx>
      <c:valAx>
        <c:axId val="4405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X-Groove Position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90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Barrel 5-sr Connectors
Y-Groove Position 1/6/00</a:t>
            </a:r>
          </a:p>
        </c:rich>
      </c:tx>
      <c:layout>
        <c:manualLayout>
          <c:xMode val="factor"/>
          <c:yMode val="factor"/>
          <c:x val="-0.045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8925"/>
          <c:w val="0.6195"/>
          <c:h val="0.5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'7a-56-60-63-67'!$S$17</c:f>
              <c:strCache>
                <c:ptCount val="1"/>
                <c:pt idx="0">
                  <c:v>5sr-3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'7a-56-60-63-67'!$G$91:$G$118</c:f>
              <c:numCache/>
            </c:numRef>
          </c:xVal>
          <c:yVal>
            <c:numRef>
              <c:f>'7a-56-60-63-67'!$S$91:$S$118</c:f>
              <c:numCache/>
            </c:numRef>
          </c:yVal>
          <c:smooth val="0"/>
        </c:ser>
        <c:ser>
          <c:idx val="5"/>
          <c:order val="1"/>
          <c:tx>
            <c:strRef>
              <c:f>'7a-56-60-63-67'!$X$17</c:f>
              <c:strCache>
                <c:ptCount val="1"/>
                <c:pt idx="0">
                  <c:v>5sr-4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'7a-56-60-63-67'!$G$91:$G$118</c:f>
              <c:numCache/>
            </c:numRef>
          </c:xVal>
          <c:yVal>
            <c:numRef>
              <c:f>'7a-56-60-63-67'!$X$91:$X$118</c:f>
              <c:numCache/>
            </c:numRef>
          </c:yVal>
          <c:smooth val="0"/>
        </c:ser>
        <c:ser>
          <c:idx val="10"/>
          <c:order val="2"/>
          <c:tx>
            <c:strRef>
              <c:f>'7a-56-60-63-67'!$AC$17</c:f>
              <c:strCache>
                <c:ptCount val="1"/>
                <c:pt idx="0">
                  <c:v>5sr-5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'7a-56-60-63-67'!$G$91:$G$118</c:f>
              <c:numCache/>
            </c:numRef>
          </c:xVal>
          <c:yVal>
            <c:numRef>
              <c:f>'7a-56-60-63-67'!$AC$91:$AC$118</c:f>
              <c:numCache/>
            </c:numRef>
          </c:yVal>
          <c:smooth val="0"/>
        </c:ser>
        <c:ser>
          <c:idx val="15"/>
          <c:order val="3"/>
          <c:tx>
            <c:strRef>
              <c:f>'7a-56-60-63-67'!$AH$17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'7a-56-60-63-67'!$G$91:$G$118</c:f>
              <c:numCache/>
            </c:numRef>
          </c:xVal>
          <c:yVal>
            <c:numRef>
              <c:f>'7a-56-60-63-67'!$AH$91:$AH$118</c:f>
              <c:numCache/>
            </c:numRef>
          </c:yVal>
          <c:smooth val="0"/>
        </c:ser>
        <c:ser>
          <c:idx val="1"/>
          <c:order val="4"/>
          <c:tx>
            <c:strRef>
              <c:f>'7a-56-60-63-67'!$I$17</c:f>
              <c:strCache>
                <c:ptCount val="1"/>
                <c:pt idx="0">
                  <c:v>5sr-1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'7a-56-60-63-67'!$G$91:$G$118</c:f>
              <c:numCache/>
            </c:numRef>
          </c:xVal>
          <c:yVal>
            <c:numRef>
              <c:f>'7a-56-60-63-67'!$I$91:$I$118</c:f>
              <c:numCache/>
            </c:numRef>
          </c:yVal>
          <c:smooth val="0"/>
        </c:ser>
        <c:ser>
          <c:idx val="2"/>
          <c:order val="5"/>
          <c:tx>
            <c:strRef>
              <c:f>'7a-56-60-63-67'!$N$17</c:f>
              <c:strCache>
                <c:ptCount val="1"/>
                <c:pt idx="0">
                  <c:v>5sr-2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'7a-56-60-63-67'!$G$91:$G$118</c:f>
              <c:numCache/>
            </c:numRef>
          </c:xVal>
          <c:yVal>
            <c:numRef>
              <c:f>'7a-56-60-63-67'!$N$91:$N$118</c:f>
              <c:numCache/>
            </c:numRef>
          </c:yVal>
          <c:smooth val="0"/>
        </c:ser>
        <c:axId val="60927353"/>
        <c:axId val="11475266"/>
      </c:scatterChart>
      <c:valAx>
        <c:axId val="60927353"/>
        <c:scaling>
          <c:orientation val="minMax"/>
          <c:max val="12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Groove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5266"/>
        <c:crosses val="autoZero"/>
        <c:crossBetween val="midCat"/>
        <c:dispUnits/>
        <c:majorUnit val="32"/>
      </c:valAx>
      <c:valAx>
        <c:axId val="11475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Groove Location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273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Barrel 5sr Connectors
X-Groove Position 1/6/00</a:t>
            </a:r>
          </a:p>
        </c:rich>
      </c:tx>
      <c:layout>
        <c:manualLayout>
          <c:xMode val="factor"/>
          <c:yMode val="factor"/>
          <c:x val="-0.047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2815"/>
          <c:w val="0.6235"/>
          <c:h val="0.52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'7a-56-60-63-67'!$H$17</c:f>
              <c:strCache>
                <c:ptCount val="1"/>
                <c:pt idx="0">
                  <c:v>5sr-1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'7a-56-60-63-67'!$G$54:$G$79</c:f>
              <c:numCache/>
            </c:numRef>
          </c:xVal>
          <c:yVal>
            <c:numRef>
              <c:f>'7a-56-60-63-67'!$H$54:$H$79</c:f>
              <c:numCache/>
            </c:numRef>
          </c:yVal>
          <c:smooth val="0"/>
        </c:ser>
        <c:ser>
          <c:idx val="7"/>
          <c:order val="1"/>
          <c:tx>
            <c:strRef>
              <c:f>'7a-56-60-63-67'!$N$17</c:f>
              <c:strCache>
                <c:ptCount val="1"/>
                <c:pt idx="0">
                  <c:v>5sr-2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'7a-56-60-63-67'!$G$54:$G$79</c:f>
              <c:numCache/>
            </c:numRef>
          </c:xVal>
          <c:yVal>
            <c:numRef>
              <c:f>'7a-56-60-63-67'!$M$54:$M$79</c:f>
              <c:numCache/>
            </c:numRef>
          </c:yVal>
          <c:smooth val="0"/>
        </c:ser>
        <c:ser>
          <c:idx val="1"/>
          <c:order val="2"/>
          <c:tx>
            <c:strRef>
              <c:f>'7a-56-60-63-67'!$S$17</c:f>
              <c:strCache>
                <c:ptCount val="1"/>
                <c:pt idx="0">
                  <c:v>5sr-3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'7a-56-60-63-67'!$G$54:$G$79</c:f>
              <c:numCache/>
            </c:numRef>
          </c:xVal>
          <c:yVal>
            <c:numRef>
              <c:f>'7a-56-60-63-67'!$R$54:$R$79</c:f>
              <c:numCache/>
            </c:numRef>
          </c:yVal>
          <c:smooth val="0"/>
        </c:ser>
        <c:ser>
          <c:idx val="2"/>
          <c:order val="3"/>
          <c:tx>
            <c:strRef>
              <c:f>'7a-56-60-63-67'!$X$17</c:f>
              <c:strCache>
                <c:ptCount val="1"/>
                <c:pt idx="0">
                  <c:v>5sr-4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'7a-56-60-63-67'!$G$54:$G$79</c:f>
              <c:numCache/>
            </c:numRef>
          </c:xVal>
          <c:yVal>
            <c:numRef>
              <c:f>'7a-56-60-63-67'!$W$54:$W$79</c:f>
              <c:numCache/>
            </c:numRef>
          </c:yVal>
          <c:smooth val="0"/>
        </c:ser>
        <c:ser>
          <c:idx val="3"/>
          <c:order val="4"/>
          <c:tx>
            <c:strRef>
              <c:f>'7a-56-60-63-67'!$AC$17</c:f>
              <c:strCache>
                <c:ptCount val="1"/>
                <c:pt idx="0">
                  <c:v>5sr-5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'7a-56-60-63-67'!$G$54:$G$79</c:f>
              <c:numCache/>
            </c:numRef>
          </c:xVal>
          <c:yVal>
            <c:numRef>
              <c:f>'7a-56-60-63-67'!$AB$54:$AB$79</c:f>
              <c:numCache/>
            </c:numRef>
          </c:yVal>
          <c:smooth val="0"/>
        </c:ser>
        <c:ser>
          <c:idx val="4"/>
          <c:order val="5"/>
          <c:tx>
            <c:strRef>
              <c:f>'7a-56-60-63-67'!$AH$17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'7a-56-60-63-67'!$G$54:$G$79</c:f>
              <c:numCache/>
            </c:numRef>
          </c:xVal>
          <c:yVal>
            <c:numRef>
              <c:f>'7a-56-60-63-67'!$AG$54:$AG$79</c:f>
              <c:numCache/>
            </c:numRef>
          </c:yVal>
          <c:smooth val="0"/>
        </c:ser>
        <c:axId val="36168531"/>
        <c:axId val="57081324"/>
      </c:scatterChart>
      <c:valAx>
        <c:axId val="36168531"/>
        <c:scaling>
          <c:orientation val="minMax"/>
          <c:max val="12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Groove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81324"/>
        <c:crosses val="autoZero"/>
        <c:crossBetween val="midCat"/>
        <c:dispUnits/>
        <c:majorUnit val="32"/>
      </c:valAx>
      <c:valAx>
        <c:axId val="5708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Groove Location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68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67</xdr:row>
      <xdr:rowOff>0</xdr:rowOff>
    </xdr:from>
    <xdr:to>
      <xdr:col>21</xdr:col>
      <xdr:colOff>400050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7105650" y="10848975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57</xdr:row>
      <xdr:rowOff>76200</xdr:rowOff>
    </xdr:from>
    <xdr:to>
      <xdr:col>22</xdr:col>
      <xdr:colOff>200025</xdr:colOff>
      <xdr:row>82</xdr:row>
      <xdr:rowOff>0</xdr:rowOff>
    </xdr:to>
    <xdr:graphicFrame>
      <xdr:nvGraphicFramePr>
        <xdr:cNvPr id="2" name="Chart 3"/>
        <xdr:cNvGraphicFramePr/>
      </xdr:nvGraphicFramePr>
      <xdr:xfrm>
        <a:off x="7410450" y="9305925"/>
        <a:ext cx="66008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781050</xdr:colOff>
      <xdr:row>57</xdr:row>
      <xdr:rowOff>66675</xdr:rowOff>
    </xdr:from>
    <xdr:to>
      <xdr:col>11</xdr:col>
      <xdr:colOff>180975</xdr:colOff>
      <xdr:row>82</xdr:row>
      <xdr:rowOff>28575</xdr:rowOff>
    </xdr:to>
    <xdr:graphicFrame>
      <xdr:nvGraphicFramePr>
        <xdr:cNvPr id="3" name="Chart 6"/>
        <xdr:cNvGraphicFramePr/>
      </xdr:nvGraphicFramePr>
      <xdr:xfrm>
        <a:off x="781050" y="9296400"/>
        <a:ext cx="65055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140625" style="0" customWidth="1"/>
  </cols>
  <sheetData>
    <row r="1" spans="5:26" ht="12.75">
      <c r="E1" t="s">
        <v>18</v>
      </c>
      <c r="F1" t="s">
        <v>19</v>
      </c>
      <c r="J1" t="s">
        <v>21</v>
      </c>
      <c r="K1" t="s">
        <v>22</v>
      </c>
      <c r="O1" t="s">
        <v>24</v>
      </c>
      <c r="P1" t="s">
        <v>25</v>
      </c>
      <c r="T1" t="s">
        <v>27</v>
      </c>
      <c r="U1" t="s">
        <v>28</v>
      </c>
      <c r="Y1" t="s">
        <v>30</v>
      </c>
      <c r="Z1" t="s">
        <v>31</v>
      </c>
    </row>
    <row r="3" spans="5:27" ht="12.75">
      <c r="E3">
        <v>1</v>
      </c>
      <c r="F3" t="s">
        <v>0</v>
      </c>
      <c r="G3">
        <v>0.12498</v>
      </c>
      <c r="J3">
        <v>1</v>
      </c>
      <c r="K3" t="s">
        <v>0</v>
      </c>
      <c r="L3">
        <v>0.12522</v>
      </c>
      <c r="O3">
        <v>1</v>
      </c>
      <c r="P3" t="s">
        <v>0</v>
      </c>
      <c r="Q3">
        <v>0.12503</v>
      </c>
      <c r="T3">
        <v>1</v>
      </c>
      <c r="U3" t="s">
        <v>0</v>
      </c>
      <c r="V3">
        <v>0.12532</v>
      </c>
      <c r="Y3">
        <v>1</v>
      </c>
      <c r="Z3" t="s">
        <v>0</v>
      </c>
      <c r="AA3">
        <v>0.1251</v>
      </c>
    </row>
    <row r="4" spans="5:27" ht="12.75">
      <c r="E4">
        <v>2</v>
      </c>
      <c r="F4" t="s">
        <v>0</v>
      </c>
      <c r="G4">
        <v>0.12527</v>
      </c>
      <c r="J4">
        <v>2</v>
      </c>
      <c r="K4" t="s">
        <v>0</v>
      </c>
      <c r="L4">
        <v>0.12514</v>
      </c>
      <c r="O4">
        <v>2</v>
      </c>
      <c r="P4" t="s">
        <v>0</v>
      </c>
      <c r="Q4">
        <v>0.12531</v>
      </c>
      <c r="T4">
        <v>2</v>
      </c>
      <c r="U4" t="s">
        <v>0</v>
      </c>
      <c r="V4">
        <v>0.12521</v>
      </c>
      <c r="Y4">
        <v>2</v>
      </c>
      <c r="Z4" t="s">
        <v>0</v>
      </c>
      <c r="AA4">
        <v>0.12518</v>
      </c>
    </row>
    <row r="5" spans="5:27" ht="12.75">
      <c r="E5">
        <v>3</v>
      </c>
      <c r="F5" t="s">
        <v>0</v>
      </c>
      <c r="G5">
        <v>0.12531</v>
      </c>
      <c r="J5">
        <v>3</v>
      </c>
      <c r="K5" t="s">
        <v>0</v>
      </c>
      <c r="L5">
        <v>0.12518</v>
      </c>
      <c r="O5">
        <v>3</v>
      </c>
      <c r="P5" t="s">
        <v>0</v>
      </c>
      <c r="Q5">
        <v>0.12501</v>
      </c>
      <c r="T5">
        <v>3</v>
      </c>
      <c r="U5" t="s">
        <v>0</v>
      </c>
      <c r="V5">
        <v>0.12525</v>
      </c>
      <c r="Y5">
        <v>3</v>
      </c>
      <c r="Z5" t="s">
        <v>0</v>
      </c>
      <c r="AA5">
        <v>0.12516</v>
      </c>
    </row>
    <row r="6" spans="1:26" ht="12.75">
      <c r="A6" t="s">
        <v>33</v>
      </c>
      <c r="E6">
        <v>4</v>
      </c>
      <c r="F6" t="s">
        <v>2</v>
      </c>
      <c r="J6">
        <v>4</v>
      </c>
      <c r="K6" t="s">
        <v>2</v>
      </c>
      <c r="O6">
        <v>4</v>
      </c>
      <c r="P6" t="s">
        <v>2</v>
      </c>
      <c r="T6">
        <v>4</v>
      </c>
      <c r="U6" t="s">
        <v>2</v>
      </c>
      <c r="Y6">
        <v>4</v>
      </c>
      <c r="Z6" t="s">
        <v>2</v>
      </c>
    </row>
    <row r="7" spans="1:27" ht="12.75">
      <c r="A7" t="s">
        <v>6</v>
      </c>
      <c r="E7">
        <v>5</v>
      </c>
      <c r="F7" t="s">
        <v>3</v>
      </c>
      <c r="G7">
        <v>4.28696</v>
      </c>
      <c r="J7">
        <v>5</v>
      </c>
      <c r="K7" t="s">
        <v>3</v>
      </c>
      <c r="L7">
        <v>4.28705</v>
      </c>
      <c r="O7">
        <v>5</v>
      </c>
      <c r="P7" t="s">
        <v>3</v>
      </c>
      <c r="Q7">
        <v>4.287</v>
      </c>
      <c r="T7">
        <v>5</v>
      </c>
      <c r="U7" t="s">
        <v>3</v>
      </c>
      <c r="V7">
        <v>4.28703</v>
      </c>
      <c r="Y7">
        <v>5</v>
      </c>
      <c r="Z7" t="s">
        <v>3</v>
      </c>
      <c r="AA7">
        <v>4.28737</v>
      </c>
    </row>
    <row r="8" spans="1:29" ht="12.75">
      <c r="A8" t="s">
        <v>17</v>
      </c>
      <c r="E8">
        <v>5</v>
      </c>
      <c r="F8" t="s">
        <v>4</v>
      </c>
      <c r="G8">
        <v>4.28696</v>
      </c>
      <c r="H8" t="s">
        <v>1</v>
      </c>
      <c r="I8" t="s">
        <v>1</v>
      </c>
      <c r="J8">
        <v>5</v>
      </c>
      <c r="K8" t="s">
        <v>4</v>
      </c>
      <c r="L8">
        <v>4.28705</v>
      </c>
      <c r="M8" t="s">
        <v>1</v>
      </c>
      <c r="N8" t="s">
        <v>1</v>
      </c>
      <c r="O8">
        <v>5</v>
      </c>
      <c r="P8" t="s">
        <v>4</v>
      </c>
      <c r="Q8">
        <v>4.287</v>
      </c>
      <c r="R8" t="s">
        <v>1</v>
      </c>
      <c r="S8" t="s">
        <v>1</v>
      </c>
      <c r="T8">
        <v>5</v>
      </c>
      <c r="U8" t="s">
        <v>4</v>
      </c>
      <c r="V8">
        <v>4.28703</v>
      </c>
      <c r="W8" t="s">
        <v>1</v>
      </c>
      <c r="X8" t="s">
        <v>1</v>
      </c>
      <c r="Y8">
        <v>5</v>
      </c>
      <c r="Z8" t="s">
        <v>4</v>
      </c>
      <c r="AA8">
        <v>4.28737</v>
      </c>
      <c r="AB8" t="s">
        <v>1</v>
      </c>
      <c r="AC8" t="s">
        <v>1</v>
      </c>
    </row>
    <row r="9" spans="1:29" ht="12.75">
      <c r="A9" t="s">
        <v>8</v>
      </c>
      <c r="E9">
        <v>5</v>
      </c>
      <c r="F9" t="s">
        <v>5</v>
      </c>
      <c r="G9">
        <v>0</v>
      </c>
      <c r="H9" t="s">
        <v>1</v>
      </c>
      <c r="I9" t="s">
        <v>1</v>
      </c>
      <c r="J9">
        <v>5</v>
      </c>
      <c r="K9" t="s">
        <v>5</v>
      </c>
      <c r="L9">
        <v>0</v>
      </c>
      <c r="M9" t="s">
        <v>1</v>
      </c>
      <c r="N9" t="s">
        <v>1</v>
      </c>
      <c r="O9">
        <v>5</v>
      </c>
      <c r="P9" t="s">
        <v>5</v>
      </c>
      <c r="Q9">
        <v>0</v>
      </c>
      <c r="R9" t="s">
        <v>1</v>
      </c>
      <c r="S9" t="s">
        <v>1</v>
      </c>
      <c r="T9">
        <v>5</v>
      </c>
      <c r="U9" t="s">
        <v>5</v>
      </c>
      <c r="V9">
        <v>0</v>
      </c>
      <c r="W9" t="s">
        <v>1</v>
      </c>
      <c r="X9" t="s">
        <v>1</v>
      </c>
      <c r="Y9">
        <v>5</v>
      </c>
      <c r="Z9" t="s">
        <v>5</v>
      </c>
      <c r="AA9">
        <v>0</v>
      </c>
      <c r="AB9" t="s">
        <v>1</v>
      </c>
      <c r="AC9" t="s">
        <v>1</v>
      </c>
    </row>
    <row r="10" spans="1:29" ht="12.75">
      <c r="A10" t="s">
        <v>7</v>
      </c>
      <c r="B10">
        <v>15.6478</v>
      </c>
      <c r="D10" t="s">
        <v>14</v>
      </c>
      <c r="E10">
        <v>6</v>
      </c>
      <c r="F10" t="s">
        <v>3</v>
      </c>
      <c r="G10">
        <v>2.14799</v>
      </c>
      <c r="H10" t="s">
        <v>1</v>
      </c>
      <c r="I10" t="s">
        <v>1</v>
      </c>
      <c r="J10">
        <v>6</v>
      </c>
      <c r="K10" t="s">
        <v>3</v>
      </c>
      <c r="L10">
        <v>2.14824</v>
      </c>
      <c r="M10" t="s">
        <v>1</v>
      </c>
      <c r="N10" t="s">
        <v>1</v>
      </c>
      <c r="O10">
        <v>6</v>
      </c>
      <c r="P10" t="s">
        <v>3</v>
      </c>
      <c r="Q10">
        <v>2.14795</v>
      </c>
      <c r="R10" t="s">
        <v>1</v>
      </c>
      <c r="S10" t="s">
        <v>1</v>
      </c>
      <c r="T10">
        <v>6</v>
      </c>
      <c r="U10" t="s">
        <v>3</v>
      </c>
      <c r="V10">
        <v>2.14816</v>
      </c>
      <c r="W10" t="s">
        <v>1</v>
      </c>
      <c r="X10" t="s">
        <v>1</v>
      </c>
      <c r="Y10">
        <v>6</v>
      </c>
      <c r="Z10" t="s">
        <v>3</v>
      </c>
      <c r="AA10">
        <v>2.14869</v>
      </c>
      <c r="AB10" t="s">
        <v>1</v>
      </c>
      <c r="AC10" t="s">
        <v>1</v>
      </c>
    </row>
    <row r="11" spans="1:28" ht="12.75">
      <c r="A11" t="s">
        <v>9</v>
      </c>
      <c r="B11">
        <v>0.140308</v>
      </c>
      <c r="C11">
        <f>B11*PI()/180</f>
        <v>0.0024488365668882037</v>
      </c>
      <c r="D11">
        <f>15.667-0.2537-0.1329</f>
        <v>15.2804</v>
      </c>
      <c r="E11">
        <v>6</v>
      </c>
      <c r="F11" t="s">
        <v>4</v>
      </c>
      <c r="G11">
        <v>2.1439</v>
      </c>
      <c r="H11">
        <v>-0.6506</v>
      </c>
      <c r="J11">
        <v>6</v>
      </c>
      <c r="K11" t="s">
        <v>4</v>
      </c>
      <c r="L11">
        <v>2.14412</v>
      </c>
      <c r="M11">
        <v>-0.6506</v>
      </c>
      <c r="O11">
        <v>6</v>
      </c>
      <c r="P11" t="s">
        <v>4</v>
      </c>
      <c r="Q11">
        <v>2.14384</v>
      </c>
      <c r="R11">
        <v>-0.6506</v>
      </c>
      <c r="T11">
        <v>6</v>
      </c>
      <c r="U11" t="s">
        <v>4</v>
      </c>
      <c r="V11">
        <v>2.14404</v>
      </c>
      <c r="W11">
        <v>-0.6506</v>
      </c>
      <c r="Y11">
        <v>6</v>
      </c>
      <c r="Z11" t="s">
        <v>4</v>
      </c>
      <c r="AA11">
        <v>2.14458</v>
      </c>
      <c r="AB11">
        <v>-0.6506</v>
      </c>
    </row>
    <row r="12" spans="5:29" ht="12.75">
      <c r="E12">
        <v>6</v>
      </c>
      <c r="F12" t="s">
        <v>5</v>
      </c>
      <c r="G12">
        <v>0.13247</v>
      </c>
      <c r="H12" t="s">
        <v>15</v>
      </c>
      <c r="I12" t="s">
        <v>16</v>
      </c>
      <c r="J12">
        <v>6</v>
      </c>
      <c r="K12" t="s">
        <v>5</v>
      </c>
      <c r="L12">
        <v>0.13296</v>
      </c>
      <c r="M12" t="s">
        <v>15</v>
      </c>
      <c r="N12" t="s">
        <v>16</v>
      </c>
      <c r="O12">
        <v>6</v>
      </c>
      <c r="P12" t="s">
        <v>5</v>
      </c>
      <c r="Q12">
        <v>0.13286</v>
      </c>
      <c r="R12" t="s">
        <v>15</v>
      </c>
      <c r="S12" t="s">
        <v>16</v>
      </c>
      <c r="T12">
        <v>6</v>
      </c>
      <c r="U12" t="s">
        <v>5</v>
      </c>
      <c r="V12">
        <v>0.13297</v>
      </c>
      <c r="W12" t="s">
        <v>15</v>
      </c>
      <c r="X12" t="s">
        <v>16</v>
      </c>
      <c r="Y12">
        <v>6</v>
      </c>
      <c r="Z12" t="s">
        <v>5</v>
      </c>
      <c r="AA12">
        <v>0.13291</v>
      </c>
      <c r="AB12" t="s">
        <v>15</v>
      </c>
      <c r="AC12" t="s">
        <v>16</v>
      </c>
    </row>
    <row r="13" spans="5:29" ht="12.75">
      <c r="E13">
        <v>7</v>
      </c>
      <c r="F13" t="s">
        <v>3</v>
      </c>
      <c r="G13">
        <v>2.14716</v>
      </c>
      <c r="H13" t="s">
        <v>1</v>
      </c>
      <c r="I13" t="s">
        <v>1</v>
      </c>
      <c r="J13">
        <v>7</v>
      </c>
      <c r="K13" t="s">
        <v>3</v>
      </c>
      <c r="L13">
        <v>2.14705</v>
      </c>
      <c r="M13" t="s">
        <v>1</v>
      </c>
      <c r="N13" t="s">
        <v>1</v>
      </c>
      <c r="O13">
        <v>7</v>
      </c>
      <c r="P13" t="s">
        <v>3</v>
      </c>
      <c r="Q13">
        <v>2.14727</v>
      </c>
      <c r="R13" t="s">
        <v>1</v>
      </c>
      <c r="S13" t="s">
        <v>1</v>
      </c>
      <c r="T13">
        <v>7</v>
      </c>
      <c r="U13" t="s">
        <v>3</v>
      </c>
      <c r="V13">
        <v>2.14712</v>
      </c>
      <c r="W13" t="s">
        <v>1</v>
      </c>
      <c r="X13" t="s">
        <v>1</v>
      </c>
      <c r="Y13">
        <v>7</v>
      </c>
      <c r="Z13" t="s">
        <v>3</v>
      </c>
      <c r="AA13">
        <v>2.14691</v>
      </c>
      <c r="AB13" t="s">
        <v>1</v>
      </c>
      <c r="AC13" t="s">
        <v>1</v>
      </c>
    </row>
    <row r="14" spans="5:29" ht="12.75">
      <c r="E14">
        <v>7</v>
      </c>
      <c r="F14" t="s">
        <v>4</v>
      </c>
      <c r="G14">
        <v>2.14307</v>
      </c>
      <c r="H14" t="s">
        <v>1</v>
      </c>
      <c r="I14" t="s">
        <v>1</v>
      </c>
      <c r="J14">
        <v>7</v>
      </c>
      <c r="K14" t="s">
        <v>4</v>
      </c>
      <c r="L14">
        <v>2.14293</v>
      </c>
      <c r="M14" t="s">
        <v>1</v>
      </c>
      <c r="N14" t="s">
        <v>1</v>
      </c>
      <c r="O14">
        <v>7</v>
      </c>
      <c r="P14" t="s">
        <v>4</v>
      </c>
      <c r="Q14">
        <v>2.14316</v>
      </c>
      <c r="R14" t="s">
        <v>1</v>
      </c>
      <c r="S14" t="s">
        <v>1</v>
      </c>
      <c r="T14">
        <v>7</v>
      </c>
      <c r="U14" t="s">
        <v>4</v>
      </c>
      <c r="V14">
        <v>2.143</v>
      </c>
      <c r="W14" t="s">
        <v>1</v>
      </c>
      <c r="X14" t="s">
        <v>1</v>
      </c>
      <c r="Y14">
        <v>7</v>
      </c>
      <c r="Z14" t="s">
        <v>4</v>
      </c>
      <c r="AA14">
        <v>2.14279</v>
      </c>
      <c r="AB14" t="s">
        <v>1</v>
      </c>
      <c r="AC14" t="s">
        <v>1</v>
      </c>
    </row>
    <row r="15" spans="5:29" ht="12.75">
      <c r="E15">
        <v>7</v>
      </c>
      <c r="F15" t="s">
        <v>5</v>
      </c>
      <c r="G15">
        <v>0.13247</v>
      </c>
      <c r="H15" t="s">
        <v>1</v>
      </c>
      <c r="I15" t="s">
        <v>1</v>
      </c>
      <c r="J15">
        <v>7</v>
      </c>
      <c r="K15" t="s">
        <v>5</v>
      </c>
      <c r="L15">
        <v>0.13296</v>
      </c>
      <c r="M15" t="s">
        <v>1</v>
      </c>
      <c r="N15" t="s">
        <v>1</v>
      </c>
      <c r="O15">
        <v>7</v>
      </c>
      <c r="P15" t="s">
        <v>5</v>
      </c>
      <c r="Q15">
        <v>0.13286</v>
      </c>
      <c r="R15" t="s">
        <v>1</v>
      </c>
      <c r="S15" t="s">
        <v>1</v>
      </c>
      <c r="T15">
        <v>7</v>
      </c>
      <c r="U15" t="s">
        <v>5</v>
      </c>
      <c r="V15">
        <v>0.13297</v>
      </c>
      <c r="W15" t="s">
        <v>1</v>
      </c>
      <c r="X15" t="s">
        <v>1</v>
      </c>
      <c r="Y15">
        <v>7</v>
      </c>
      <c r="Z15" t="s">
        <v>5</v>
      </c>
      <c r="AA15">
        <v>0.13291</v>
      </c>
      <c r="AB15" t="s">
        <v>1</v>
      </c>
      <c r="AC15" t="s">
        <v>1</v>
      </c>
    </row>
    <row r="16" spans="2:29" ht="12.75">
      <c r="B16" t="s">
        <v>13</v>
      </c>
      <c r="E16">
        <v>8</v>
      </c>
      <c r="F16" t="s">
        <v>4</v>
      </c>
      <c r="G16">
        <v>0</v>
      </c>
      <c r="H16" t="s">
        <v>1</v>
      </c>
      <c r="I16" t="s">
        <v>1</v>
      </c>
      <c r="J16">
        <v>8</v>
      </c>
      <c r="K16" t="s">
        <v>4</v>
      </c>
      <c r="L16">
        <v>0</v>
      </c>
      <c r="M16" t="s">
        <v>1</v>
      </c>
      <c r="N16" t="s">
        <v>1</v>
      </c>
      <c r="O16">
        <v>8</v>
      </c>
      <c r="P16" t="s">
        <v>4</v>
      </c>
      <c r="Q16">
        <v>0</v>
      </c>
      <c r="R16" t="s">
        <v>1</v>
      </c>
      <c r="S16" t="s">
        <v>1</v>
      </c>
      <c r="T16">
        <v>8</v>
      </c>
      <c r="U16" t="s">
        <v>4</v>
      </c>
      <c r="V16">
        <v>0</v>
      </c>
      <c r="W16" t="s">
        <v>1</v>
      </c>
      <c r="X16" t="s">
        <v>1</v>
      </c>
      <c r="Y16">
        <v>8</v>
      </c>
      <c r="Z16" t="s">
        <v>4</v>
      </c>
      <c r="AA16">
        <v>0</v>
      </c>
      <c r="AB16" t="s">
        <v>1</v>
      </c>
      <c r="AC16" t="s">
        <v>1</v>
      </c>
    </row>
    <row r="17" spans="1:29" ht="12.75">
      <c r="A17" t="s">
        <v>10</v>
      </c>
      <c r="B17" t="s">
        <v>11</v>
      </c>
      <c r="C17" t="s">
        <v>12</v>
      </c>
      <c r="E17">
        <v>8</v>
      </c>
      <c r="F17" t="s">
        <v>5</v>
      </c>
      <c r="G17">
        <v>0</v>
      </c>
      <c r="H17" t="s">
        <v>20</v>
      </c>
      <c r="I17" t="str">
        <f>H17</f>
        <v>5sr-1</v>
      </c>
      <c r="J17">
        <v>8</v>
      </c>
      <c r="K17" t="s">
        <v>5</v>
      </c>
      <c r="L17">
        <v>0</v>
      </c>
      <c r="M17" t="s">
        <v>23</v>
      </c>
      <c r="N17" t="str">
        <f>M17</f>
        <v>5sr-2</v>
      </c>
      <c r="O17">
        <v>8</v>
      </c>
      <c r="P17" t="s">
        <v>5</v>
      </c>
      <c r="Q17">
        <v>0</v>
      </c>
      <c r="R17" t="s">
        <v>26</v>
      </c>
      <c r="S17" t="str">
        <f>R17</f>
        <v>5sr-3</v>
      </c>
      <c r="T17">
        <v>8</v>
      </c>
      <c r="U17" t="s">
        <v>5</v>
      </c>
      <c r="V17">
        <v>0</v>
      </c>
      <c r="W17" t="s">
        <v>29</v>
      </c>
      <c r="X17" t="str">
        <f>W17</f>
        <v>5sr-4</v>
      </c>
      <c r="Y17">
        <v>8</v>
      </c>
      <c r="Z17" t="s">
        <v>5</v>
      </c>
      <c r="AA17">
        <v>0</v>
      </c>
      <c r="AB17" t="s">
        <v>32</v>
      </c>
      <c r="AC17" t="str">
        <f>AB17</f>
        <v>5sr-5</v>
      </c>
    </row>
    <row r="18" spans="5:27" ht="12.75">
      <c r="E18">
        <v>9</v>
      </c>
      <c r="F18" t="s">
        <v>4</v>
      </c>
      <c r="G18">
        <v>0.00017</v>
      </c>
      <c r="J18">
        <v>9</v>
      </c>
      <c r="K18" t="s">
        <v>4</v>
      </c>
      <c r="L18">
        <v>-0.00122</v>
      </c>
      <c r="O18">
        <v>9</v>
      </c>
      <c r="P18" t="s">
        <v>4</v>
      </c>
      <c r="Q18">
        <v>0.00065</v>
      </c>
      <c r="T18">
        <v>9</v>
      </c>
      <c r="U18" t="s">
        <v>4</v>
      </c>
      <c r="V18">
        <v>-0.00074</v>
      </c>
      <c r="Y18">
        <v>9</v>
      </c>
      <c r="Z18" t="s">
        <v>4</v>
      </c>
      <c r="AA18">
        <v>-0.00011</v>
      </c>
    </row>
    <row r="19" spans="5:29" ht="12.75">
      <c r="E19">
        <v>9</v>
      </c>
      <c r="F19" t="s">
        <v>5</v>
      </c>
      <c r="G19">
        <v>0.2517</v>
      </c>
      <c r="H19" t="s">
        <v>1</v>
      </c>
      <c r="I19" t="s">
        <v>1</v>
      </c>
      <c r="J19">
        <v>9</v>
      </c>
      <c r="K19" t="s">
        <v>5</v>
      </c>
      <c r="L19">
        <v>0.25073</v>
      </c>
      <c r="M19" t="s">
        <v>1</v>
      </c>
      <c r="N19" t="s">
        <v>1</v>
      </c>
      <c r="O19">
        <v>9</v>
      </c>
      <c r="P19" t="s">
        <v>5</v>
      </c>
      <c r="Q19">
        <v>0.25154</v>
      </c>
      <c r="R19" t="s">
        <v>1</v>
      </c>
      <c r="S19" t="s">
        <v>1</v>
      </c>
      <c r="T19">
        <v>9</v>
      </c>
      <c r="U19" t="s">
        <v>5</v>
      </c>
      <c r="V19">
        <v>0.25155</v>
      </c>
      <c r="W19" t="s">
        <v>1</v>
      </c>
      <c r="X19" t="s">
        <v>1</v>
      </c>
      <c r="Y19">
        <v>9</v>
      </c>
      <c r="Z19" t="s">
        <v>5</v>
      </c>
      <c r="AA19">
        <v>0.25135</v>
      </c>
      <c r="AB19" t="s">
        <v>1</v>
      </c>
      <c r="AC19" t="s">
        <v>1</v>
      </c>
    </row>
    <row r="20" spans="1:29" ht="12.75">
      <c r="A20">
        <v>1</v>
      </c>
      <c r="B20">
        <f aca="true" t="shared" si="0" ref="B20:B46">$B$10*SIN((64.5-A20)*-1*$C$11)</f>
        <v>-2.423456063770862</v>
      </c>
      <c r="C20">
        <f>$B$10*COS((64.5-A20)*-1*$C$11)-$D$11</f>
        <v>0.17859432521314567</v>
      </c>
      <c r="E20">
        <v>10</v>
      </c>
      <c r="F20" t="s">
        <v>4</v>
      </c>
      <c r="G20">
        <v>-2.42328</v>
      </c>
      <c r="H20">
        <f>G20</f>
        <v>-2.42328</v>
      </c>
      <c r="I20">
        <f>G21</f>
        <v>0.17812</v>
      </c>
      <c r="J20">
        <v>10</v>
      </c>
      <c r="K20" t="s">
        <v>4</v>
      </c>
      <c r="L20">
        <v>-2.4247</v>
      </c>
      <c r="M20">
        <f>L20</f>
        <v>-2.4247</v>
      </c>
      <c r="N20">
        <f>L21</f>
        <v>0.17798</v>
      </c>
      <c r="O20">
        <v>10</v>
      </c>
      <c r="P20" t="s">
        <v>4</v>
      </c>
      <c r="Q20">
        <v>-2.42341</v>
      </c>
      <c r="R20">
        <f>Q20</f>
        <v>-2.42341</v>
      </c>
      <c r="S20">
        <f>Q21</f>
        <v>0.17782</v>
      </c>
      <c r="T20">
        <v>10</v>
      </c>
      <c r="U20" t="s">
        <v>4</v>
      </c>
      <c r="V20">
        <v>-2.42392</v>
      </c>
      <c r="W20">
        <f>V20</f>
        <v>-2.42392</v>
      </c>
      <c r="X20">
        <f>V21</f>
        <v>0.17825</v>
      </c>
      <c r="Y20">
        <v>10</v>
      </c>
      <c r="Z20" t="s">
        <v>4</v>
      </c>
      <c r="AA20">
        <v>-2.42422</v>
      </c>
      <c r="AB20">
        <f>AA20</f>
        <v>-2.42422</v>
      </c>
      <c r="AC20">
        <f>AA21</f>
        <v>0.17751</v>
      </c>
    </row>
    <row r="21" spans="5:29" ht="12.75">
      <c r="E21">
        <v>10</v>
      </c>
      <c r="F21" t="s">
        <v>5</v>
      </c>
      <c r="G21">
        <v>0.17812</v>
      </c>
      <c r="H21" t="s">
        <v>1</v>
      </c>
      <c r="I21" t="s">
        <v>1</v>
      </c>
      <c r="J21">
        <v>10</v>
      </c>
      <c r="K21" t="s">
        <v>5</v>
      </c>
      <c r="L21">
        <v>0.17798</v>
      </c>
      <c r="M21" t="s">
        <v>1</v>
      </c>
      <c r="N21" t="s">
        <v>1</v>
      </c>
      <c r="O21">
        <v>10</v>
      </c>
      <c r="P21" t="s">
        <v>5</v>
      </c>
      <c r="Q21">
        <v>0.17782</v>
      </c>
      <c r="R21" t="s">
        <v>1</v>
      </c>
      <c r="S21" t="s">
        <v>1</v>
      </c>
      <c r="T21">
        <v>10</v>
      </c>
      <c r="U21" t="s">
        <v>5</v>
      </c>
      <c r="V21">
        <v>0.17825</v>
      </c>
      <c r="W21" t="s">
        <v>1</v>
      </c>
      <c r="X21" t="s">
        <v>1</v>
      </c>
      <c r="Y21">
        <v>10</v>
      </c>
      <c r="Z21" t="s">
        <v>5</v>
      </c>
      <c r="AA21">
        <v>0.17751</v>
      </c>
      <c r="AB21" t="s">
        <v>1</v>
      </c>
      <c r="AC21" t="s">
        <v>1</v>
      </c>
    </row>
    <row r="22" spans="1:29" ht="12.75">
      <c r="A22">
        <f>A20+10</f>
        <v>11</v>
      </c>
      <c r="B22">
        <f t="shared" si="0"/>
        <v>-2.044201780272996</v>
      </c>
      <c r="C22">
        <f>$B$10*COS((64.5-A22)*-1*$C$11)-$D$11</f>
        <v>0.233299878543761</v>
      </c>
      <c r="E22">
        <v>11</v>
      </c>
      <c r="F22" t="s">
        <v>4</v>
      </c>
      <c r="G22">
        <v>-2.0439</v>
      </c>
      <c r="H22">
        <f>G22</f>
        <v>-2.0439</v>
      </c>
      <c r="I22">
        <f>G23</f>
        <v>0.23199</v>
      </c>
      <c r="J22">
        <v>11</v>
      </c>
      <c r="K22" t="s">
        <v>4</v>
      </c>
      <c r="L22">
        <v>-2.04522</v>
      </c>
      <c r="M22">
        <f>L22</f>
        <v>-2.04522</v>
      </c>
      <c r="N22">
        <f>L23</f>
        <v>0.2316</v>
      </c>
      <c r="O22">
        <v>11</v>
      </c>
      <c r="P22" t="s">
        <v>4</v>
      </c>
      <c r="Q22">
        <v>-2.04399</v>
      </c>
      <c r="R22">
        <f>Q22</f>
        <v>-2.04399</v>
      </c>
      <c r="S22">
        <f>Q23</f>
        <v>0.23154</v>
      </c>
      <c r="T22">
        <v>11</v>
      </c>
      <c r="U22" t="s">
        <v>4</v>
      </c>
      <c r="V22">
        <v>-2.04472</v>
      </c>
      <c r="W22">
        <f>V22</f>
        <v>-2.04472</v>
      </c>
      <c r="X22">
        <f>V23</f>
        <v>0.23225</v>
      </c>
      <c r="Y22">
        <v>11</v>
      </c>
      <c r="Z22" t="s">
        <v>4</v>
      </c>
      <c r="AA22">
        <v>-2.04491</v>
      </c>
      <c r="AB22">
        <f>AA22</f>
        <v>-2.04491</v>
      </c>
      <c r="AC22">
        <f>AA23</f>
        <v>0.23169</v>
      </c>
    </row>
    <row r="23" spans="5:29" ht="12.75">
      <c r="E23">
        <v>11</v>
      </c>
      <c r="F23" t="s">
        <v>5</v>
      </c>
      <c r="G23">
        <v>0.23199</v>
      </c>
      <c r="H23" t="s">
        <v>1</v>
      </c>
      <c r="I23" t="s">
        <v>1</v>
      </c>
      <c r="J23">
        <v>11</v>
      </c>
      <c r="K23" t="s">
        <v>5</v>
      </c>
      <c r="L23">
        <v>0.2316</v>
      </c>
      <c r="M23" t="s">
        <v>1</v>
      </c>
      <c r="N23" t="s">
        <v>1</v>
      </c>
      <c r="O23">
        <v>11</v>
      </c>
      <c r="P23" t="s">
        <v>5</v>
      </c>
      <c r="Q23">
        <v>0.23154</v>
      </c>
      <c r="R23" t="s">
        <v>1</v>
      </c>
      <c r="S23" t="s">
        <v>1</v>
      </c>
      <c r="T23">
        <v>11</v>
      </c>
      <c r="U23" t="s">
        <v>5</v>
      </c>
      <c r="V23">
        <v>0.23225</v>
      </c>
      <c r="W23" t="s">
        <v>1</v>
      </c>
      <c r="X23" t="s">
        <v>1</v>
      </c>
      <c r="Y23">
        <v>11</v>
      </c>
      <c r="Z23" t="s">
        <v>5</v>
      </c>
      <c r="AA23">
        <v>0.23169</v>
      </c>
      <c r="AB23" t="s">
        <v>1</v>
      </c>
      <c r="AC23" t="s">
        <v>1</v>
      </c>
    </row>
    <row r="24" spans="1:29" ht="12.75">
      <c r="A24">
        <f>A22+10</f>
        <v>21</v>
      </c>
      <c r="B24">
        <f t="shared" si="0"/>
        <v>-1.6637216910023653</v>
      </c>
      <c r="C24">
        <f>$B$10*COS((64.5-A24)*-1*$C$11)-$D$11</f>
        <v>0.2787026404124031</v>
      </c>
      <c r="E24">
        <v>12</v>
      </c>
      <c r="F24" t="s">
        <v>4</v>
      </c>
      <c r="G24">
        <v>-1.6636</v>
      </c>
      <c r="H24">
        <f>G24</f>
        <v>-1.6636</v>
      </c>
      <c r="I24">
        <f>G25</f>
        <v>0.27689</v>
      </c>
      <c r="J24">
        <v>12</v>
      </c>
      <c r="K24" t="s">
        <v>4</v>
      </c>
      <c r="L24">
        <v>-1.66476</v>
      </c>
      <c r="M24">
        <f>L24</f>
        <v>-1.66476</v>
      </c>
      <c r="N24">
        <f>L25</f>
        <v>0.27645</v>
      </c>
      <c r="O24">
        <v>12</v>
      </c>
      <c r="P24" t="s">
        <v>4</v>
      </c>
      <c r="Q24">
        <v>-1.66354</v>
      </c>
      <c r="R24">
        <f>Q24</f>
        <v>-1.66354</v>
      </c>
      <c r="S24">
        <f>Q25</f>
        <v>0.27724</v>
      </c>
      <c r="T24">
        <v>12</v>
      </c>
      <c r="U24" t="s">
        <v>4</v>
      </c>
      <c r="V24">
        <v>-1.66427</v>
      </c>
      <c r="W24">
        <f>V24</f>
        <v>-1.66427</v>
      </c>
      <c r="X24">
        <f>V25</f>
        <v>0.27694</v>
      </c>
      <c r="Y24">
        <v>12</v>
      </c>
      <c r="Z24" t="s">
        <v>4</v>
      </c>
      <c r="AA24">
        <v>-1.66438</v>
      </c>
      <c r="AB24">
        <f>AA24</f>
        <v>-1.66438</v>
      </c>
      <c r="AC24">
        <f>AA25</f>
        <v>0.27654</v>
      </c>
    </row>
    <row r="25" spans="5:29" ht="12.75">
      <c r="E25">
        <v>12</v>
      </c>
      <c r="F25" t="s">
        <v>5</v>
      </c>
      <c r="G25">
        <v>0.27689</v>
      </c>
      <c r="H25" t="s">
        <v>1</v>
      </c>
      <c r="I25" t="s">
        <v>1</v>
      </c>
      <c r="J25">
        <v>12</v>
      </c>
      <c r="K25" t="s">
        <v>5</v>
      </c>
      <c r="L25">
        <v>0.27645</v>
      </c>
      <c r="M25" t="s">
        <v>1</v>
      </c>
      <c r="N25" t="s">
        <v>1</v>
      </c>
      <c r="O25">
        <v>12</v>
      </c>
      <c r="P25" t="s">
        <v>5</v>
      </c>
      <c r="Q25">
        <v>0.27724</v>
      </c>
      <c r="R25" t="s">
        <v>1</v>
      </c>
      <c r="S25" t="s">
        <v>1</v>
      </c>
      <c r="T25">
        <v>12</v>
      </c>
      <c r="U25" t="s">
        <v>5</v>
      </c>
      <c r="V25">
        <v>0.27694</v>
      </c>
      <c r="W25" t="s">
        <v>1</v>
      </c>
      <c r="X25" t="s">
        <v>1</v>
      </c>
      <c r="Y25">
        <v>12</v>
      </c>
      <c r="Z25" t="s">
        <v>5</v>
      </c>
      <c r="AA25">
        <v>0.27654</v>
      </c>
      <c r="AB25" t="s">
        <v>1</v>
      </c>
      <c r="AC25" t="s">
        <v>1</v>
      </c>
    </row>
    <row r="26" spans="1:29" ht="12.75">
      <c r="A26">
        <f>A24+10</f>
        <v>31</v>
      </c>
      <c r="B26">
        <f t="shared" si="0"/>
        <v>-1.2822439508771137</v>
      </c>
      <c r="C26">
        <f>$B$10*COS((64.5-A26)*-1*$C$11)-$D$11</f>
        <v>0.31477538504902647</v>
      </c>
      <c r="E26">
        <v>13</v>
      </c>
      <c r="F26" t="s">
        <v>4</v>
      </c>
      <c r="G26">
        <v>-1.28232</v>
      </c>
      <c r="H26">
        <f>G26</f>
        <v>-1.28232</v>
      </c>
      <c r="I26">
        <f>G27</f>
        <v>0.31238</v>
      </c>
      <c r="J26">
        <v>13</v>
      </c>
      <c r="K26" t="s">
        <v>4</v>
      </c>
      <c r="L26">
        <v>-1.28376</v>
      </c>
      <c r="M26">
        <f>L26</f>
        <v>-1.28376</v>
      </c>
      <c r="N26">
        <f>L27</f>
        <v>0.3122</v>
      </c>
      <c r="O26">
        <v>13</v>
      </c>
      <c r="P26" t="s">
        <v>4</v>
      </c>
      <c r="Q26">
        <v>-1.28234</v>
      </c>
      <c r="R26">
        <f>Q26</f>
        <v>-1.28234</v>
      </c>
      <c r="S26">
        <f>Q27</f>
        <v>0.31242</v>
      </c>
      <c r="T26">
        <v>13</v>
      </c>
      <c r="U26" t="s">
        <v>4</v>
      </c>
      <c r="V26">
        <v>-1.28339</v>
      </c>
      <c r="W26">
        <f>V26</f>
        <v>-1.28339</v>
      </c>
      <c r="X26">
        <f>V27</f>
        <v>0.31267</v>
      </c>
      <c r="Y26">
        <v>13</v>
      </c>
      <c r="Z26" t="s">
        <v>4</v>
      </c>
      <c r="AA26">
        <v>-1.2833</v>
      </c>
      <c r="AB26">
        <f>AA26</f>
        <v>-1.2833</v>
      </c>
      <c r="AC26">
        <f>AA27</f>
        <v>0.31225</v>
      </c>
    </row>
    <row r="27" spans="5:29" ht="12.75">
      <c r="E27">
        <v>13</v>
      </c>
      <c r="F27" t="s">
        <v>5</v>
      </c>
      <c r="G27">
        <v>0.31238</v>
      </c>
      <c r="H27" t="s">
        <v>1</v>
      </c>
      <c r="I27" t="s">
        <v>1</v>
      </c>
      <c r="J27">
        <v>13</v>
      </c>
      <c r="K27" t="s">
        <v>5</v>
      </c>
      <c r="L27">
        <v>0.3122</v>
      </c>
      <c r="M27" t="s">
        <v>1</v>
      </c>
      <c r="N27" t="s">
        <v>1</v>
      </c>
      <c r="O27">
        <v>13</v>
      </c>
      <c r="P27" t="s">
        <v>5</v>
      </c>
      <c r="Q27">
        <v>0.31242</v>
      </c>
      <c r="R27" t="s">
        <v>1</v>
      </c>
      <c r="S27" t="s">
        <v>1</v>
      </c>
      <c r="T27">
        <v>13</v>
      </c>
      <c r="U27" t="s">
        <v>5</v>
      </c>
      <c r="V27">
        <v>0.31267</v>
      </c>
      <c r="W27" t="s">
        <v>1</v>
      </c>
      <c r="X27" t="s">
        <v>1</v>
      </c>
      <c r="Y27">
        <v>13</v>
      </c>
      <c r="Z27" t="s">
        <v>5</v>
      </c>
      <c r="AA27">
        <v>0.31225</v>
      </c>
      <c r="AB27" t="s">
        <v>1</v>
      </c>
      <c r="AC27" t="s">
        <v>1</v>
      </c>
    </row>
    <row r="28" spans="1:29" ht="12.75">
      <c r="A28">
        <f>A26+10</f>
        <v>41</v>
      </c>
      <c r="B28">
        <f t="shared" si="0"/>
        <v>-0.8999973130568071</v>
      </c>
      <c r="C28">
        <f>$B$10*COS((64.5-A28)*-1*$C$11)-$D$11</f>
        <v>0.34149648142921585</v>
      </c>
      <c r="E28">
        <v>14</v>
      </c>
      <c r="F28" t="s">
        <v>4</v>
      </c>
      <c r="G28">
        <v>-0.90014</v>
      </c>
      <c r="H28">
        <f>G28</f>
        <v>-0.90014</v>
      </c>
      <c r="I28">
        <f>G29</f>
        <v>0.33913</v>
      </c>
      <c r="J28">
        <v>14</v>
      </c>
      <c r="K28" t="s">
        <v>4</v>
      </c>
      <c r="L28">
        <v>-0.90161</v>
      </c>
      <c r="M28">
        <f>L28</f>
        <v>-0.90161</v>
      </c>
      <c r="N28">
        <f>L29</f>
        <v>0.33846</v>
      </c>
      <c r="O28">
        <v>14</v>
      </c>
      <c r="P28" t="s">
        <v>4</v>
      </c>
      <c r="Q28">
        <v>-0.90001</v>
      </c>
      <c r="R28">
        <f>Q28</f>
        <v>-0.90001</v>
      </c>
      <c r="S28">
        <f>Q29</f>
        <v>0.33882</v>
      </c>
      <c r="T28">
        <v>14</v>
      </c>
      <c r="U28" t="s">
        <v>4</v>
      </c>
      <c r="V28">
        <v>-0.90112</v>
      </c>
      <c r="W28">
        <f>V28</f>
        <v>-0.90112</v>
      </c>
      <c r="X28">
        <f>V29</f>
        <v>0.33938</v>
      </c>
      <c r="Y28">
        <v>14</v>
      </c>
      <c r="Z28" t="s">
        <v>4</v>
      </c>
      <c r="AA28">
        <v>-0.901</v>
      </c>
      <c r="AB28">
        <f>AA28</f>
        <v>-0.901</v>
      </c>
      <c r="AC28">
        <f>AA29</f>
        <v>0.33923</v>
      </c>
    </row>
    <row r="29" spans="5:29" ht="12.75">
      <c r="E29">
        <v>14</v>
      </c>
      <c r="F29" t="s">
        <v>5</v>
      </c>
      <c r="G29">
        <v>0.33913</v>
      </c>
      <c r="H29" t="s">
        <v>1</v>
      </c>
      <c r="I29" t="s">
        <v>1</v>
      </c>
      <c r="J29">
        <v>14</v>
      </c>
      <c r="K29" t="s">
        <v>5</v>
      </c>
      <c r="L29">
        <v>0.33846</v>
      </c>
      <c r="M29" t="s">
        <v>1</v>
      </c>
      <c r="N29" t="s">
        <v>1</v>
      </c>
      <c r="O29">
        <v>14</v>
      </c>
      <c r="P29" t="s">
        <v>5</v>
      </c>
      <c r="Q29">
        <v>0.33882</v>
      </c>
      <c r="R29" t="s">
        <v>1</v>
      </c>
      <c r="S29" t="s">
        <v>1</v>
      </c>
      <c r="T29">
        <v>14</v>
      </c>
      <c r="U29" t="s">
        <v>5</v>
      </c>
      <c r="V29">
        <v>0.33938</v>
      </c>
      <c r="W29" t="s">
        <v>1</v>
      </c>
      <c r="X29" t="s">
        <v>1</v>
      </c>
      <c r="Y29">
        <v>14</v>
      </c>
      <c r="Z29" t="s">
        <v>5</v>
      </c>
      <c r="AA29">
        <v>0.33923</v>
      </c>
      <c r="AB29" t="s">
        <v>1</v>
      </c>
      <c r="AC29" t="s">
        <v>1</v>
      </c>
    </row>
    <row r="30" spans="1:29" ht="12.75">
      <c r="A30">
        <f>A28+10</f>
        <v>51</v>
      </c>
      <c r="B30">
        <f t="shared" si="0"/>
        <v>-0.5172109917705798</v>
      </c>
      <c r="C30">
        <f>$B$10*COS((64.5-A30)*-1*$C$11)-$D$11</f>
        <v>0.35884990624523816</v>
      </c>
      <c r="E30">
        <v>15</v>
      </c>
      <c r="F30" t="s">
        <v>4</v>
      </c>
      <c r="G30">
        <v>-0.5176</v>
      </c>
      <c r="H30">
        <f>G30</f>
        <v>-0.5176</v>
      </c>
      <c r="I30">
        <f>G31</f>
        <v>0.35639</v>
      </c>
      <c r="J30">
        <v>15</v>
      </c>
      <c r="K30" t="s">
        <v>4</v>
      </c>
      <c r="L30">
        <v>-0.51871</v>
      </c>
      <c r="M30">
        <f>L30</f>
        <v>-0.51871</v>
      </c>
      <c r="N30">
        <f>L31</f>
        <v>0.35673</v>
      </c>
      <c r="O30">
        <v>15</v>
      </c>
      <c r="P30" t="s">
        <v>4</v>
      </c>
      <c r="Q30">
        <v>-0.51711</v>
      </c>
      <c r="R30">
        <f>Q30</f>
        <v>-0.51711</v>
      </c>
      <c r="S30">
        <f>Q31</f>
        <v>0.35707</v>
      </c>
      <c r="T30">
        <v>15</v>
      </c>
      <c r="U30" t="s">
        <v>4</v>
      </c>
      <c r="V30">
        <v>-0.51815</v>
      </c>
      <c r="W30">
        <f>V30</f>
        <v>-0.51815</v>
      </c>
      <c r="X30">
        <f>V31</f>
        <v>0.35691</v>
      </c>
      <c r="Y30">
        <v>15</v>
      </c>
      <c r="Z30" t="s">
        <v>4</v>
      </c>
      <c r="AA30">
        <v>-0.51823</v>
      </c>
      <c r="AB30">
        <f>AA30</f>
        <v>-0.51823</v>
      </c>
      <c r="AC30">
        <f>AA31</f>
        <v>0.35667</v>
      </c>
    </row>
    <row r="31" spans="5:29" ht="12.75">
      <c r="E31">
        <v>15</v>
      </c>
      <c r="F31" t="s">
        <v>5</v>
      </c>
      <c r="G31">
        <v>0.35639</v>
      </c>
      <c r="H31" t="s">
        <v>1</v>
      </c>
      <c r="I31" t="s">
        <v>1</v>
      </c>
      <c r="J31">
        <v>15</v>
      </c>
      <c r="K31" t="s">
        <v>5</v>
      </c>
      <c r="L31">
        <v>0.35673</v>
      </c>
      <c r="M31" t="s">
        <v>1</v>
      </c>
      <c r="N31" t="s">
        <v>1</v>
      </c>
      <c r="O31">
        <v>15</v>
      </c>
      <c r="P31" t="s">
        <v>5</v>
      </c>
      <c r="Q31">
        <v>0.35707</v>
      </c>
      <c r="R31" t="s">
        <v>1</v>
      </c>
      <c r="S31" t="s">
        <v>1</v>
      </c>
      <c r="T31">
        <v>15</v>
      </c>
      <c r="U31" t="s">
        <v>5</v>
      </c>
      <c r="V31">
        <v>0.35691</v>
      </c>
      <c r="W31" t="s">
        <v>1</v>
      </c>
      <c r="X31" t="s">
        <v>1</v>
      </c>
      <c r="Y31">
        <v>15</v>
      </c>
      <c r="Z31" t="s">
        <v>5</v>
      </c>
      <c r="AA31">
        <v>0.35667</v>
      </c>
      <c r="AB31" t="s">
        <v>1</v>
      </c>
      <c r="AC31" t="s">
        <v>1</v>
      </c>
    </row>
    <row r="32" spans="1:29" ht="12.75">
      <c r="A32">
        <f>A30+10</f>
        <v>61</v>
      </c>
      <c r="B32">
        <f t="shared" si="0"/>
        <v>-0.13411452486880313</v>
      </c>
      <c r="C32">
        <f>$B$10*COS((64.5-A32)*-1*$C$11)-$D$11</f>
        <v>0.3668252535144134</v>
      </c>
      <c r="E32">
        <v>16</v>
      </c>
      <c r="F32" t="s">
        <v>4</v>
      </c>
      <c r="G32">
        <v>-0.13396</v>
      </c>
      <c r="H32">
        <f>G32</f>
        <v>-0.13396</v>
      </c>
      <c r="I32">
        <f>G33</f>
        <v>0.36487</v>
      </c>
      <c r="J32">
        <v>16</v>
      </c>
      <c r="K32" t="s">
        <v>4</v>
      </c>
      <c r="L32">
        <v>-0.13531</v>
      </c>
      <c r="M32">
        <f>L32</f>
        <v>-0.13531</v>
      </c>
      <c r="N32">
        <f>L33</f>
        <v>0.365</v>
      </c>
      <c r="O32">
        <v>16</v>
      </c>
      <c r="P32" t="s">
        <v>4</v>
      </c>
      <c r="Q32">
        <v>-0.1341</v>
      </c>
      <c r="R32">
        <f>Q32</f>
        <v>-0.1341</v>
      </c>
      <c r="S32">
        <f>Q33</f>
        <v>0.36529</v>
      </c>
      <c r="T32">
        <v>16</v>
      </c>
      <c r="U32" t="s">
        <v>4</v>
      </c>
      <c r="V32">
        <v>-0.13518</v>
      </c>
      <c r="W32">
        <f>V32</f>
        <v>-0.13518</v>
      </c>
      <c r="X32">
        <f>V33</f>
        <v>0.36551</v>
      </c>
      <c r="Y32">
        <v>16</v>
      </c>
      <c r="Z32" t="s">
        <v>4</v>
      </c>
      <c r="AA32">
        <v>-0.13522</v>
      </c>
      <c r="AB32">
        <f>AA32</f>
        <v>-0.13522</v>
      </c>
      <c r="AC32">
        <f>AA33</f>
        <v>0.36499</v>
      </c>
    </row>
    <row r="33" spans="5:29" ht="12.75">
      <c r="E33">
        <v>16</v>
      </c>
      <c r="F33" t="s">
        <v>5</v>
      </c>
      <c r="G33">
        <v>0.36487</v>
      </c>
      <c r="H33" t="s">
        <v>1</v>
      </c>
      <c r="I33" t="s">
        <v>1</v>
      </c>
      <c r="J33">
        <v>16</v>
      </c>
      <c r="K33" t="s">
        <v>5</v>
      </c>
      <c r="L33">
        <v>0.365</v>
      </c>
      <c r="M33" t="s">
        <v>1</v>
      </c>
      <c r="N33" t="s">
        <v>1</v>
      </c>
      <c r="O33">
        <v>16</v>
      </c>
      <c r="P33" t="s">
        <v>5</v>
      </c>
      <c r="Q33">
        <v>0.36529</v>
      </c>
      <c r="R33" t="s">
        <v>1</v>
      </c>
      <c r="S33" t="s">
        <v>1</v>
      </c>
      <c r="T33">
        <v>16</v>
      </c>
      <c r="U33" t="s">
        <v>5</v>
      </c>
      <c r="V33">
        <v>0.36551</v>
      </c>
      <c r="W33" t="s">
        <v>1</v>
      </c>
      <c r="X33" t="s">
        <v>1</v>
      </c>
      <c r="Y33">
        <v>16</v>
      </c>
      <c r="Z33" t="s">
        <v>5</v>
      </c>
      <c r="AA33">
        <v>0.36499</v>
      </c>
      <c r="AB33" t="s">
        <v>1</v>
      </c>
      <c r="AC33" t="s">
        <v>1</v>
      </c>
    </row>
    <row r="34" spans="1:29" ht="12.75">
      <c r="A34">
        <f>A32+10</f>
        <v>71</v>
      </c>
      <c r="B34">
        <f t="shared" si="0"/>
        <v>0.24906236381930727</v>
      </c>
      <c r="C34">
        <f>$B$10*COS((64.5-A34)*-1*$C$11)-$D$11</f>
        <v>0.3654177408190691</v>
      </c>
      <c r="E34">
        <v>17</v>
      </c>
      <c r="F34" t="s">
        <v>4</v>
      </c>
      <c r="G34">
        <v>0.24898</v>
      </c>
      <c r="H34">
        <f>G34</f>
        <v>0.24898</v>
      </c>
      <c r="I34">
        <f>G35</f>
        <v>0.36343</v>
      </c>
      <c r="J34">
        <v>17</v>
      </c>
      <c r="K34" t="s">
        <v>4</v>
      </c>
      <c r="L34">
        <v>0.24802</v>
      </c>
      <c r="M34">
        <f>L34</f>
        <v>0.24802</v>
      </c>
      <c r="N34">
        <f>L35</f>
        <v>0.36351</v>
      </c>
      <c r="O34">
        <v>17</v>
      </c>
      <c r="P34" t="s">
        <v>4</v>
      </c>
      <c r="Q34">
        <v>0.24895</v>
      </c>
      <c r="R34">
        <f>Q34</f>
        <v>0.24895</v>
      </c>
      <c r="S34">
        <f>Q35</f>
        <v>0.36381</v>
      </c>
      <c r="T34">
        <v>17</v>
      </c>
      <c r="U34" t="s">
        <v>4</v>
      </c>
      <c r="V34">
        <v>0.24819</v>
      </c>
      <c r="W34">
        <f>V34</f>
        <v>0.24819</v>
      </c>
      <c r="X34">
        <f>V35</f>
        <v>0.36395</v>
      </c>
      <c r="Y34">
        <v>17</v>
      </c>
      <c r="Z34" t="s">
        <v>4</v>
      </c>
      <c r="AA34">
        <v>0.24795</v>
      </c>
      <c r="AB34">
        <f>AA34</f>
        <v>0.24795</v>
      </c>
      <c r="AC34">
        <f>AA35</f>
        <v>0.36373</v>
      </c>
    </row>
    <row r="35" spans="5:29" ht="12.75">
      <c r="E35">
        <v>17</v>
      </c>
      <c r="F35" t="s">
        <v>5</v>
      </c>
      <c r="G35">
        <v>0.36343</v>
      </c>
      <c r="H35" t="s">
        <v>1</v>
      </c>
      <c r="I35" t="s">
        <v>1</v>
      </c>
      <c r="J35">
        <v>17</v>
      </c>
      <c r="K35" t="s">
        <v>5</v>
      </c>
      <c r="L35">
        <v>0.36351</v>
      </c>
      <c r="M35" t="s">
        <v>1</v>
      </c>
      <c r="N35" t="s">
        <v>1</v>
      </c>
      <c r="O35">
        <v>17</v>
      </c>
      <c r="P35" t="s">
        <v>5</v>
      </c>
      <c r="Q35">
        <v>0.36381</v>
      </c>
      <c r="R35" t="s">
        <v>1</v>
      </c>
      <c r="S35" t="s">
        <v>1</v>
      </c>
      <c r="T35">
        <v>17</v>
      </c>
      <c r="U35" t="s">
        <v>5</v>
      </c>
      <c r="V35">
        <v>0.36395</v>
      </c>
      <c r="W35" t="s">
        <v>1</v>
      </c>
      <c r="X35" t="s">
        <v>1</v>
      </c>
      <c r="Y35">
        <v>17</v>
      </c>
      <c r="Z35" t="s">
        <v>5</v>
      </c>
      <c r="AA35">
        <v>0.36373</v>
      </c>
      <c r="AB35" t="s">
        <v>1</v>
      </c>
      <c r="AC35" t="s">
        <v>1</v>
      </c>
    </row>
    <row r="36" spans="1:29" ht="12.75">
      <c r="A36">
        <f>A34+10</f>
        <v>81</v>
      </c>
      <c r="B36">
        <f t="shared" si="0"/>
        <v>0.6320899022396042</v>
      </c>
      <c r="C36">
        <f>$B$10*COS((64.5-A36)*-1*$C$11)-$D$11</f>
        <v>0.3546282121743136</v>
      </c>
      <c r="E36">
        <v>18</v>
      </c>
      <c r="F36" t="s">
        <v>4</v>
      </c>
      <c r="G36">
        <v>0.63207</v>
      </c>
      <c r="H36">
        <f>G36</f>
        <v>0.63207</v>
      </c>
      <c r="I36">
        <f>G37</f>
        <v>0.35243</v>
      </c>
      <c r="J36">
        <v>18</v>
      </c>
      <c r="K36" t="s">
        <v>4</v>
      </c>
      <c r="L36">
        <v>0.63115</v>
      </c>
      <c r="M36">
        <f>L36</f>
        <v>0.63115</v>
      </c>
      <c r="N36">
        <f>L37</f>
        <v>0.35268</v>
      </c>
      <c r="O36">
        <v>18</v>
      </c>
      <c r="P36" t="s">
        <v>4</v>
      </c>
      <c r="Q36">
        <v>0.63236</v>
      </c>
      <c r="R36">
        <f>Q36</f>
        <v>0.63236</v>
      </c>
      <c r="S36">
        <f>Q37</f>
        <v>0.35325</v>
      </c>
      <c r="T36">
        <v>18</v>
      </c>
      <c r="U36" t="s">
        <v>4</v>
      </c>
      <c r="V36">
        <v>0.63128</v>
      </c>
      <c r="W36">
        <f>V36</f>
        <v>0.63128</v>
      </c>
      <c r="X36">
        <f>V37</f>
        <v>0.35302</v>
      </c>
      <c r="Y36">
        <v>18</v>
      </c>
      <c r="Z36" t="s">
        <v>4</v>
      </c>
      <c r="AA36">
        <v>0.6312</v>
      </c>
      <c r="AB36">
        <f>AA36</f>
        <v>0.6312</v>
      </c>
      <c r="AC36">
        <f>AA37</f>
        <v>0.35311</v>
      </c>
    </row>
    <row r="37" spans="5:29" ht="12.75">
      <c r="E37">
        <v>18</v>
      </c>
      <c r="F37" t="s">
        <v>5</v>
      </c>
      <c r="G37">
        <v>0.35243</v>
      </c>
      <c r="H37" t="s">
        <v>1</v>
      </c>
      <c r="I37" t="s">
        <v>1</v>
      </c>
      <c r="J37">
        <v>18</v>
      </c>
      <c r="K37" t="s">
        <v>5</v>
      </c>
      <c r="L37">
        <v>0.35268</v>
      </c>
      <c r="M37" t="s">
        <v>1</v>
      </c>
      <c r="N37" t="s">
        <v>1</v>
      </c>
      <c r="O37">
        <v>18</v>
      </c>
      <c r="P37" t="s">
        <v>5</v>
      </c>
      <c r="Q37">
        <v>0.35325</v>
      </c>
      <c r="R37" t="s">
        <v>1</v>
      </c>
      <c r="S37" t="s">
        <v>1</v>
      </c>
      <c r="T37">
        <v>18</v>
      </c>
      <c r="U37" t="s">
        <v>5</v>
      </c>
      <c r="V37">
        <v>0.35302</v>
      </c>
      <c r="W37" t="s">
        <v>1</v>
      </c>
      <c r="X37" t="s">
        <v>1</v>
      </c>
      <c r="Y37">
        <v>18</v>
      </c>
      <c r="Z37" t="s">
        <v>5</v>
      </c>
      <c r="AA37">
        <v>0.35311</v>
      </c>
      <c r="AB37" t="s">
        <v>1</v>
      </c>
      <c r="AC37" t="s">
        <v>1</v>
      </c>
    </row>
    <row r="38" spans="1:29" ht="12.75">
      <c r="A38">
        <f>A36+10</f>
        <v>91</v>
      </c>
      <c r="B38">
        <f t="shared" si="0"/>
        <v>1.0147384078958417</v>
      </c>
      <c r="C38">
        <f>$B$10*COS((64.5-A38)*-1*$C$11)-$D$11</f>
        <v>0.33446313752192225</v>
      </c>
      <c r="E38">
        <v>19</v>
      </c>
      <c r="F38" t="s">
        <v>4</v>
      </c>
      <c r="G38">
        <v>1.01473</v>
      </c>
      <c r="H38">
        <f>G38</f>
        <v>1.01473</v>
      </c>
      <c r="I38">
        <f>G39</f>
        <v>0.33245</v>
      </c>
      <c r="J38">
        <v>19</v>
      </c>
      <c r="K38" t="s">
        <v>4</v>
      </c>
      <c r="L38">
        <v>1.01377</v>
      </c>
      <c r="M38">
        <f>L38</f>
        <v>1.01377</v>
      </c>
      <c r="N38">
        <f>L39</f>
        <v>0.33253</v>
      </c>
      <c r="O38">
        <v>19</v>
      </c>
      <c r="P38" t="s">
        <v>4</v>
      </c>
      <c r="Q38">
        <v>1.01498</v>
      </c>
      <c r="R38">
        <f>Q38</f>
        <v>1.01498</v>
      </c>
      <c r="S38">
        <f>Q39</f>
        <v>0.33308</v>
      </c>
      <c r="T38">
        <v>19</v>
      </c>
      <c r="U38" t="s">
        <v>4</v>
      </c>
      <c r="V38">
        <v>1.01425</v>
      </c>
      <c r="W38">
        <f>V38</f>
        <v>1.01425</v>
      </c>
      <c r="X38">
        <f>V39</f>
        <v>0.33303</v>
      </c>
      <c r="Y38">
        <v>19</v>
      </c>
      <c r="Z38" t="s">
        <v>4</v>
      </c>
      <c r="AA38">
        <v>1.0139</v>
      </c>
      <c r="AB38">
        <f>AA38</f>
        <v>1.0139</v>
      </c>
      <c r="AC38">
        <f>AA39</f>
        <v>0.33304</v>
      </c>
    </row>
    <row r="39" spans="5:29" ht="12.75">
      <c r="E39">
        <v>19</v>
      </c>
      <c r="F39" t="s">
        <v>5</v>
      </c>
      <c r="G39">
        <v>0.33245</v>
      </c>
      <c r="H39" t="s">
        <v>1</v>
      </c>
      <c r="I39" t="s">
        <v>1</v>
      </c>
      <c r="J39">
        <v>19</v>
      </c>
      <c r="K39" t="s">
        <v>5</v>
      </c>
      <c r="L39">
        <v>0.33253</v>
      </c>
      <c r="M39" t="s">
        <v>1</v>
      </c>
      <c r="N39" t="s">
        <v>1</v>
      </c>
      <c r="O39">
        <v>19</v>
      </c>
      <c r="P39" t="s">
        <v>5</v>
      </c>
      <c r="Q39">
        <v>0.33308</v>
      </c>
      <c r="R39" t="s">
        <v>1</v>
      </c>
      <c r="S39" t="s">
        <v>1</v>
      </c>
      <c r="T39">
        <v>19</v>
      </c>
      <c r="U39" t="s">
        <v>5</v>
      </c>
      <c r="V39">
        <v>0.33303</v>
      </c>
      <c r="W39" t="s">
        <v>1</v>
      </c>
      <c r="X39" t="s">
        <v>1</v>
      </c>
      <c r="Y39">
        <v>19</v>
      </c>
      <c r="Z39" t="s">
        <v>5</v>
      </c>
      <c r="AA39">
        <v>0.33304</v>
      </c>
      <c r="AB39" t="s">
        <v>1</v>
      </c>
      <c r="AC39" t="s">
        <v>1</v>
      </c>
    </row>
    <row r="40" spans="1:29" ht="12.75">
      <c r="A40">
        <f>A38+10</f>
        <v>101</v>
      </c>
      <c r="B40">
        <f t="shared" si="0"/>
        <v>1.3967784255788032</v>
      </c>
      <c r="C40">
        <f>$B$10*COS((64.5-A40)*-1*$C$11)-$D$11</f>
        <v>0.30493460885064216</v>
      </c>
      <c r="E40">
        <v>20</v>
      </c>
      <c r="F40" t="s">
        <v>4</v>
      </c>
      <c r="G40">
        <v>1.39676</v>
      </c>
      <c r="H40">
        <f>G40</f>
        <v>1.39676</v>
      </c>
      <c r="I40">
        <f>G41</f>
        <v>0.30262</v>
      </c>
      <c r="J40">
        <v>20</v>
      </c>
      <c r="K40" t="s">
        <v>4</v>
      </c>
      <c r="L40">
        <v>1.39579</v>
      </c>
      <c r="M40">
        <f>L40</f>
        <v>1.39579</v>
      </c>
      <c r="N40">
        <f>L41</f>
        <v>0.30308</v>
      </c>
      <c r="O40">
        <v>20</v>
      </c>
      <c r="P40" t="s">
        <v>4</v>
      </c>
      <c r="Q40">
        <v>1.39725</v>
      </c>
      <c r="R40">
        <f>Q40</f>
        <v>1.39725</v>
      </c>
      <c r="S40">
        <f>Q41</f>
        <v>0.30369</v>
      </c>
      <c r="T40">
        <v>20</v>
      </c>
      <c r="U40" t="s">
        <v>4</v>
      </c>
      <c r="V40">
        <v>1.39577</v>
      </c>
      <c r="W40">
        <f>V40</f>
        <v>1.39577</v>
      </c>
      <c r="X40">
        <f>V41</f>
        <v>0.30332</v>
      </c>
      <c r="Y40">
        <v>20</v>
      </c>
      <c r="Z40" t="s">
        <v>4</v>
      </c>
      <c r="AA40">
        <v>1.39554</v>
      </c>
      <c r="AB40">
        <f>AA40</f>
        <v>1.39554</v>
      </c>
      <c r="AC40">
        <f>AA41</f>
        <v>0.30344</v>
      </c>
    </row>
    <row r="41" spans="5:29" ht="12.75">
      <c r="E41">
        <v>20</v>
      </c>
      <c r="F41" t="s">
        <v>5</v>
      </c>
      <c r="G41">
        <v>0.30262</v>
      </c>
      <c r="H41" t="s">
        <v>1</v>
      </c>
      <c r="I41" t="s">
        <v>1</v>
      </c>
      <c r="J41">
        <v>20</v>
      </c>
      <c r="K41" t="s">
        <v>5</v>
      </c>
      <c r="L41">
        <v>0.30308</v>
      </c>
      <c r="M41" t="s">
        <v>1</v>
      </c>
      <c r="N41" t="s">
        <v>1</v>
      </c>
      <c r="O41">
        <v>20</v>
      </c>
      <c r="P41" t="s">
        <v>5</v>
      </c>
      <c r="Q41">
        <v>0.30369</v>
      </c>
      <c r="R41" t="s">
        <v>1</v>
      </c>
      <c r="S41" t="s">
        <v>1</v>
      </c>
      <c r="T41">
        <v>20</v>
      </c>
      <c r="U41" t="s">
        <v>5</v>
      </c>
      <c r="V41">
        <v>0.30332</v>
      </c>
      <c r="W41" t="s">
        <v>1</v>
      </c>
      <c r="X41" t="s">
        <v>1</v>
      </c>
      <c r="Y41">
        <v>20</v>
      </c>
      <c r="Z41" t="s">
        <v>5</v>
      </c>
      <c r="AA41">
        <v>0.30344</v>
      </c>
      <c r="AB41" t="s">
        <v>1</v>
      </c>
      <c r="AC41" t="s">
        <v>1</v>
      </c>
    </row>
    <row r="42" spans="1:29" ht="12.75">
      <c r="A42">
        <f>A40+10</f>
        <v>111</v>
      </c>
      <c r="B42">
        <f t="shared" si="0"/>
        <v>1.7779808649591369</v>
      </c>
      <c r="C42">
        <f>$B$10*COS((64.5-A42)*-1*$C$11)-$D$11</f>
        <v>0.26606033294521936</v>
      </c>
      <c r="E42">
        <v>21</v>
      </c>
      <c r="F42" t="s">
        <v>4</v>
      </c>
      <c r="G42">
        <v>1.77741</v>
      </c>
      <c r="H42">
        <f>G42</f>
        <v>1.77741</v>
      </c>
      <c r="I42">
        <f>G43</f>
        <v>0.26413</v>
      </c>
      <c r="J42">
        <v>21</v>
      </c>
      <c r="K42" t="s">
        <v>4</v>
      </c>
      <c r="L42">
        <v>1.7764</v>
      </c>
      <c r="M42">
        <f>L42</f>
        <v>1.7764</v>
      </c>
      <c r="N42">
        <f>L43</f>
        <v>0.26434</v>
      </c>
      <c r="O42">
        <v>21</v>
      </c>
      <c r="P42" t="s">
        <v>4</v>
      </c>
      <c r="Q42">
        <v>1.77775</v>
      </c>
      <c r="R42">
        <f>Q42</f>
        <v>1.77775</v>
      </c>
      <c r="S42">
        <f>Q43</f>
        <v>0.26462</v>
      </c>
      <c r="T42">
        <v>21</v>
      </c>
      <c r="U42" t="s">
        <v>4</v>
      </c>
      <c r="V42">
        <v>1.77642</v>
      </c>
      <c r="W42">
        <f>V42</f>
        <v>1.77642</v>
      </c>
      <c r="X42">
        <f>V43</f>
        <v>0.26408</v>
      </c>
      <c r="Y42">
        <v>21</v>
      </c>
      <c r="Z42" t="s">
        <v>4</v>
      </c>
      <c r="AA42">
        <v>1.77659</v>
      </c>
      <c r="AB42">
        <f>AA42</f>
        <v>1.77659</v>
      </c>
      <c r="AC42">
        <f>AA43</f>
        <v>0.26439</v>
      </c>
    </row>
    <row r="43" spans="5:29" ht="12.75">
      <c r="E43">
        <v>21</v>
      </c>
      <c r="F43" t="s">
        <v>5</v>
      </c>
      <c r="G43">
        <v>0.26413</v>
      </c>
      <c r="H43" t="s">
        <v>1</v>
      </c>
      <c r="I43" t="s">
        <v>1</v>
      </c>
      <c r="J43">
        <v>21</v>
      </c>
      <c r="K43" t="s">
        <v>5</v>
      </c>
      <c r="L43">
        <v>0.26434</v>
      </c>
      <c r="M43" t="s">
        <v>1</v>
      </c>
      <c r="N43" t="s">
        <v>1</v>
      </c>
      <c r="O43">
        <v>21</v>
      </c>
      <c r="P43" t="s">
        <v>5</v>
      </c>
      <c r="Q43">
        <v>0.26462</v>
      </c>
      <c r="R43" t="s">
        <v>1</v>
      </c>
      <c r="S43" t="s">
        <v>1</v>
      </c>
      <c r="T43">
        <v>21</v>
      </c>
      <c r="U43" t="s">
        <v>5</v>
      </c>
      <c r="V43">
        <v>0.26408</v>
      </c>
      <c r="W43" t="s">
        <v>1</v>
      </c>
      <c r="X43" t="s">
        <v>1</v>
      </c>
      <c r="Y43">
        <v>21</v>
      </c>
      <c r="Z43" t="s">
        <v>5</v>
      </c>
      <c r="AA43">
        <v>0.26439</v>
      </c>
      <c r="AB43" t="s">
        <v>1</v>
      </c>
      <c r="AC43" t="s">
        <v>1</v>
      </c>
    </row>
    <row r="44" spans="1:29" ht="12.75">
      <c r="A44">
        <f>A42+10</f>
        <v>121</v>
      </c>
      <c r="B44">
        <f t="shared" si="0"/>
        <v>2.1581171379613924</v>
      </c>
      <c r="C44">
        <f>$B$10*COS((64.5-A44)*-1*$C$11)-$D$11</f>
        <v>0.21786362076853116</v>
      </c>
      <c r="E44">
        <v>22</v>
      </c>
      <c r="F44" t="s">
        <v>4</v>
      </c>
      <c r="G44">
        <v>2.15743</v>
      </c>
      <c r="H44">
        <f>G44</f>
        <v>2.15743</v>
      </c>
      <c r="I44">
        <f>G45</f>
        <v>0.21549</v>
      </c>
      <c r="J44">
        <v>22</v>
      </c>
      <c r="K44" t="s">
        <v>4</v>
      </c>
      <c r="L44">
        <v>2.15642</v>
      </c>
      <c r="M44">
        <f>L44</f>
        <v>2.15642</v>
      </c>
      <c r="N44">
        <f>L45</f>
        <v>0.21553</v>
      </c>
      <c r="O44">
        <v>22</v>
      </c>
      <c r="P44" t="s">
        <v>4</v>
      </c>
      <c r="Q44">
        <v>2.15785</v>
      </c>
      <c r="R44">
        <f>Q44</f>
        <v>2.15785</v>
      </c>
      <c r="S44">
        <f>Q45</f>
        <v>0.21606</v>
      </c>
      <c r="T44">
        <v>22</v>
      </c>
      <c r="U44" t="s">
        <v>4</v>
      </c>
      <c r="V44">
        <v>2.1568</v>
      </c>
      <c r="W44">
        <f>V44</f>
        <v>2.1568</v>
      </c>
      <c r="X44">
        <f>V45</f>
        <v>0.21595</v>
      </c>
      <c r="Y44">
        <v>22</v>
      </c>
      <c r="Z44" t="s">
        <v>4</v>
      </c>
      <c r="AA44">
        <v>2.15657</v>
      </c>
      <c r="AB44">
        <f>AA44</f>
        <v>2.15657</v>
      </c>
      <c r="AC44">
        <f>AA45</f>
        <v>0.21589</v>
      </c>
    </row>
    <row r="45" spans="5:29" ht="12.75">
      <c r="E45">
        <v>22</v>
      </c>
      <c r="F45" t="s">
        <v>5</v>
      </c>
      <c r="G45">
        <v>0.21549</v>
      </c>
      <c r="H45" t="s">
        <v>1</v>
      </c>
      <c r="I45" t="s">
        <v>1</v>
      </c>
      <c r="J45">
        <v>22</v>
      </c>
      <c r="K45" t="s">
        <v>5</v>
      </c>
      <c r="L45">
        <v>0.21553</v>
      </c>
      <c r="M45" t="s">
        <v>1</v>
      </c>
      <c r="N45" t="s">
        <v>1</v>
      </c>
      <c r="O45">
        <v>22</v>
      </c>
      <c r="P45" t="s">
        <v>5</v>
      </c>
      <c r="Q45">
        <v>0.21606</v>
      </c>
      <c r="R45" t="s">
        <v>1</v>
      </c>
      <c r="S45" t="s">
        <v>1</v>
      </c>
      <c r="T45">
        <v>22</v>
      </c>
      <c r="U45" t="s">
        <v>5</v>
      </c>
      <c r="V45">
        <v>0.21595</v>
      </c>
      <c r="W45" t="s">
        <v>1</v>
      </c>
      <c r="X45" t="s">
        <v>1</v>
      </c>
      <c r="Y45">
        <v>22</v>
      </c>
      <c r="Z45" t="s">
        <v>5</v>
      </c>
      <c r="AA45">
        <v>0.21589</v>
      </c>
      <c r="AB45" t="s">
        <v>1</v>
      </c>
      <c r="AC45" t="s">
        <v>1</v>
      </c>
    </row>
    <row r="46" spans="1:29" ht="12.75">
      <c r="A46">
        <v>128</v>
      </c>
      <c r="B46">
        <f t="shared" si="0"/>
        <v>2.423456063770862</v>
      </c>
      <c r="C46">
        <f>$B$10*COS((64.5-A46)*-1*$C$11)-$D$11</f>
        <v>0.17859432521314567</v>
      </c>
      <c r="E46">
        <v>23</v>
      </c>
      <c r="F46" t="s">
        <v>4</v>
      </c>
      <c r="G46">
        <v>2.4225</v>
      </c>
      <c r="H46">
        <f>G46</f>
        <v>2.4225</v>
      </c>
      <c r="I46">
        <f>G47</f>
        <v>0.17684</v>
      </c>
      <c r="J46">
        <v>23</v>
      </c>
      <c r="K46" t="s">
        <v>4</v>
      </c>
      <c r="L46">
        <v>2.42136</v>
      </c>
      <c r="M46">
        <f>L46</f>
        <v>2.42136</v>
      </c>
      <c r="N46">
        <f>L47</f>
        <v>0.17645</v>
      </c>
      <c r="O46">
        <v>23</v>
      </c>
      <c r="P46" t="s">
        <v>4</v>
      </c>
      <c r="Q46">
        <v>2.42269</v>
      </c>
      <c r="R46">
        <f>Q46</f>
        <v>2.42269</v>
      </c>
      <c r="S46">
        <f>Q47</f>
        <v>0.1767</v>
      </c>
      <c r="T46">
        <v>23</v>
      </c>
      <c r="U46" t="s">
        <v>4</v>
      </c>
      <c r="V46">
        <v>2.4219</v>
      </c>
      <c r="W46">
        <f>V46</f>
        <v>2.4219</v>
      </c>
      <c r="X46">
        <f>V47</f>
        <v>0.17718</v>
      </c>
      <c r="Y46">
        <v>23</v>
      </c>
      <c r="Z46" t="s">
        <v>4</v>
      </c>
      <c r="AA46">
        <v>2.42133</v>
      </c>
      <c r="AB46">
        <f>AA46</f>
        <v>2.42133</v>
      </c>
      <c r="AC46">
        <f>AA47</f>
        <v>0.17671</v>
      </c>
    </row>
    <row r="47" spans="5:29" ht="12.75">
      <c r="E47">
        <v>23</v>
      </c>
      <c r="F47" t="s">
        <v>5</v>
      </c>
      <c r="G47">
        <v>0.17684</v>
      </c>
      <c r="H47" t="s">
        <v>1</v>
      </c>
      <c r="I47" t="s">
        <v>1</v>
      </c>
      <c r="J47">
        <v>23</v>
      </c>
      <c r="K47" t="s">
        <v>5</v>
      </c>
      <c r="L47">
        <v>0.17645</v>
      </c>
      <c r="M47" t="s">
        <v>1</v>
      </c>
      <c r="N47" t="s">
        <v>1</v>
      </c>
      <c r="O47">
        <v>23</v>
      </c>
      <c r="P47" t="s">
        <v>5</v>
      </c>
      <c r="Q47">
        <v>0.1767</v>
      </c>
      <c r="R47" t="s">
        <v>1</v>
      </c>
      <c r="S47" t="s">
        <v>1</v>
      </c>
      <c r="T47">
        <v>23</v>
      </c>
      <c r="U47" t="s">
        <v>5</v>
      </c>
      <c r="V47">
        <v>0.17718</v>
      </c>
      <c r="W47" t="s">
        <v>1</v>
      </c>
      <c r="X47" t="s">
        <v>1</v>
      </c>
      <c r="Y47">
        <v>23</v>
      </c>
      <c r="Z47" t="s">
        <v>5</v>
      </c>
      <c r="AA47">
        <v>0.17671</v>
      </c>
      <c r="AB47" t="s">
        <v>1</v>
      </c>
      <c r="AC47" t="s">
        <v>1</v>
      </c>
    </row>
    <row r="48" spans="5:27" ht="12.75">
      <c r="E48">
        <v>24</v>
      </c>
      <c r="F48" t="s">
        <v>4</v>
      </c>
      <c r="G48">
        <v>-2.42328</v>
      </c>
      <c r="J48">
        <v>24</v>
      </c>
      <c r="K48" t="s">
        <v>4</v>
      </c>
      <c r="L48">
        <v>-2.4247</v>
      </c>
      <c r="O48">
        <v>24</v>
      </c>
      <c r="P48" t="s">
        <v>4</v>
      </c>
      <c r="Q48">
        <v>-2.42341</v>
      </c>
      <c r="T48">
        <v>24</v>
      </c>
      <c r="U48" t="s">
        <v>4</v>
      </c>
      <c r="V48">
        <v>-2.42392</v>
      </c>
      <c r="Y48">
        <v>24</v>
      </c>
      <c r="Z48" t="s">
        <v>4</v>
      </c>
      <c r="AA48">
        <v>-2.42422</v>
      </c>
    </row>
    <row r="49" spans="5:27" ht="12.75">
      <c r="E49">
        <v>24</v>
      </c>
      <c r="F49" t="s">
        <v>5</v>
      </c>
      <c r="G49">
        <v>0.17812</v>
      </c>
      <c r="J49">
        <v>24</v>
      </c>
      <c r="K49" t="s">
        <v>5</v>
      </c>
      <c r="L49">
        <v>0.17798</v>
      </c>
      <c r="O49">
        <v>24</v>
      </c>
      <c r="P49" t="s">
        <v>5</v>
      </c>
      <c r="Q49">
        <v>0.17782</v>
      </c>
      <c r="T49">
        <v>24</v>
      </c>
      <c r="U49" t="s">
        <v>5</v>
      </c>
      <c r="V49">
        <v>0.17825</v>
      </c>
      <c r="Y49">
        <v>24</v>
      </c>
      <c r="Z49" t="s">
        <v>5</v>
      </c>
      <c r="AA49">
        <v>0.17751</v>
      </c>
    </row>
    <row r="50" spans="5:27" ht="12.75">
      <c r="E50">
        <v>25</v>
      </c>
      <c r="F50" t="s">
        <v>3</v>
      </c>
      <c r="G50">
        <v>4.84578</v>
      </c>
      <c r="J50">
        <v>25</v>
      </c>
      <c r="K50" t="s">
        <v>3</v>
      </c>
      <c r="L50">
        <v>4.84606</v>
      </c>
      <c r="O50">
        <v>25</v>
      </c>
      <c r="P50" t="s">
        <v>3</v>
      </c>
      <c r="Q50">
        <v>4.8461</v>
      </c>
      <c r="T50">
        <v>25</v>
      </c>
      <c r="U50" t="s">
        <v>3</v>
      </c>
      <c r="V50">
        <v>4.84582</v>
      </c>
      <c r="Y50">
        <v>25</v>
      </c>
      <c r="Z50" t="s">
        <v>3</v>
      </c>
      <c r="AA50">
        <v>4.84555</v>
      </c>
    </row>
    <row r="51" spans="5:27" ht="12.75">
      <c r="E51">
        <v>25</v>
      </c>
      <c r="F51" t="s">
        <v>4</v>
      </c>
      <c r="G51">
        <v>4.84578</v>
      </c>
      <c r="J51">
        <v>25</v>
      </c>
      <c r="K51" t="s">
        <v>4</v>
      </c>
      <c r="L51">
        <v>4.84606</v>
      </c>
      <c r="O51">
        <v>25</v>
      </c>
      <c r="P51" t="s">
        <v>4</v>
      </c>
      <c r="Q51">
        <v>4.8461</v>
      </c>
      <c r="T51">
        <v>25</v>
      </c>
      <c r="U51" t="s">
        <v>4</v>
      </c>
      <c r="V51">
        <v>4.84582</v>
      </c>
      <c r="Y51">
        <v>25</v>
      </c>
      <c r="Z51" t="s">
        <v>4</v>
      </c>
      <c r="AA51">
        <v>4.84555</v>
      </c>
    </row>
    <row r="52" spans="5:27" ht="12.75">
      <c r="E52">
        <v>25</v>
      </c>
      <c r="F52" t="s">
        <v>5</v>
      </c>
      <c r="G52">
        <v>0.00127</v>
      </c>
      <c r="J52">
        <v>25</v>
      </c>
      <c r="K52" t="s">
        <v>5</v>
      </c>
      <c r="L52">
        <v>0.00153</v>
      </c>
      <c r="O52">
        <v>25</v>
      </c>
      <c r="P52" t="s">
        <v>5</v>
      </c>
      <c r="Q52">
        <v>0.00112</v>
      </c>
      <c r="T52">
        <v>25</v>
      </c>
      <c r="U52" t="s">
        <v>5</v>
      </c>
      <c r="V52">
        <v>0.00107</v>
      </c>
      <c r="Y52">
        <v>25</v>
      </c>
      <c r="Z52" t="s">
        <v>5</v>
      </c>
      <c r="AA52">
        <v>0.0008</v>
      </c>
    </row>
    <row r="53" spans="8:28" ht="12.75">
      <c r="H53" t="s">
        <v>1</v>
      </c>
      <c r="M53" t="s">
        <v>1</v>
      </c>
      <c r="R53" t="s">
        <v>1</v>
      </c>
      <c r="W53" t="s">
        <v>1</v>
      </c>
      <c r="AB53" t="s">
        <v>1</v>
      </c>
    </row>
    <row r="54" spans="7:28" ht="12.75">
      <c r="G54">
        <f>A20</f>
        <v>1</v>
      </c>
      <c r="H54">
        <f>$B20-H20</f>
        <v>-0.00017606377086210045</v>
      </c>
      <c r="M54">
        <f>$B20-M20</f>
        <v>0.0012439362291378764</v>
      </c>
      <c r="R54">
        <f>$B20-R20</f>
        <v>-4.606377086213698E-05</v>
      </c>
      <c r="W54">
        <f>$B20-W20</f>
        <v>0.0004639362291376514</v>
      </c>
      <c r="AB54">
        <f>$B20-AB20</f>
        <v>0.0007639362291378404</v>
      </c>
    </row>
    <row r="56" spans="7:28" ht="12.75">
      <c r="G56">
        <f>A22</f>
        <v>11</v>
      </c>
      <c r="H56">
        <f>$B22-H22</f>
        <v>-0.0003017802729963215</v>
      </c>
      <c r="M56">
        <f>$B22-M22</f>
        <v>0.0010182197270038884</v>
      </c>
      <c r="R56">
        <f>$B22-R22</f>
        <v>-0.00021178027299617597</v>
      </c>
      <c r="W56">
        <f>$B22-W22</f>
        <v>0.0005182197270037214</v>
      </c>
      <c r="AB56">
        <f>$B22-AB22</f>
        <v>0.0007082197270036339</v>
      </c>
    </row>
    <row r="58" spans="7:28" ht="12.75">
      <c r="G58">
        <f>A24</f>
        <v>21</v>
      </c>
      <c r="H58">
        <f>$B24-H24</f>
        <v>-0.00012169100236536501</v>
      </c>
      <c r="M58">
        <f>$B24-M24</f>
        <v>0.0010383089976346849</v>
      </c>
      <c r="R58">
        <f>$B24-R24</f>
        <v>-0.000181691002365314</v>
      </c>
      <c r="W58">
        <f>$B24-W24</f>
        <v>0.0005483089976345834</v>
      </c>
      <c r="AB58">
        <f>$B24-AB24</f>
        <v>0.0006583089976346379</v>
      </c>
    </row>
    <row r="59" spans="9:29" ht="12.75">
      <c r="I59" t="s">
        <v>1</v>
      </c>
      <c r="N59" t="s">
        <v>1</v>
      </c>
      <c r="S59" t="s">
        <v>1</v>
      </c>
      <c r="X59" t="s">
        <v>1</v>
      </c>
      <c r="AC59" t="s">
        <v>1</v>
      </c>
    </row>
    <row r="60" spans="7:28" ht="12.75">
      <c r="G60">
        <f>A26</f>
        <v>31</v>
      </c>
      <c r="H60">
        <f>$B26-H26</f>
        <v>7.604912288616816E-05</v>
      </c>
      <c r="M60">
        <f>$B26-M26</f>
        <v>0.001516049122886276</v>
      </c>
      <c r="R60">
        <f>$B26-R26</f>
        <v>9.604912288629919E-05</v>
      </c>
      <c r="W60">
        <f>$B26-W26</f>
        <v>0.0011460491228862946</v>
      </c>
      <c r="AB60">
        <f>$B26-AB26</f>
        <v>0.001056049122886371</v>
      </c>
    </row>
    <row r="62" spans="7:28" ht="12.75">
      <c r="G62">
        <f>A28</f>
        <v>41</v>
      </c>
      <c r="H62">
        <f>$B28-H28</f>
        <v>0.00014268694319297115</v>
      </c>
      <c r="M62">
        <f>$B28-M28</f>
        <v>0.0016126869431929425</v>
      </c>
      <c r="R62">
        <f>$B28-R28</f>
        <v>1.268694319289665E-05</v>
      </c>
      <c r="W62">
        <f>$B28-W28</f>
        <v>0.001122686943192952</v>
      </c>
      <c r="AB62">
        <f>$B28-AB28</f>
        <v>0.001002686943192943</v>
      </c>
    </row>
    <row r="64" spans="7:28" ht="12.75">
      <c r="G64">
        <f>A30</f>
        <v>51</v>
      </c>
      <c r="H64">
        <f>$B30-H30</f>
        <v>0.00038900822942011803</v>
      </c>
      <c r="M64">
        <f>$B30-M30</f>
        <v>0.0014990082294201734</v>
      </c>
      <c r="R64">
        <f>$B30-R30</f>
        <v>-0.00010099177057987241</v>
      </c>
      <c r="W64">
        <f>$B30-W30</f>
        <v>0.0009390082294201685</v>
      </c>
      <c r="AB64">
        <f>$B30-AB30</f>
        <v>0.0010190082294201375</v>
      </c>
    </row>
    <row r="66" spans="7:28" ht="12.75">
      <c r="G66">
        <f>A32</f>
        <v>61</v>
      </c>
      <c r="H66">
        <f>$B32-H32</f>
        <v>-0.00015452486880312977</v>
      </c>
      <c r="M66">
        <f>$B32-M32</f>
        <v>0.001195475131196888</v>
      </c>
      <c r="R66">
        <f>$B32-R32</f>
        <v>-1.4524868803128532E-05</v>
      </c>
      <c r="W66">
        <f>$B32-W32</f>
        <v>0.001065475131196869</v>
      </c>
      <c r="AB66">
        <f>$B32-AB32</f>
        <v>0.0011054751311968813</v>
      </c>
    </row>
    <row r="68" spans="7:28" ht="12.75">
      <c r="G68">
        <f>A34</f>
        <v>71</v>
      </c>
      <c r="H68">
        <f>$B34-H34</f>
        <v>8.236381930726289E-05</v>
      </c>
      <c r="M68">
        <f>$B34-M34</f>
        <v>0.0010423638193072793</v>
      </c>
      <c r="R68">
        <f>$B34-R34</f>
        <v>0.00011236381930726513</v>
      </c>
      <c r="W68">
        <f>$B34-W34</f>
        <v>0.0008723638193072758</v>
      </c>
      <c r="AB68">
        <f>$B34-AB34</f>
        <v>0.001112363819307266</v>
      </c>
    </row>
    <row r="70" spans="7:28" ht="12.75">
      <c r="G70">
        <f>A36</f>
        <v>81</v>
      </c>
      <c r="H70">
        <f>$B36-H36</f>
        <v>1.99022396041304E-05</v>
      </c>
      <c r="M70">
        <f>$B36-M36</f>
        <v>0.0009399022396041623</v>
      </c>
      <c r="R70">
        <f>$B36-R36</f>
        <v>-0.00027009776039588207</v>
      </c>
      <c r="W70">
        <f>$B36-W36</f>
        <v>0.0008099022396041988</v>
      </c>
      <c r="AB70">
        <f>$B36-AB36</f>
        <v>0.0008899022396041678</v>
      </c>
    </row>
    <row r="72" spans="7:28" ht="12.75">
      <c r="G72">
        <f>A38</f>
        <v>91</v>
      </c>
      <c r="H72">
        <f>$B38-H38</f>
        <v>8.407895841777702E-06</v>
      </c>
      <c r="M72">
        <f>$B38-M38</f>
        <v>0.0009684078958416276</v>
      </c>
      <c r="R72">
        <f>$B38-R38</f>
        <v>-0.0002415921041583058</v>
      </c>
      <c r="W72">
        <f>$B38-W38</f>
        <v>0.0004884078958415916</v>
      </c>
      <c r="AB72">
        <f>$B38-AB38</f>
        <v>0.0008384078958416641</v>
      </c>
    </row>
    <row r="74" spans="7:28" ht="12.75">
      <c r="G74">
        <f>A40</f>
        <v>101</v>
      </c>
      <c r="H74">
        <f>$B40-H40</f>
        <v>1.8425578803160647E-05</v>
      </c>
      <c r="M74">
        <f>$B40-M40</f>
        <v>0.000988425578803076</v>
      </c>
      <c r="R74">
        <f>$B40-R40</f>
        <v>-0.0004715744211969408</v>
      </c>
      <c r="W74">
        <f>$B40-W40</f>
        <v>0.001008425578803207</v>
      </c>
      <c r="AB74">
        <f>$B40-AB40</f>
        <v>0.0012384255788031595</v>
      </c>
    </row>
    <row r="76" spans="7:28" ht="12.75">
      <c r="G76">
        <f>A42</f>
        <v>111</v>
      </c>
      <c r="H76">
        <f>$B42-H42</f>
        <v>0.0005708649591369408</v>
      </c>
      <c r="M76">
        <f>$B42-M42</f>
        <v>0.0015808649591368962</v>
      </c>
      <c r="R76">
        <f>$B42-R42</f>
        <v>0.00023086495913693383</v>
      </c>
      <c r="W76">
        <f>$B42-W42</f>
        <v>0.0015608649591367652</v>
      </c>
      <c r="AB76">
        <f>$B42-AB42</f>
        <v>0.0013908649591369837</v>
      </c>
    </row>
    <row r="78" spans="7:28" ht="12.75">
      <c r="G78">
        <f>A44</f>
        <v>121</v>
      </c>
      <c r="H78">
        <f>$B44-H44</f>
        <v>0.0006871379613921924</v>
      </c>
      <c r="M78">
        <f>$B44-M44</f>
        <v>0.0016971379613925919</v>
      </c>
      <c r="R78">
        <f>$B44-R44</f>
        <v>0.00026713796139254953</v>
      </c>
      <c r="W78">
        <f>$B44-W44</f>
        <v>0.0013171379613923229</v>
      </c>
      <c r="AB78">
        <f>$B44-AB44</f>
        <v>0.0015471379613924974</v>
      </c>
    </row>
    <row r="80" spans="7:28" ht="12.75">
      <c r="G80">
        <f>A46</f>
        <v>128</v>
      </c>
      <c r="H80">
        <f>$B46-H46</f>
        <v>0.0009560637708623254</v>
      </c>
      <c r="M80">
        <f>$B46-M46</f>
        <v>0.0020960637708622443</v>
      </c>
      <c r="R80">
        <f>$B46-R46</f>
        <v>0.000766063770862413</v>
      </c>
      <c r="W80">
        <f>$B46-W46</f>
        <v>0.0015560637708622593</v>
      </c>
      <c r="AB80">
        <f>$B46-AB46</f>
        <v>0.0021260637708619967</v>
      </c>
    </row>
    <row r="90" spans="9:29" ht="12.75">
      <c r="I90" t="str">
        <f>H17</f>
        <v>5sr-1</v>
      </c>
      <c r="N90" t="str">
        <f>M17</f>
        <v>5sr-2</v>
      </c>
      <c r="S90" t="str">
        <f>R17</f>
        <v>5sr-3</v>
      </c>
      <c r="X90" t="str">
        <f>W17</f>
        <v>5sr-4</v>
      </c>
      <c r="AC90" t="str">
        <f>AB17</f>
        <v>5sr-5</v>
      </c>
    </row>
    <row r="91" spans="7:29" ht="12.75">
      <c r="G91">
        <f>G54</f>
        <v>1</v>
      </c>
      <c r="I91">
        <f>$C20-I20</f>
        <v>0.00047432521314566545</v>
      </c>
      <c r="N91">
        <f>$C20-N20</f>
        <v>0.0006143252131456667</v>
      </c>
      <c r="S91">
        <f>$C20-S20</f>
        <v>0.0007743252131456602</v>
      </c>
      <c r="X91">
        <f>$C20-X20</f>
        <v>0.0003443252131456742</v>
      </c>
      <c r="AC91">
        <f>$C20-AC20</f>
        <v>0.0010843252131456649</v>
      </c>
    </row>
    <row r="93" spans="7:29" ht="12.75">
      <c r="G93">
        <f>G56</f>
        <v>11</v>
      </c>
      <c r="I93">
        <f>$C22-I22</f>
        <v>0.001309878543760995</v>
      </c>
      <c r="N93">
        <f>$C22-N22</f>
        <v>0.0016998785437609965</v>
      </c>
      <c r="S93">
        <f>$C22-S22</f>
        <v>0.001759878543761001</v>
      </c>
      <c r="X93">
        <f>$C22-X22</f>
        <v>0.0010498785437609848</v>
      </c>
      <c r="AC93">
        <f>$C22-AC22</f>
        <v>0.0016098785437609897</v>
      </c>
    </row>
    <row r="95" spans="7:29" ht="12.75">
      <c r="G95">
        <f>G58</f>
        <v>21</v>
      </c>
      <c r="I95">
        <f>$C24-I24</f>
        <v>0.0018126404124030882</v>
      </c>
      <c r="N95">
        <f>$C24-N24</f>
        <v>0.0022526404124031396</v>
      </c>
      <c r="S95">
        <f>$C24-S24</f>
        <v>0.0014626404124031267</v>
      </c>
      <c r="X95">
        <f>$C24-X24</f>
        <v>0.0017626404124030937</v>
      </c>
      <c r="AC95">
        <f>$C24-AC24</f>
        <v>0.002162640412403105</v>
      </c>
    </row>
    <row r="97" spans="7:29" ht="12.75">
      <c r="G97">
        <f>G60</f>
        <v>31</v>
      </c>
      <c r="I97">
        <f>$C26-I26</f>
        <v>0.002395385049026477</v>
      </c>
      <c r="N97">
        <f>$C26-N26</f>
        <v>0.0025753850490264907</v>
      </c>
      <c r="S97">
        <f>$C26-S26</f>
        <v>0.0023553850490264927</v>
      </c>
      <c r="X97">
        <f>$C26-X26</f>
        <v>0.0021053850490264647</v>
      </c>
      <c r="AC97">
        <f>$C26-AC26</f>
        <v>0.0025253850490264407</v>
      </c>
    </row>
    <row r="99" spans="7:29" ht="12.75">
      <c r="G99">
        <f>G62</f>
        <v>41</v>
      </c>
      <c r="I99">
        <f>$C28-I28</f>
        <v>0.002366481429215861</v>
      </c>
      <c r="N99">
        <f>$C28-N28</f>
        <v>0.003036481429215865</v>
      </c>
      <c r="S99">
        <f>$C28-S28</f>
        <v>0.002676481429215838</v>
      </c>
      <c r="X99">
        <f>$C28-X28</f>
        <v>0.002116481429215833</v>
      </c>
      <c r="AC99">
        <f>$C28-AC28</f>
        <v>0.002266481429215872</v>
      </c>
    </row>
    <row r="101" spans="7:29" ht="12.75">
      <c r="G101">
        <f>G64</f>
        <v>51</v>
      </c>
      <c r="I101">
        <f>$C30-I30</f>
        <v>0.002459906245238175</v>
      </c>
      <c r="N101">
        <f>$C30-N30</f>
        <v>0.002119906245238168</v>
      </c>
      <c r="S101">
        <f>$C30-S30</f>
        <v>0.0017799062452381609</v>
      </c>
      <c r="X101">
        <f>$C30-X30</f>
        <v>0.0019399062452381544</v>
      </c>
      <c r="AC101">
        <f>$C30-AC30</f>
        <v>0.0021799062452381723</v>
      </c>
    </row>
    <row r="103" spans="7:29" ht="12.75">
      <c r="G103">
        <f>G66</f>
        <v>61</v>
      </c>
      <c r="I103">
        <f>$C32-I32</f>
        <v>0.001955253514413391</v>
      </c>
      <c r="N103">
        <f>$C32-N32</f>
        <v>0.0018252535144134274</v>
      </c>
      <c r="S103">
        <f>$C32-S32</f>
        <v>0.001535253514413415</v>
      </c>
      <c r="X103">
        <f>$C32-X32</f>
        <v>0.001315253514413417</v>
      </c>
      <c r="AC103">
        <f>$C32-AC32</f>
        <v>0.0018352535144134374</v>
      </c>
    </row>
    <row r="105" spans="7:29" ht="12.75">
      <c r="G105">
        <f>G68</f>
        <v>71</v>
      </c>
      <c r="I105">
        <f>$C34-I34</f>
        <v>0.001987740819069106</v>
      </c>
      <c r="N105">
        <f>$C34-N34</f>
        <v>0.0019077408190690814</v>
      </c>
      <c r="S105">
        <f>$C34-S34</f>
        <v>0.001607740819069059</v>
      </c>
      <c r="X105">
        <f>$C34-X34</f>
        <v>0.0014677408190690855</v>
      </c>
      <c r="AC105">
        <f>$C34-AC34</f>
        <v>0.0016877408190690835</v>
      </c>
    </row>
    <row r="107" spans="7:29" ht="12.75">
      <c r="G107">
        <f>G70</f>
        <v>81</v>
      </c>
      <c r="I107">
        <f>$C36-I36</f>
        <v>0.0021982121743135963</v>
      </c>
      <c r="N107">
        <f>$C36-N36</f>
        <v>0.0019482121743136238</v>
      </c>
      <c r="S107">
        <f>$C36-S36</f>
        <v>0.0013782121743136089</v>
      </c>
      <c r="X107">
        <f>$C36-X36</f>
        <v>0.0016082121743136168</v>
      </c>
      <c r="AC107">
        <f>$C36-AC36</f>
        <v>0.0015182121743136379</v>
      </c>
    </row>
    <row r="109" spans="7:29" ht="12.75">
      <c r="G109">
        <f>G72</f>
        <v>91</v>
      </c>
      <c r="I109">
        <f>$C38-I38</f>
        <v>0.002013137521922226</v>
      </c>
      <c r="N109">
        <f>$C38-N38</f>
        <v>0.0019331375219222569</v>
      </c>
      <c r="S109">
        <f>$C38-S38</f>
        <v>0.001383137521922262</v>
      </c>
      <c r="X109">
        <f>$C38-X38</f>
        <v>0.0014331375219222564</v>
      </c>
      <c r="AC109">
        <f>$C38-AC38</f>
        <v>0.0014231375219222464</v>
      </c>
    </row>
    <row r="111" spans="7:29" ht="12.75">
      <c r="G111">
        <f>G74</f>
        <v>101</v>
      </c>
      <c r="I111">
        <f>$C40-I40</f>
        <v>0.0023146088506421636</v>
      </c>
      <c r="N111">
        <f>$C40-N40</f>
        <v>0.0018546088506421476</v>
      </c>
      <c r="S111">
        <f>$C40-S40</f>
        <v>0.0012446088506421482</v>
      </c>
      <c r="X111">
        <f>$C40-X40</f>
        <v>0.0016146088506421852</v>
      </c>
      <c r="AC111">
        <f>$C40-AC40</f>
        <v>0.0014946088506421762</v>
      </c>
    </row>
    <row r="113" spans="7:29" ht="12.75">
      <c r="G113">
        <f>G76</f>
        <v>111</v>
      </c>
      <c r="I113">
        <f>$C42-I42</f>
        <v>0.0019303329452193818</v>
      </c>
      <c r="N113">
        <f>$C42-N42</f>
        <v>0.0017203329452193383</v>
      </c>
      <c r="S113">
        <f>$C42-S42</f>
        <v>0.0014403329452193359</v>
      </c>
      <c r="X113">
        <f>$C42-X42</f>
        <v>0.0019803329452193763</v>
      </c>
      <c r="AC113">
        <f>$C42-AC42</f>
        <v>0.0016703329452193438</v>
      </c>
    </row>
    <row r="115" spans="7:29" ht="12.75">
      <c r="G115">
        <f>G78</f>
        <v>121</v>
      </c>
      <c r="I115">
        <f>$C44-I44</f>
        <v>0.002373620768531176</v>
      </c>
      <c r="N115">
        <f>$C44-N44</f>
        <v>0.002333620768531164</v>
      </c>
      <c r="S115">
        <f>$C44-S44</f>
        <v>0.0018036207685311612</v>
      </c>
      <c r="X115">
        <f>$C44-X44</f>
        <v>0.0019136207685311601</v>
      </c>
      <c r="AC115">
        <f>$C44-AC44</f>
        <v>0.0019736207685311646</v>
      </c>
    </row>
    <row r="117" spans="7:29" ht="12.75">
      <c r="G117">
        <f>G80</f>
        <v>128</v>
      </c>
      <c r="I117">
        <f>$C46-I46</f>
        <v>0.0017543252131456688</v>
      </c>
      <c r="N117">
        <f>$C46-N46</f>
        <v>0.0021443252131456703</v>
      </c>
      <c r="S117">
        <f>$C46-S46</f>
        <v>0.00189432521314567</v>
      </c>
      <c r="X117">
        <f>$C46-X46</f>
        <v>0.0014143252131456618</v>
      </c>
      <c r="AC117">
        <f>$C46-AC46</f>
        <v>0.00188432521314566</v>
      </c>
    </row>
  </sheetData>
  <printOptions/>
  <pageMargins left="0.5" right="0.5" top="0.5" bottom="0.5" header="0.5" footer="0.5"/>
  <pageSetup fitToHeight="1" fitToWidth="1" horizontalDpi="300" verticalDpi="3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J. Anderson</dc:creator>
  <cp:keywords/>
  <dc:description/>
  <cp:lastModifiedBy>Herman Cease</cp:lastModifiedBy>
  <cp:lastPrinted>2000-01-06T15:35:13Z</cp:lastPrinted>
  <dcterms:created xsi:type="dcterms:W3CDTF">1999-08-10T02:34:12Z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