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2"/>
  </bookViews>
  <sheets>
    <sheet name="Table 1" sheetId="1" r:id="rId1"/>
    <sheet name="Table 2" sheetId="2" r:id="rId2"/>
    <sheet name="Figure 1" sheetId="3" r:id="rId3"/>
  </sheets>
  <definedNames/>
  <calcPr fullCalcOnLoad="1"/>
</workbook>
</file>

<file path=xl/sharedStrings.xml><?xml version="1.0" encoding="utf-8"?>
<sst xmlns="http://schemas.openxmlformats.org/spreadsheetml/2006/main" count="64" uniqueCount="31">
  <si>
    <t>First-Class Mail</t>
  </si>
  <si>
    <t>Periodicals</t>
  </si>
  <si>
    <t>Standard Mail</t>
  </si>
  <si>
    <t>Total</t>
  </si>
  <si>
    <t>Flat</t>
  </si>
  <si>
    <t>Letter</t>
  </si>
  <si>
    <t>Month</t>
  </si>
  <si>
    <t>Pieces</t>
  </si>
  <si>
    <t>Postage</t>
  </si>
  <si>
    <t>% Pieces</t>
  </si>
  <si>
    <t>% Revenue</t>
  </si>
  <si>
    <t>Table 1: RPN VOLUME AND REVENUE BY CLASS, SHAPE, AND MONTH</t>
  </si>
  <si>
    <t>RPN VOLUME</t>
  </si>
  <si>
    <t>Average</t>
  </si>
  <si>
    <t>Table 2: ACTUAL TOTAL MONTHLY VOLUME BY CLASS</t>
  </si>
  <si>
    <t>Mar 06 - Feb 07                                  VOLUME AVERAGE</t>
  </si>
  <si>
    <t>Apr 07 - March 08 VOLUMES</t>
  </si>
  <si>
    <t>CURRENT RATES</t>
  </si>
  <si>
    <t>Apr 07 - March 08 REVENUES</t>
  </si>
  <si>
    <t>X</t>
  </si>
  <si>
    <t>=</t>
  </si>
  <si>
    <t>First Class Monthly Average</t>
  </si>
  <si>
    <t>First Class volume</t>
  </si>
  <si>
    <t>rate</t>
  </si>
  <si>
    <t>revenue</t>
  </si>
  <si>
    <t>Periodicals Monthly Average</t>
  </si>
  <si>
    <t>Periodicals volume</t>
  </si>
  <si>
    <t>Standard Mail Monthly Average</t>
  </si>
  <si>
    <t>Standard volume</t>
  </si>
  <si>
    <t xml:space="preserve">Total RPN Revenue </t>
  </si>
  <si>
    <t>Figure 1: RPN REVENUE DERIVATION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</si>
</sst>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.000_);_(&quot;$&quot;* \(#,##0.000\);_(&quot;$&quot;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164" fontId="1" fillId="0" borderId="1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164" fontId="1" fillId="0" borderId="0" xfId="15" applyNumberFormat="1" applyFont="1" applyFill="1" applyBorder="1" applyAlignment="1">
      <alignment horizontal="center"/>
    </xf>
    <xf numFmtId="164" fontId="1" fillId="0" borderId="4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4" fontId="0" fillId="0" borderId="8" xfId="15" applyNumberFormat="1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4" fontId="0" fillId="0" borderId="9" xfId="15" applyNumberFormat="1" applyFont="1" applyFill="1" applyBorder="1" applyAlignment="1">
      <alignment/>
    </xf>
    <xf numFmtId="164" fontId="0" fillId="0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65" fontId="0" fillId="0" borderId="11" xfId="17" applyNumberFormat="1" applyFont="1" applyFill="1" applyBorder="1" applyAlignment="1">
      <alignment/>
    </xf>
    <xf numFmtId="164" fontId="0" fillId="0" borderId="12" xfId="15" applyNumberFormat="1" applyFont="1" applyFill="1" applyBorder="1" applyAlignment="1">
      <alignment/>
    </xf>
    <xf numFmtId="164" fontId="0" fillId="0" borderId="13" xfId="15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167" fontId="0" fillId="0" borderId="15" xfId="19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7" fontId="0" fillId="0" borderId="18" xfId="19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Fill="1" applyAlignment="1">
      <alignment/>
    </xf>
    <xf numFmtId="167" fontId="0" fillId="0" borderId="16" xfId="19" applyNumberFormat="1" applyBorder="1" applyAlignment="1">
      <alignment/>
    </xf>
    <xf numFmtId="1" fontId="1" fillId="0" borderId="6" xfId="0" applyNumberFormat="1" applyFont="1" applyBorder="1" applyAlignment="1">
      <alignment horizontal="center" vertical="center"/>
    </xf>
    <xf numFmtId="164" fontId="1" fillId="0" borderId="6" xfId="15" applyNumberFormat="1" applyFont="1" applyFill="1" applyBorder="1" applyAlignment="1">
      <alignment horizontal="right" vertical="center"/>
    </xf>
    <xf numFmtId="166" fontId="0" fillId="0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166" fontId="1" fillId="0" borderId="21" xfId="0" applyNumberFormat="1" applyFont="1" applyFill="1" applyBorder="1" applyAlignment="1">
      <alignment horizontal="center" vertical="center"/>
    </xf>
    <xf numFmtId="164" fontId="1" fillId="0" borderId="21" xfId="15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172" fontId="1" fillId="0" borderId="0" xfId="0" applyNumberFormat="1" applyFont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164" fontId="0" fillId="0" borderId="22" xfId="0" applyNumberFormat="1" applyBorder="1" applyAlignment="1">
      <alignment/>
    </xf>
    <xf numFmtId="164" fontId="0" fillId="0" borderId="22" xfId="0" applyNumberFormat="1" applyBorder="1" applyAlignment="1">
      <alignment/>
    </xf>
    <xf numFmtId="172" fontId="0" fillId="0" borderId="22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0" fillId="0" borderId="23" xfId="0" applyBorder="1" applyAlignment="1">
      <alignment horizontal="right"/>
    </xf>
    <xf numFmtId="0" fontId="0" fillId="0" borderId="23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23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22" xfId="0" applyNumberFormat="1" applyBorder="1" applyAlignment="1">
      <alignment horizontal="left"/>
    </xf>
    <xf numFmtId="164" fontId="1" fillId="0" borderId="1" xfId="15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64" fontId="1" fillId="0" borderId="24" xfId="15" applyNumberFormat="1" applyFont="1" applyFill="1" applyBorder="1" applyAlignment="1">
      <alignment horizontal="center"/>
    </xf>
    <xf numFmtId="164" fontId="1" fillId="0" borderId="2" xfId="15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2" max="2" width="11.7109375" style="0" customWidth="1"/>
    <col min="3" max="3" width="9.7109375" style="0" bestFit="1" customWidth="1"/>
    <col min="5" max="5" width="11.28125" style="0" bestFit="1" customWidth="1"/>
    <col min="6" max="6" width="9.7109375" style="0" bestFit="1" customWidth="1"/>
    <col min="7" max="7" width="10.28125" style="0" bestFit="1" customWidth="1"/>
    <col min="9" max="9" width="11.28125" style="0" bestFit="1" customWidth="1"/>
    <col min="10" max="10" width="9.7109375" style="0" bestFit="1" customWidth="1"/>
    <col min="11" max="11" width="12.28125" style="0" bestFit="1" customWidth="1"/>
    <col min="12" max="12" width="11.28125" style="0" bestFit="1" customWidth="1"/>
    <col min="13" max="13" width="12.28125" style="0" bestFit="1" customWidth="1"/>
    <col min="14" max="14" width="11.28125" style="0" bestFit="1" customWidth="1"/>
  </cols>
  <sheetData>
    <row r="2" spans="2:8" ht="13.5" thickBot="1">
      <c r="B2" s="30" t="s">
        <v>11</v>
      </c>
      <c r="C2" s="30"/>
      <c r="D2" s="30"/>
      <c r="E2" s="30"/>
      <c r="F2" s="30"/>
      <c r="G2" s="30"/>
      <c r="H2" s="30"/>
    </row>
    <row r="3" spans="2:14" ht="13.5" thickBot="1">
      <c r="B3" s="1"/>
      <c r="C3" s="53" t="s">
        <v>0</v>
      </c>
      <c r="D3" s="55"/>
      <c r="E3" s="55"/>
      <c r="F3" s="56"/>
      <c r="G3" s="53" t="s">
        <v>1</v>
      </c>
      <c r="H3" s="57"/>
      <c r="I3" s="53" t="s">
        <v>2</v>
      </c>
      <c r="J3" s="54"/>
      <c r="K3" s="54"/>
      <c r="L3" s="54"/>
      <c r="M3" s="58" t="s">
        <v>3</v>
      </c>
      <c r="N3" s="59"/>
    </row>
    <row r="4" spans="2:14" ht="13.5" thickBot="1">
      <c r="B4" s="4"/>
      <c r="C4" s="53" t="s">
        <v>4</v>
      </c>
      <c r="D4" s="54"/>
      <c r="E4" s="53" t="s">
        <v>5</v>
      </c>
      <c r="F4" s="55"/>
      <c r="G4" s="2"/>
      <c r="H4" s="5"/>
      <c r="I4" s="53" t="s">
        <v>4</v>
      </c>
      <c r="J4" s="54"/>
      <c r="K4" s="53" t="s">
        <v>5</v>
      </c>
      <c r="L4" s="54"/>
      <c r="M4" s="6"/>
      <c r="N4" s="7"/>
    </row>
    <row r="5" spans="2:14" ht="13.5" thickBot="1">
      <c r="B5" s="8" t="s">
        <v>6</v>
      </c>
      <c r="C5" s="9" t="s">
        <v>7</v>
      </c>
      <c r="D5" s="10" t="s">
        <v>8</v>
      </c>
      <c r="E5" s="10" t="s">
        <v>7</v>
      </c>
      <c r="F5" s="11" t="s">
        <v>8</v>
      </c>
      <c r="G5" s="10" t="s">
        <v>7</v>
      </c>
      <c r="H5" s="10" t="s">
        <v>8</v>
      </c>
      <c r="I5" s="10" t="s">
        <v>7</v>
      </c>
      <c r="J5" s="10" t="s">
        <v>8</v>
      </c>
      <c r="K5" s="10" t="s">
        <v>7</v>
      </c>
      <c r="L5" s="10" t="s">
        <v>8</v>
      </c>
      <c r="M5" s="3" t="s">
        <v>7</v>
      </c>
      <c r="N5" s="3" t="s">
        <v>8</v>
      </c>
    </row>
    <row r="6" spans="2:14" ht="12.75">
      <c r="B6" s="12">
        <v>38626</v>
      </c>
      <c r="C6" s="13">
        <v>0</v>
      </c>
      <c r="D6" s="14">
        <v>0</v>
      </c>
      <c r="E6" s="15">
        <v>161284</v>
      </c>
      <c r="F6" s="14">
        <v>806.42</v>
      </c>
      <c r="G6" s="15">
        <v>23097</v>
      </c>
      <c r="H6" s="14">
        <v>346.455</v>
      </c>
      <c r="I6" s="15">
        <v>287435</v>
      </c>
      <c r="J6" s="14">
        <v>4311.525</v>
      </c>
      <c r="K6" s="15">
        <v>11196022</v>
      </c>
      <c r="L6" s="14">
        <v>167940.33</v>
      </c>
      <c r="M6" s="16">
        <f>SUM(C6,E6,G6,I6,K6)</f>
        <v>11667838</v>
      </c>
      <c r="N6" s="14">
        <f>SUM(D6,F6,H6,J6,L6)</f>
        <v>173404.72999999998</v>
      </c>
    </row>
    <row r="7" spans="2:14" ht="12.75">
      <c r="B7" s="17">
        <v>38661</v>
      </c>
      <c r="C7" s="13">
        <v>0</v>
      </c>
      <c r="D7" s="14">
        <v>0</v>
      </c>
      <c r="E7" s="15">
        <v>8923811</v>
      </c>
      <c r="F7" s="14">
        <v>44619.055</v>
      </c>
      <c r="G7" s="15">
        <v>21462</v>
      </c>
      <c r="H7" s="14">
        <v>321.93</v>
      </c>
      <c r="I7" s="15">
        <v>336585</v>
      </c>
      <c r="J7" s="14">
        <v>5048.775</v>
      </c>
      <c r="K7" s="15">
        <v>13785331</v>
      </c>
      <c r="L7" s="14">
        <v>206779.965</v>
      </c>
      <c r="M7" s="16">
        <f aca="true" t="shared" si="0" ref="M7:N22">SUM(C7,E7,G7,I7,K7)</f>
        <v>23067189</v>
      </c>
      <c r="N7" s="14">
        <f t="shared" si="0"/>
        <v>256769.725</v>
      </c>
    </row>
    <row r="8" spans="2:14" ht="12.75">
      <c r="B8" s="17">
        <v>38692</v>
      </c>
      <c r="C8" s="13">
        <v>6823</v>
      </c>
      <c r="D8" s="14">
        <v>34.115</v>
      </c>
      <c r="E8" s="15">
        <v>8846364</v>
      </c>
      <c r="F8" s="14">
        <v>44231.82</v>
      </c>
      <c r="G8" s="15">
        <v>79518</v>
      </c>
      <c r="H8" s="14">
        <v>1192.77</v>
      </c>
      <c r="I8" s="15">
        <v>302301</v>
      </c>
      <c r="J8" s="14">
        <v>4534.514999999999</v>
      </c>
      <c r="K8" s="15">
        <v>15351946</v>
      </c>
      <c r="L8" s="14">
        <v>230279.19</v>
      </c>
      <c r="M8" s="16">
        <f t="shared" si="0"/>
        <v>24586952</v>
      </c>
      <c r="N8" s="14">
        <f t="shared" si="0"/>
        <v>280272.41</v>
      </c>
    </row>
    <row r="9" spans="2:14" ht="12.75">
      <c r="B9" s="17">
        <v>38722</v>
      </c>
      <c r="C9" s="13">
        <v>0</v>
      </c>
      <c r="D9" s="14">
        <v>0</v>
      </c>
      <c r="E9" s="15">
        <v>920438</v>
      </c>
      <c r="F9" s="14">
        <v>4602.19</v>
      </c>
      <c r="G9" s="15">
        <v>36288</v>
      </c>
      <c r="H9" s="14">
        <v>544.32</v>
      </c>
      <c r="I9" s="15">
        <v>1119476</v>
      </c>
      <c r="J9" s="14">
        <v>16792.14</v>
      </c>
      <c r="K9" s="15">
        <v>8699948</v>
      </c>
      <c r="L9" s="14">
        <v>130499.22</v>
      </c>
      <c r="M9" s="16">
        <f t="shared" si="0"/>
        <v>10776150</v>
      </c>
      <c r="N9" s="14">
        <f t="shared" si="0"/>
        <v>152437.87</v>
      </c>
    </row>
    <row r="10" spans="2:14" ht="12.75">
      <c r="B10" s="17">
        <v>38749</v>
      </c>
      <c r="C10" s="13">
        <v>3813</v>
      </c>
      <c r="D10" s="14">
        <v>19.065</v>
      </c>
      <c r="E10" s="13">
        <v>2980131</v>
      </c>
      <c r="F10" s="14">
        <v>14900.655</v>
      </c>
      <c r="G10" s="15">
        <v>12227</v>
      </c>
      <c r="H10" s="14">
        <v>183.405</v>
      </c>
      <c r="I10" s="15">
        <v>110432</v>
      </c>
      <c r="J10" s="14">
        <v>1656.48</v>
      </c>
      <c r="K10" s="15">
        <v>7346171</v>
      </c>
      <c r="L10" s="14">
        <v>110192.565</v>
      </c>
      <c r="M10" s="16">
        <f t="shared" si="0"/>
        <v>10452774</v>
      </c>
      <c r="N10" s="14">
        <f t="shared" si="0"/>
        <v>126952.17000000001</v>
      </c>
    </row>
    <row r="11" spans="2:14" ht="12.75">
      <c r="B11" s="17">
        <v>38777</v>
      </c>
      <c r="C11" s="13">
        <v>4552</v>
      </c>
      <c r="D11" s="14">
        <v>22.76</v>
      </c>
      <c r="E11" s="13">
        <v>300976</v>
      </c>
      <c r="F11" s="14">
        <v>1504.88</v>
      </c>
      <c r="G11" s="15">
        <v>65694</v>
      </c>
      <c r="H11" s="14">
        <v>985.41</v>
      </c>
      <c r="I11" s="15">
        <v>396824</v>
      </c>
      <c r="J11" s="14">
        <v>5952.36</v>
      </c>
      <c r="K11" s="15">
        <v>9396780</v>
      </c>
      <c r="L11" s="14">
        <v>140951.7</v>
      </c>
      <c r="M11" s="16">
        <f t="shared" si="0"/>
        <v>10164826</v>
      </c>
      <c r="N11" s="14">
        <f t="shared" si="0"/>
        <v>149417.11000000002</v>
      </c>
    </row>
    <row r="12" spans="2:14" ht="12.75">
      <c r="B12" s="17">
        <v>38808</v>
      </c>
      <c r="C12" s="13">
        <v>0</v>
      </c>
      <c r="D12" s="14">
        <v>0</v>
      </c>
      <c r="E12" s="15">
        <v>284753</v>
      </c>
      <c r="F12" s="14">
        <v>1423.765</v>
      </c>
      <c r="G12" s="15">
        <v>11974</v>
      </c>
      <c r="H12" s="14">
        <v>179.61</v>
      </c>
      <c r="I12" s="15">
        <v>233148</v>
      </c>
      <c r="J12" s="14">
        <v>3497.22</v>
      </c>
      <c r="K12" s="15">
        <v>10439102</v>
      </c>
      <c r="L12" s="14">
        <v>156586.53</v>
      </c>
      <c r="M12" s="16">
        <f t="shared" si="0"/>
        <v>10968977</v>
      </c>
      <c r="N12" s="14">
        <f t="shared" si="0"/>
        <v>161687.125</v>
      </c>
    </row>
    <row r="13" spans="2:14" ht="12.75">
      <c r="B13" s="17">
        <v>38838</v>
      </c>
      <c r="C13" s="13">
        <v>4120</v>
      </c>
      <c r="D13" s="14">
        <v>20.6</v>
      </c>
      <c r="E13" s="15">
        <v>1412366</v>
      </c>
      <c r="F13" s="14">
        <v>7061.83</v>
      </c>
      <c r="G13" s="15">
        <v>80882</v>
      </c>
      <c r="H13" s="14">
        <v>1213.23</v>
      </c>
      <c r="I13" s="15">
        <v>242985</v>
      </c>
      <c r="J13" s="14">
        <v>3644.775</v>
      </c>
      <c r="K13" s="15">
        <v>8098659</v>
      </c>
      <c r="L13" s="14">
        <v>121479.885</v>
      </c>
      <c r="M13" s="16">
        <f t="shared" si="0"/>
        <v>9839012</v>
      </c>
      <c r="N13" s="14">
        <f t="shared" si="0"/>
        <v>133420.32</v>
      </c>
    </row>
    <row r="14" spans="2:14" ht="12.75">
      <c r="B14" s="17">
        <v>38869</v>
      </c>
      <c r="C14" s="13">
        <v>3019</v>
      </c>
      <c r="D14" s="14">
        <v>15.095</v>
      </c>
      <c r="E14" s="15">
        <v>398264</v>
      </c>
      <c r="F14" s="14">
        <v>1991.32</v>
      </c>
      <c r="G14" s="15">
        <v>429080</v>
      </c>
      <c r="H14" s="14">
        <v>6436.2</v>
      </c>
      <c r="I14" s="15">
        <v>2066733</v>
      </c>
      <c r="J14" s="14">
        <v>31000.995</v>
      </c>
      <c r="K14" s="15">
        <v>10482622</v>
      </c>
      <c r="L14" s="14">
        <v>157239.33</v>
      </c>
      <c r="M14" s="16">
        <f t="shared" si="0"/>
        <v>13379718</v>
      </c>
      <c r="N14" s="14">
        <f t="shared" si="0"/>
        <v>196682.94</v>
      </c>
    </row>
    <row r="15" spans="2:14" ht="12.75">
      <c r="B15" s="17">
        <v>38899</v>
      </c>
      <c r="C15" s="13">
        <v>8068</v>
      </c>
      <c r="D15" s="14">
        <v>40.34</v>
      </c>
      <c r="E15" s="15">
        <v>758308</v>
      </c>
      <c r="F15" s="14">
        <v>3791.54</v>
      </c>
      <c r="G15" s="15">
        <v>15000</v>
      </c>
      <c r="H15" s="14">
        <v>225</v>
      </c>
      <c r="I15" s="15">
        <v>331452</v>
      </c>
      <c r="J15" s="14">
        <v>4971.78</v>
      </c>
      <c r="K15" s="15">
        <v>1181119</v>
      </c>
      <c r="L15" s="14">
        <v>17716.785</v>
      </c>
      <c r="M15" s="16">
        <f t="shared" si="0"/>
        <v>2293947</v>
      </c>
      <c r="N15" s="14">
        <f t="shared" si="0"/>
        <v>26745.445</v>
      </c>
    </row>
    <row r="16" spans="2:14" ht="12.75">
      <c r="B16" s="17">
        <v>38939</v>
      </c>
      <c r="C16" s="13">
        <v>26138</v>
      </c>
      <c r="D16" s="14">
        <v>130.69</v>
      </c>
      <c r="E16" s="15">
        <v>598515</v>
      </c>
      <c r="F16" s="14">
        <v>2992.5750000000003</v>
      </c>
      <c r="G16" s="15">
        <v>36763</v>
      </c>
      <c r="H16" s="14">
        <v>551.445</v>
      </c>
      <c r="I16" s="15">
        <v>713760</v>
      </c>
      <c r="J16" s="14">
        <v>10706.4</v>
      </c>
      <c r="K16" s="15">
        <v>4347513</v>
      </c>
      <c r="L16" s="14">
        <v>65212.695</v>
      </c>
      <c r="M16" s="16">
        <f t="shared" si="0"/>
        <v>5722689</v>
      </c>
      <c r="N16" s="14">
        <f t="shared" si="0"/>
        <v>79593.805</v>
      </c>
    </row>
    <row r="17" spans="2:14" ht="12.75">
      <c r="B17" s="17">
        <v>38971</v>
      </c>
      <c r="C17" s="13">
        <v>10550</v>
      </c>
      <c r="D17" s="14">
        <v>52.75</v>
      </c>
      <c r="E17" s="15">
        <v>240871</v>
      </c>
      <c r="F17" s="14">
        <v>1204.355</v>
      </c>
      <c r="G17" s="15">
        <v>134012</v>
      </c>
      <c r="H17" s="14">
        <v>2010.18</v>
      </c>
      <c r="I17" s="15">
        <v>1503821</v>
      </c>
      <c r="J17" s="14">
        <v>22557.315</v>
      </c>
      <c r="K17" s="15">
        <v>9783598</v>
      </c>
      <c r="L17" s="14">
        <v>146753.97</v>
      </c>
      <c r="M17" s="16">
        <f t="shared" si="0"/>
        <v>11672852</v>
      </c>
      <c r="N17" s="14">
        <f t="shared" si="0"/>
        <v>172578.57</v>
      </c>
    </row>
    <row r="18" spans="2:14" ht="12.75">
      <c r="B18" s="17">
        <v>38991</v>
      </c>
      <c r="C18" s="13">
        <v>2334</v>
      </c>
      <c r="D18" s="14">
        <v>11.67</v>
      </c>
      <c r="E18" s="15">
        <v>108673</v>
      </c>
      <c r="F18" s="14">
        <v>543.365</v>
      </c>
      <c r="G18" s="15">
        <v>84194</v>
      </c>
      <c r="H18" s="14">
        <v>1262.91</v>
      </c>
      <c r="I18" s="15">
        <v>694770</v>
      </c>
      <c r="J18" s="14">
        <v>10421.55</v>
      </c>
      <c r="K18" s="15">
        <v>10402020</v>
      </c>
      <c r="L18" s="14">
        <v>156030.3</v>
      </c>
      <c r="M18" s="16">
        <f t="shared" si="0"/>
        <v>11291991</v>
      </c>
      <c r="N18" s="14">
        <f t="shared" si="0"/>
        <v>168269.79499999998</v>
      </c>
    </row>
    <row r="19" spans="2:14" ht="12.75">
      <c r="B19" s="17">
        <v>39026</v>
      </c>
      <c r="C19" s="13">
        <v>2526</v>
      </c>
      <c r="D19" s="14">
        <v>12.63</v>
      </c>
      <c r="E19" s="15">
        <v>896259</v>
      </c>
      <c r="F19" s="14">
        <v>4481.295</v>
      </c>
      <c r="G19" s="15">
        <v>131825</v>
      </c>
      <c r="H19" s="14">
        <v>1977.375</v>
      </c>
      <c r="I19" s="15">
        <v>683578</v>
      </c>
      <c r="J19" s="14">
        <v>10253.67</v>
      </c>
      <c r="K19" s="15">
        <v>7666037</v>
      </c>
      <c r="L19" s="14">
        <v>114990.555</v>
      </c>
      <c r="M19" s="16">
        <f t="shared" si="0"/>
        <v>9380225</v>
      </c>
      <c r="N19" s="14">
        <f t="shared" si="0"/>
        <v>131715.525</v>
      </c>
    </row>
    <row r="20" spans="2:14" ht="12.75">
      <c r="B20" s="17">
        <v>39057</v>
      </c>
      <c r="C20" s="13">
        <v>15811</v>
      </c>
      <c r="D20" s="14">
        <v>79.055</v>
      </c>
      <c r="E20" s="15">
        <v>412737</v>
      </c>
      <c r="F20" s="14">
        <v>2063.685</v>
      </c>
      <c r="G20" s="15">
        <v>254246</v>
      </c>
      <c r="H20" s="14">
        <v>3813.69</v>
      </c>
      <c r="I20" s="15">
        <v>3373442</v>
      </c>
      <c r="J20" s="14">
        <v>50601.63</v>
      </c>
      <c r="K20" s="15">
        <v>7601930</v>
      </c>
      <c r="L20" s="14">
        <v>114028.95</v>
      </c>
      <c r="M20" s="16">
        <f t="shared" si="0"/>
        <v>11658166</v>
      </c>
      <c r="N20" s="14">
        <f t="shared" si="0"/>
        <v>170587.01</v>
      </c>
    </row>
    <row r="21" spans="2:14" ht="12.75">
      <c r="B21" s="17">
        <v>39087</v>
      </c>
      <c r="C21" s="13">
        <v>23073</v>
      </c>
      <c r="D21" s="14">
        <v>115.365</v>
      </c>
      <c r="E21" s="15">
        <v>257950</v>
      </c>
      <c r="F21" s="14">
        <v>1289.75</v>
      </c>
      <c r="G21" s="15">
        <v>178583</v>
      </c>
      <c r="H21" s="14">
        <v>2678.745</v>
      </c>
      <c r="I21" s="15">
        <v>739626</v>
      </c>
      <c r="J21" s="14">
        <v>11094.39</v>
      </c>
      <c r="K21" s="15">
        <v>9585147</v>
      </c>
      <c r="L21" s="14">
        <v>143777.205</v>
      </c>
      <c r="M21" s="16">
        <f t="shared" si="0"/>
        <v>10784379</v>
      </c>
      <c r="N21" s="14">
        <f t="shared" si="0"/>
        <v>158955.455</v>
      </c>
    </row>
    <row r="22" spans="2:14" ht="13.5" thickBot="1">
      <c r="B22" s="17">
        <v>39118</v>
      </c>
      <c r="C22" s="13">
        <v>9654</v>
      </c>
      <c r="D22" s="14">
        <v>48.27</v>
      </c>
      <c r="E22" s="15">
        <v>182004</v>
      </c>
      <c r="F22" s="14">
        <v>910.02</v>
      </c>
      <c r="G22" s="15">
        <v>207476</v>
      </c>
      <c r="H22" s="14">
        <v>3112.14</v>
      </c>
      <c r="I22" s="15">
        <v>304127</v>
      </c>
      <c r="J22" s="14">
        <v>4561.905</v>
      </c>
      <c r="K22" s="15">
        <v>3487940</v>
      </c>
      <c r="L22" s="14">
        <v>52319.1</v>
      </c>
      <c r="M22" s="16">
        <f t="shared" si="0"/>
        <v>4191201</v>
      </c>
      <c r="N22" s="14">
        <f t="shared" si="0"/>
        <v>60951.435</v>
      </c>
    </row>
    <row r="23" spans="2:14" ht="12.75">
      <c r="B23" s="18" t="s">
        <v>3</v>
      </c>
      <c r="C23" s="20">
        <f>SUM(C6:C22)</f>
        <v>120481</v>
      </c>
      <c r="D23" s="19">
        <f aca="true" t="shared" si="1" ref="D23:N23">SUM(D6:D22)</f>
        <v>602.405</v>
      </c>
      <c r="E23" s="20">
        <f t="shared" si="1"/>
        <v>27683704</v>
      </c>
      <c r="F23" s="19">
        <f t="shared" si="1"/>
        <v>138418.52</v>
      </c>
      <c r="G23" s="21">
        <f t="shared" si="1"/>
        <v>1802321</v>
      </c>
      <c r="H23" s="19">
        <f t="shared" si="1"/>
        <v>27034.814999999995</v>
      </c>
      <c r="I23" s="21">
        <f t="shared" si="1"/>
        <v>13440495</v>
      </c>
      <c r="J23" s="19">
        <f t="shared" si="1"/>
        <v>201607.42500000002</v>
      </c>
      <c r="K23" s="21">
        <f t="shared" si="1"/>
        <v>148851885</v>
      </c>
      <c r="L23" s="19">
        <f t="shared" si="1"/>
        <v>2232778.275</v>
      </c>
      <c r="M23" s="22">
        <f t="shared" si="1"/>
        <v>191898886</v>
      </c>
      <c r="N23" s="19">
        <f t="shared" si="1"/>
        <v>2600441.44</v>
      </c>
    </row>
    <row r="24" spans="2:14" ht="12.75">
      <c r="B24" s="23" t="s">
        <v>9</v>
      </c>
      <c r="C24" s="31">
        <f>C23/$M$23</f>
        <v>0.0006278358489272314</v>
      </c>
      <c r="D24" s="25"/>
      <c r="E24" s="24">
        <f>E23/$M$23</f>
        <v>0.14426193177588326</v>
      </c>
      <c r="F24" s="25"/>
      <c r="G24" s="24">
        <f>G23/$M$23</f>
        <v>0.009392034719784668</v>
      </c>
      <c r="H24" s="25"/>
      <c r="I24" s="24">
        <f>I23/$M$23</f>
        <v>0.07003946338698391</v>
      </c>
      <c r="J24" s="25"/>
      <c r="K24" s="24">
        <f>K23/$M$23</f>
        <v>0.7756787342684209</v>
      </c>
      <c r="L24" s="25"/>
      <c r="M24" s="24">
        <f>M23/$M$23</f>
        <v>1</v>
      </c>
      <c r="N24" s="25"/>
    </row>
    <row r="25" spans="2:14" ht="13.5" thickBot="1">
      <c r="B25" s="26" t="s">
        <v>10</v>
      </c>
      <c r="C25" s="27"/>
      <c r="D25" s="27">
        <f>D23/$N$23</f>
        <v>0.00023165489933124584</v>
      </c>
      <c r="E25" s="28"/>
      <c r="F25" s="27">
        <f>F23/$N$23</f>
        <v>0.05322885486704134</v>
      </c>
      <c r="G25" s="29"/>
      <c r="H25" s="27">
        <f>H23/$N$23</f>
        <v>0.010396240647510983</v>
      </c>
      <c r="I25" s="29"/>
      <c r="J25" s="27">
        <f>J23/$N$23</f>
        <v>0.07752815421984662</v>
      </c>
      <c r="K25" s="29"/>
      <c r="L25" s="27">
        <f>L23/$N$23</f>
        <v>0.8586150953662698</v>
      </c>
      <c r="M25" s="29"/>
      <c r="N25" s="27">
        <f>N23/$N$23</f>
        <v>1</v>
      </c>
    </row>
  </sheetData>
  <mergeCells count="8">
    <mergeCell ref="C3:F3"/>
    <mergeCell ref="G3:H3"/>
    <mergeCell ref="I3:L3"/>
    <mergeCell ref="M3:N3"/>
    <mergeCell ref="C4:D4"/>
    <mergeCell ref="E4:F4"/>
    <mergeCell ref="I4:J4"/>
    <mergeCell ref="K4:L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8"/>
  <sheetViews>
    <sheetView showGridLines="0" workbookViewId="0" topLeftCell="A1">
      <selection activeCell="A1" sqref="A1"/>
    </sheetView>
  </sheetViews>
  <sheetFormatPr defaultColWidth="9.140625" defaultRowHeight="12.75"/>
  <cols>
    <col min="3" max="3" width="15.8515625" style="0" bestFit="1" customWidth="1"/>
    <col min="4" max="4" width="12.28125" style="0" bestFit="1" customWidth="1"/>
    <col min="5" max="5" width="14.8515625" style="0" customWidth="1"/>
    <col min="6" max="6" width="11.28125" style="0" bestFit="1" customWidth="1"/>
  </cols>
  <sheetData>
    <row r="3" ht="13.5" thickBot="1">
      <c r="B3" s="38" t="s">
        <v>14</v>
      </c>
    </row>
    <row r="4" spans="2:6" ht="13.5" thickBot="1">
      <c r="B4" s="60" t="s">
        <v>12</v>
      </c>
      <c r="C4" s="61"/>
      <c r="D4" s="61"/>
      <c r="E4" s="61"/>
      <c r="F4" s="62"/>
    </row>
    <row r="5" spans="2:6" ht="13.5" thickBot="1">
      <c r="B5" s="32" t="s">
        <v>6</v>
      </c>
      <c r="C5" s="33" t="s">
        <v>0</v>
      </c>
      <c r="D5" s="33" t="s">
        <v>1</v>
      </c>
      <c r="E5" s="33" t="s">
        <v>2</v>
      </c>
      <c r="F5" s="33" t="s">
        <v>3</v>
      </c>
    </row>
    <row r="6" spans="2:6" ht="12.75">
      <c r="B6" s="34">
        <v>38777</v>
      </c>
      <c r="C6" s="13">
        <v>305528</v>
      </c>
      <c r="D6" s="13">
        <v>65694</v>
      </c>
      <c r="E6" s="13">
        <v>9793604</v>
      </c>
      <c r="F6" s="13">
        <f aca="true" t="shared" si="0" ref="F6:F17">SUM(C6:E6)</f>
        <v>10164826</v>
      </c>
    </row>
    <row r="7" spans="2:6" ht="12.75">
      <c r="B7" s="34">
        <v>38809</v>
      </c>
      <c r="C7" s="13">
        <v>284753</v>
      </c>
      <c r="D7" s="13">
        <v>11974</v>
      </c>
      <c r="E7" s="13">
        <v>10672250</v>
      </c>
      <c r="F7" s="13">
        <f t="shared" si="0"/>
        <v>10968977</v>
      </c>
    </row>
    <row r="8" spans="2:6" ht="12.75">
      <c r="B8" s="34">
        <v>38841</v>
      </c>
      <c r="C8" s="13">
        <v>1416486</v>
      </c>
      <c r="D8" s="13">
        <v>80882</v>
      </c>
      <c r="E8" s="13">
        <v>8341644</v>
      </c>
      <c r="F8" s="13">
        <f t="shared" si="0"/>
        <v>9839012</v>
      </c>
    </row>
    <row r="9" spans="2:6" ht="12.75">
      <c r="B9" s="34">
        <v>38873</v>
      </c>
      <c r="C9" s="13">
        <v>401283</v>
      </c>
      <c r="D9" s="13">
        <v>429080</v>
      </c>
      <c r="E9" s="13">
        <v>12549355</v>
      </c>
      <c r="F9" s="13">
        <f t="shared" si="0"/>
        <v>13379718</v>
      </c>
    </row>
    <row r="10" spans="2:6" ht="12.75">
      <c r="B10" s="34">
        <v>38905</v>
      </c>
      <c r="C10" s="13">
        <v>766376</v>
      </c>
      <c r="D10" s="13">
        <v>15000</v>
      </c>
      <c r="E10" s="13">
        <v>1512571</v>
      </c>
      <c r="F10" s="13">
        <f t="shared" si="0"/>
        <v>2293947</v>
      </c>
    </row>
    <row r="11" spans="2:6" ht="12.75">
      <c r="B11" s="34">
        <v>38937</v>
      </c>
      <c r="C11" s="13">
        <v>624653</v>
      </c>
      <c r="D11" s="13">
        <v>36763</v>
      </c>
      <c r="E11" s="13">
        <v>5061273</v>
      </c>
      <c r="F11" s="13">
        <f t="shared" si="0"/>
        <v>5722689</v>
      </c>
    </row>
    <row r="12" spans="2:6" ht="12.75">
      <c r="B12" s="34">
        <v>38969</v>
      </c>
      <c r="C12" s="13">
        <v>251421</v>
      </c>
      <c r="D12" s="13">
        <v>134012</v>
      </c>
      <c r="E12" s="13">
        <v>11287419</v>
      </c>
      <c r="F12" s="13">
        <f t="shared" si="0"/>
        <v>11672852</v>
      </c>
    </row>
    <row r="13" spans="2:6" ht="12.75">
      <c r="B13" s="34">
        <v>39001</v>
      </c>
      <c r="C13" s="13">
        <v>111007</v>
      </c>
      <c r="D13" s="13">
        <v>84194</v>
      </c>
      <c r="E13" s="13">
        <v>11096790</v>
      </c>
      <c r="F13" s="13">
        <f t="shared" si="0"/>
        <v>11291991</v>
      </c>
    </row>
    <row r="14" spans="2:6" ht="12.75">
      <c r="B14" s="34">
        <v>39033</v>
      </c>
      <c r="C14" s="13">
        <v>898785</v>
      </c>
      <c r="D14" s="13">
        <v>131825</v>
      </c>
      <c r="E14" s="13">
        <v>8349615</v>
      </c>
      <c r="F14" s="13">
        <f t="shared" si="0"/>
        <v>9380225</v>
      </c>
    </row>
    <row r="15" spans="2:6" ht="12.75">
      <c r="B15" s="34">
        <v>39065</v>
      </c>
      <c r="C15" s="13">
        <v>428548</v>
      </c>
      <c r="D15" s="13">
        <v>254246</v>
      </c>
      <c r="E15" s="13">
        <v>10975372</v>
      </c>
      <c r="F15" s="13">
        <f t="shared" si="0"/>
        <v>11658166</v>
      </c>
    </row>
    <row r="16" spans="2:6" ht="12.75">
      <c r="B16" s="34">
        <v>39097</v>
      </c>
      <c r="C16" s="13">
        <v>281023</v>
      </c>
      <c r="D16" s="13">
        <v>178583</v>
      </c>
      <c r="E16" s="13">
        <v>10324773</v>
      </c>
      <c r="F16" s="13">
        <f t="shared" si="0"/>
        <v>10784379</v>
      </c>
    </row>
    <row r="17" spans="2:6" ht="12.75">
      <c r="B17" s="34">
        <v>39129</v>
      </c>
      <c r="C17" s="13">
        <v>191658</v>
      </c>
      <c r="D17" s="13">
        <v>207476</v>
      </c>
      <c r="E17" s="13">
        <v>3792067</v>
      </c>
      <c r="F17" s="13">
        <f t="shared" si="0"/>
        <v>4191201</v>
      </c>
    </row>
    <row r="18" spans="2:6" ht="13.5" thickBot="1">
      <c r="B18" s="36" t="s">
        <v>13</v>
      </c>
      <c r="C18" s="37">
        <f>AVERAGE(C6:C17)</f>
        <v>496793.4166666667</v>
      </c>
      <c r="D18" s="37">
        <f>AVERAGE(D6:D17)</f>
        <v>135810.75</v>
      </c>
      <c r="E18" s="37">
        <f>AVERAGE(E6:E17)</f>
        <v>8646394.416666666</v>
      </c>
      <c r="F18" s="37">
        <f>AVERAGE(F6:F17)</f>
        <v>9278998.583333334</v>
      </c>
    </row>
    <row r="19" ht="13.5" thickTop="1"/>
  </sheetData>
  <mergeCells count="1">
    <mergeCell ref="B4:F4"/>
  </mergeCells>
  <printOptions/>
  <pageMargins left="0.75" right="0.75" top="1" bottom="1" header="0.5" footer="0.5"/>
  <pageSetup orientation="portrait" paperSize="9"/>
  <ignoredErrors>
    <ignoredError sqref="F6:F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3:J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26.7109375" style="0" customWidth="1"/>
    <col min="3" max="3" width="2.28125" style="0" bestFit="1" customWidth="1"/>
    <col min="4" max="4" width="3.00390625" style="0" bestFit="1" customWidth="1"/>
    <col min="5" max="5" width="2.140625" style="0" bestFit="1" customWidth="1"/>
    <col min="6" max="6" width="16.421875" style="0" customWidth="1"/>
    <col min="7" max="7" width="2.28125" style="0" bestFit="1" customWidth="1"/>
    <col min="8" max="8" width="10.00390625" style="0" customWidth="1"/>
    <col min="9" max="9" width="2.140625" style="0" bestFit="1" customWidth="1"/>
    <col min="10" max="10" width="14.00390625" style="0" customWidth="1"/>
  </cols>
  <sheetData>
    <row r="3" ht="12.75">
      <c r="B3" s="38" t="s">
        <v>30</v>
      </c>
    </row>
    <row r="4" spans="2:10" ht="38.25">
      <c r="B4" s="39" t="s">
        <v>15</v>
      </c>
      <c r="E4" s="40"/>
      <c r="F4" s="39" t="s">
        <v>16</v>
      </c>
      <c r="G4" s="41"/>
      <c r="H4" s="39" t="s">
        <v>17</v>
      </c>
      <c r="I4" s="42"/>
      <c r="J4" s="39" t="s">
        <v>18</v>
      </c>
    </row>
    <row r="5" spans="2:10" ht="12.75">
      <c r="B5" s="43">
        <f>'Table 2'!C18</f>
        <v>496793.4166666667</v>
      </c>
      <c r="C5" s="63" t="s">
        <v>19</v>
      </c>
      <c r="D5" s="65">
        <v>12</v>
      </c>
      <c r="E5" s="63" t="s">
        <v>20</v>
      </c>
      <c r="F5" s="44">
        <f>B5*D5</f>
        <v>5961521</v>
      </c>
      <c r="G5" s="63" t="s">
        <v>19</v>
      </c>
      <c r="H5" s="45">
        <v>0.005</v>
      </c>
      <c r="I5" s="63" t="s">
        <v>20</v>
      </c>
      <c r="J5" s="46">
        <f>F5*H5</f>
        <v>29807.605</v>
      </c>
    </row>
    <row r="6" spans="2:10" ht="12.75">
      <c r="B6" s="50" t="s">
        <v>21</v>
      </c>
      <c r="C6" s="63"/>
      <c r="D6" s="65"/>
      <c r="E6" s="63"/>
      <c r="F6" s="47" t="s">
        <v>22</v>
      </c>
      <c r="G6" s="63"/>
      <c r="H6" s="48" t="s">
        <v>23</v>
      </c>
      <c r="I6" s="63"/>
      <c r="J6" s="48" t="s">
        <v>24</v>
      </c>
    </row>
    <row r="7" spans="2:5" ht="12.75">
      <c r="B7" s="51"/>
      <c r="E7" s="40"/>
    </row>
    <row r="8" spans="2:10" ht="12.75">
      <c r="B8" s="52">
        <f>'Table 2'!D18</f>
        <v>135810.75</v>
      </c>
      <c r="C8" s="63" t="s">
        <v>19</v>
      </c>
      <c r="D8" s="65">
        <v>12</v>
      </c>
      <c r="E8" s="63" t="s">
        <v>20</v>
      </c>
      <c r="F8" s="44">
        <f>B8*D8</f>
        <v>1629729</v>
      </c>
      <c r="G8" s="63" t="s">
        <v>19</v>
      </c>
      <c r="H8" s="45">
        <v>0.015</v>
      </c>
      <c r="I8" s="63" t="s">
        <v>20</v>
      </c>
      <c r="J8" s="46">
        <f>F8*H8</f>
        <v>24445.934999999998</v>
      </c>
    </row>
    <row r="9" spans="2:10" ht="12.75">
      <c r="B9" s="50" t="s">
        <v>25</v>
      </c>
      <c r="C9" s="63"/>
      <c r="D9" s="65"/>
      <c r="E9" s="63"/>
      <c r="F9" s="47" t="s">
        <v>26</v>
      </c>
      <c r="G9" s="63"/>
      <c r="H9" s="48" t="s">
        <v>23</v>
      </c>
      <c r="I9" s="63"/>
      <c r="J9" s="48" t="s">
        <v>24</v>
      </c>
    </row>
    <row r="10" spans="2:5" ht="12.75">
      <c r="B10" s="51"/>
      <c r="E10" s="40"/>
    </row>
    <row r="11" spans="2:10" ht="12.75">
      <c r="B11" s="52">
        <f>'Table 2'!E18</f>
        <v>8646394.416666666</v>
      </c>
      <c r="C11" s="63" t="s">
        <v>19</v>
      </c>
      <c r="D11" s="65">
        <v>12</v>
      </c>
      <c r="E11" s="63" t="s">
        <v>20</v>
      </c>
      <c r="F11" s="44">
        <f>B11*D11</f>
        <v>103756733</v>
      </c>
      <c r="G11" s="63" t="s">
        <v>19</v>
      </c>
      <c r="H11" s="45">
        <v>0.015</v>
      </c>
      <c r="I11" s="63" t="s">
        <v>20</v>
      </c>
      <c r="J11" s="46">
        <f>F11*H11</f>
        <v>1556350.9949999999</v>
      </c>
    </row>
    <row r="12" spans="2:10" ht="12.75">
      <c r="B12" s="50" t="s">
        <v>27</v>
      </c>
      <c r="C12" s="63"/>
      <c r="D12" s="65"/>
      <c r="E12" s="63"/>
      <c r="F12" s="47" t="s">
        <v>28</v>
      </c>
      <c r="G12" s="63"/>
      <c r="H12" s="48" t="s">
        <v>23</v>
      </c>
      <c r="I12" s="63"/>
      <c r="J12" s="48" t="s">
        <v>24</v>
      </c>
    </row>
    <row r="13" ht="12.75">
      <c r="E13" s="40"/>
    </row>
    <row r="14" spans="2:10" ht="12.75">
      <c r="B14" s="49"/>
      <c r="F14" s="35" t="s">
        <v>29</v>
      </c>
      <c r="G14" s="35"/>
      <c r="H14" s="35"/>
      <c r="I14" s="63" t="s">
        <v>20</v>
      </c>
      <c r="J14" s="64">
        <f>SUM(J5,J8,J11)</f>
        <v>1610604.535</v>
      </c>
    </row>
    <row r="15" spans="6:10" ht="12.75">
      <c r="F15" s="35"/>
      <c r="G15" s="35"/>
      <c r="H15" s="35"/>
      <c r="I15" s="63"/>
      <c r="J15" s="64"/>
    </row>
  </sheetData>
  <mergeCells count="18">
    <mergeCell ref="I5:I6"/>
    <mergeCell ref="C8:C9"/>
    <mergeCell ref="D8:D9"/>
    <mergeCell ref="E8:E9"/>
    <mergeCell ref="G8:G9"/>
    <mergeCell ref="I8:I9"/>
    <mergeCell ref="C5:C6"/>
    <mergeCell ref="D5:D6"/>
    <mergeCell ref="E5:E6"/>
    <mergeCell ref="G5:G6"/>
    <mergeCell ref="C11:C12"/>
    <mergeCell ref="D11:D12"/>
    <mergeCell ref="E11:E12"/>
    <mergeCell ref="G11:G12"/>
    <mergeCell ref="I11:I12"/>
    <mergeCell ref="F14:H15"/>
    <mergeCell ref="I14:I15"/>
    <mergeCell ref="J14:J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ksvxsj</cp:lastModifiedBy>
  <dcterms:created xsi:type="dcterms:W3CDTF">2007-03-30T19:44:16Z</dcterms:created>
  <dcterms:modified xsi:type="dcterms:W3CDTF">2007-03-30T20:41:03Z</dcterms:modified>
  <cp:category/>
  <cp:version/>
  <cp:contentType/>
  <cp:contentStatus/>
</cp:coreProperties>
</file>