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80" yWindow="900" windowWidth="12120" windowHeight="8055" activeTab="0"/>
  </bookViews>
  <sheets>
    <sheet name="FA Final " sheetId="1" r:id="rId1"/>
    <sheet name="SGoal level" sheetId="2" r:id="rId2"/>
    <sheet name="SGGoal04" sheetId="3" r:id="rId3"/>
  </sheets>
  <externalReferences>
    <externalReference r:id="rId6"/>
  </externalReferences>
  <definedNames>
    <definedName name="_xlnm.Print_Area" localSheetId="0">'FA Final '!$A$1:$J$175</definedName>
    <definedName name="_xlnm.Print_Area" localSheetId="2">'SGGoal04'!$A$1:$G$50</definedName>
    <definedName name="_xlnm.Print_Area" localSheetId="1">'SGoal level'!$A$1:$O$81</definedName>
    <definedName name="_xlnm.Print_Titles" localSheetId="1">'SGoal level'!$1:$6</definedName>
  </definedNames>
  <calcPr fullCalcOnLoad="1"/>
</workbook>
</file>

<file path=xl/sharedStrings.xml><?xml version="1.0" encoding="utf-8"?>
<sst xmlns="http://schemas.openxmlformats.org/spreadsheetml/2006/main" count="287" uniqueCount="159">
  <si>
    <t>TOTAL</t>
  </si>
  <si>
    <t>Export-Import Bank</t>
  </si>
  <si>
    <t>Trade and Development Agency</t>
  </si>
  <si>
    <t>Peace Corps</t>
  </si>
  <si>
    <t>Inter-American Foundation</t>
  </si>
  <si>
    <t>African Development Foundation</t>
  </si>
  <si>
    <t>Treasury Technical Assistance</t>
  </si>
  <si>
    <t>Debt Restructuring</t>
  </si>
  <si>
    <t>International Financial Institutions</t>
  </si>
  <si>
    <t xml:space="preserve">   FY 2000 Actual   </t>
  </si>
  <si>
    <t xml:space="preserve">   FY 2001 Actual   </t>
  </si>
  <si>
    <t xml:space="preserve">   FY 2003 Request   </t>
  </si>
  <si>
    <t>Pos</t>
  </si>
  <si>
    <t>Funds</t>
  </si>
  <si>
    <t>RS</t>
  </si>
  <si>
    <t>Regional Stability</t>
  </si>
  <si>
    <t>WD</t>
  </si>
  <si>
    <t>Weapons of Mass Destruction</t>
  </si>
  <si>
    <t>TE</t>
  </si>
  <si>
    <t>Countering Terrorism</t>
  </si>
  <si>
    <t>OM</t>
  </si>
  <si>
    <t>Open Markets</t>
  </si>
  <si>
    <t>EX</t>
  </si>
  <si>
    <t>US Exports</t>
  </si>
  <si>
    <t>EG</t>
  </si>
  <si>
    <t>Global Economic Growth</t>
  </si>
  <si>
    <t>ED</t>
  </si>
  <si>
    <t>Economic Development (Broad-Based Economic Growth)</t>
  </si>
  <si>
    <t>AC</t>
  </si>
  <si>
    <t>American Citizens</t>
  </si>
  <si>
    <t>TM</t>
  </si>
  <si>
    <t>Travel and Migration</t>
  </si>
  <si>
    <t>IC</t>
  </si>
  <si>
    <t>International Crime</t>
  </si>
  <si>
    <t>ID</t>
  </si>
  <si>
    <t>Illegal Drugs</t>
  </si>
  <si>
    <t>DE</t>
  </si>
  <si>
    <t>Democracy</t>
  </si>
  <si>
    <t>HA</t>
  </si>
  <si>
    <t>Humanitarian Assistance</t>
  </si>
  <si>
    <t>EN</t>
  </si>
  <si>
    <t>Environment</t>
  </si>
  <si>
    <t>PO</t>
  </si>
  <si>
    <t>Population</t>
  </si>
  <si>
    <t>HE</t>
  </si>
  <si>
    <t>Health</t>
  </si>
  <si>
    <t>DIPLOMACY</t>
  </si>
  <si>
    <t>DA</t>
  </si>
  <si>
    <t>MU</t>
  </si>
  <si>
    <t>Mutual Understanding</t>
  </si>
  <si>
    <t>DIPLOMATIC READINESS</t>
  </si>
  <si>
    <t>HR</t>
  </si>
  <si>
    <t>Human Resources</t>
  </si>
  <si>
    <t>IR</t>
  </si>
  <si>
    <t>Information Resources</t>
  </si>
  <si>
    <t>IO</t>
  </si>
  <si>
    <t>Infrastructure and Operations</t>
  </si>
  <si>
    <t>IG</t>
  </si>
  <si>
    <t>Inspector General Activities</t>
  </si>
  <si>
    <t>TOTALS</t>
  </si>
  <si>
    <t xml:space="preserve">Strategic Goal </t>
  </si>
  <si>
    <t>NATIONAL SECURITY</t>
  </si>
  <si>
    <t>ECONOMIC PROSPERITY</t>
  </si>
  <si>
    <t>AMERICAN CITIZENS &amp; BORDERS</t>
  </si>
  <si>
    <t>LAW ENFORCEMENT</t>
  </si>
  <si>
    <t>DEMOCRACY</t>
  </si>
  <si>
    <t>HUMANITARIAN RESPONSE</t>
  </si>
  <si>
    <t>GLOBAL ISSUES</t>
  </si>
  <si>
    <t>U.S. DEPARTMENT OF STATE</t>
  </si>
  <si>
    <t>SUB-TOTAL</t>
  </si>
  <si>
    <t>CATEGORY 3: Other Agency Accounts</t>
  </si>
  <si>
    <t>($ in thousands)</t>
  </si>
  <si>
    <t xml:space="preserve">MUTUAL UNDERSTANDING </t>
  </si>
  <si>
    <t xml:space="preserve">CATEGORY 1: Department of State Administered Accounts </t>
  </si>
  <si>
    <t>Foreign Operations Resources</t>
  </si>
  <si>
    <t>CATEGORY 2: State Oversight Accounts</t>
  </si>
  <si>
    <t>U.S. Agency for International Development</t>
  </si>
  <si>
    <t xml:space="preserve">Economic Support Fund </t>
  </si>
  <si>
    <t xml:space="preserve">Assistance for the Independent States </t>
  </si>
  <si>
    <t xml:space="preserve">International Military Education and Training </t>
  </si>
  <si>
    <t xml:space="preserve">Foreign Military Financing </t>
  </si>
  <si>
    <t xml:space="preserve">Overseas Private Investment Corporation </t>
  </si>
  <si>
    <t>FY 2002 Actuals</t>
  </si>
  <si>
    <t xml:space="preserve">Diplomatic Activity </t>
  </si>
  <si>
    <t>PROTECT THE NATION</t>
  </si>
  <si>
    <t>HS</t>
  </si>
  <si>
    <t>Homeland Security</t>
  </si>
  <si>
    <t>International Crime and Drugs</t>
  </si>
  <si>
    <t xml:space="preserve">   FY 2004 Request  </t>
  </si>
  <si>
    <t>ADVANCE SUSTAINABLE DEVELOPMENT AND GLOBAL INTERESTS</t>
  </si>
  <si>
    <t>Democracy &amp; Human Rights</t>
  </si>
  <si>
    <t>EP</t>
  </si>
  <si>
    <t>Economic Prosperity and Security</t>
  </si>
  <si>
    <t>SE</t>
  </si>
  <si>
    <t>Social &amp; Environmental Issues</t>
  </si>
  <si>
    <t>Humanitarian Response</t>
  </si>
  <si>
    <t>CT</t>
  </si>
  <si>
    <t>PROMOTE INTERNATIONAL UNDERSTANDING</t>
  </si>
  <si>
    <t>PD</t>
  </si>
  <si>
    <t>Public Diplomacy and Public Affairs</t>
  </si>
  <si>
    <t>STRENGTHEN DIPLOMATIC AND PROGRAM CAPABILITIES</t>
  </si>
  <si>
    <t>MG</t>
  </si>
  <si>
    <t>Management and Organizational Excellence</t>
  </si>
  <si>
    <t>data 2/20/03</t>
  </si>
  <si>
    <t>layout 8/15/02</t>
  </si>
  <si>
    <t xml:space="preserve">   FY 2002 Actual  </t>
  </si>
  <si>
    <t>Code</t>
  </si>
  <si>
    <t>Strategic Goal</t>
  </si>
  <si>
    <t>Diplomatic Activity</t>
  </si>
  <si>
    <t>MUTUAL UNDERSTANDING (formerly PUBLIC DIPLOMACY)</t>
  </si>
  <si>
    <t>Transfers</t>
  </si>
  <si>
    <t xml:space="preserve">   FY 2002 Actual   </t>
  </si>
  <si>
    <t xml:space="preserve">   FY 2004 Request   </t>
  </si>
  <si>
    <t>STRATEGIC OBJECTIVE</t>
  </si>
  <si>
    <t>FY 2004 Request</t>
  </si>
  <si>
    <t>FY 2003 Request</t>
  </si>
  <si>
    <t>Millenium Challenge Account</t>
  </si>
  <si>
    <t xml:space="preserve">Complex Foreign Emergencies </t>
  </si>
  <si>
    <t>Famine Fund</t>
  </si>
  <si>
    <t>Global AIDS Initiative</t>
  </si>
  <si>
    <t>UNALLOCATED</t>
  </si>
  <si>
    <t xml:space="preserve">Although the following resources are part of international affairs resources (Function 150), the Department only provides foreign policy guidance to these agencies.  Thus, the Department of State does not allocate these resources by the Department's strategic goals.   </t>
  </si>
  <si>
    <t>OIG</t>
  </si>
  <si>
    <t>Office of the Inspector General</t>
  </si>
  <si>
    <t>Total</t>
  </si>
  <si>
    <t>Appropriations Act Resources by Goal</t>
  </si>
  <si>
    <t>(New Strategic Goal Framework)</t>
  </si>
  <si>
    <t>STRATEGIC OBJECTIVES</t>
  </si>
  <si>
    <t xml:space="preserve">WD </t>
  </si>
  <si>
    <t>NATIONAL INTERESTS</t>
  </si>
  <si>
    <t>Democracy and Human Rights</t>
  </si>
  <si>
    <t>Social and Environment Issues</t>
  </si>
  <si>
    <t>HT</t>
  </si>
  <si>
    <t>Counterterrorism</t>
  </si>
  <si>
    <t xml:space="preserve">NATIONAL INTEREST </t>
  </si>
  <si>
    <t xml:space="preserve"> (Previous Strategic Goal Framework)</t>
  </si>
  <si>
    <r>
      <t xml:space="preserve">Positions </t>
    </r>
    <r>
      <rPr>
        <b/>
        <vertAlign val="superscript"/>
        <sz val="9"/>
        <color indexed="8"/>
        <rFont val="Verdana"/>
        <family val="2"/>
      </rPr>
      <t>(2)</t>
    </r>
  </si>
  <si>
    <r>
      <t xml:space="preserve">FY 2004 Request </t>
    </r>
    <r>
      <rPr>
        <b/>
        <u val="single"/>
        <vertAlign val="superscript"/>
        <sz val="9"/>
        <color indexed="8"/>
        <rFont val="Verdana"/>
        <family val="2"/>
      </rPr>
      <t>(1)</t>
    </r>
  </si>
  <si>
    <t xml:space="preserve">The following breakdown represents six foreign assistance appropriation accounts that the U.S. Department of State administers and can allocate by strategic goal, although the process is still being refined.  These funds include INCLE, IO&amp;P, MRA, ERMA, NADR, and PKO.     </t>
  </si>
  <si>
    <t xml:space="preserve">Assistance for Eastern Europe &amp; the Baltic States </t>
  </si>
  <si>
    <t>1A</t>
  </si>
  <si>
    <t>1B+J162</t>
  </si>
  <si>
    <t>1C</t>
  </si>
  <si>
    <t>2B</t>
  </si>
  <si>
    <t>3B</t>
  </si>
  <si>
    <t>2A</t>
  </si>
  <si>
    <t>3A</t>
  </si>
  <si>
    <r>
      <t xml:space="preserve"> FY 2003 Request </t>
    </r>
    <r>
      <rPr>
        <b/>
        <u val="single"/>
        <vertAlign val="superscript"/>
        <sz val="9"/>
        <color indexed="8"/>
        <rFont val="Verdana"/>
        <family val="2"/>
      </rPr>
      <t>(1)</t>
    </r>
  </si>
  <si>
    <r>
      <t xml:space="preserve">Economic Development </t>
    </r>
    <r>
      <rPr>
        <sz val="9"/>
        <color indexed="8"/>
        <rFont val="Verdana"/>
        <family val="2"/>
      </rPr>
      <t>(Broad-Based Economic Growth)</t>
    </r>
  </si>
  <si>
    <r>
      <t>Note 1</t>
    </r>
    <r>
      <rPr>
        <sz val="9"/>
        <color indexed="8"/>
        <rFont val="Verdana"/>
        <family val="2"/>
      </rPr>
      <t>: The FY 2003 data is the request which ties to the Congressional Presentation Document.</t>
    </r>
  </si>
  <si>
    <r>
      <t>Note 2</t>
    </r>
    <r>
      <rPr>
        <sz val="9"/>
        <color indexed="8"/>
        <rFont val="Verdana"/>
        <family val="2"/>
      </rPr>
      <t>: The "Positions" column denotes the number of authorized positions.</t>
    </r>
  </si>
  <si>
    <r>
      <t>Note (1)</t>
    </r>
    <r>
      <rPr>
        <sz val="10"/>
        <rFont val="Verdana"/>
        <family val="2"/>
      </rPr>
      <t xml:space="preserve">: The FY 2004 data is the request which ties to the Congressional Presentation Document.  </t>
    </r>
  </si>
  <si>
    <r>
      <t>Note (*)</t>
    </r>
    <r>
      <rPr>
        <sz val="9"/>
        <color indexed="8"/>
        <rFont val="Verdana"/>
        <family val="2"/>
      </rPr>
      <t>: The FY 2003 data is the request which ties to the Congressional Budget Justification Document.  This does not include the FY 2003 supplemental request.</t>
    </r>
  </si>
  <si>
    <r>
      <t xml:space="preserve">FY 2003 Request </t>
    </r>
    <r>
      <rPr>
        <b/>
        <u val="single"/>
        <vertAlign val="superscript"/>
        <sz val="11"/>
        <color indexed="8"/>
        <rFont val="Verdana"/>
        <family val="2"/>
      </rPr>
      <t>(*)</t>
    </r>
  </si>
  <si>
    <r>
      <t xml:space="preserve">FY 2004 Request </t>
    </r>
    <r>
      <rPr>
        <b/>
        <u val="single"/>
        <vertAlign val="superscript"/>
        <sz val="11"/>
        <rFont val="Verdana"/>
        <family val="2"/>
      </rPr>
      <t>(*)</t>
    </r>
  </si>
  <si>
    <t xml:space="preserve">The following resources are implemented by other foreign affairs agencies and not administered by the Department of State.  As a result, in the FY 2004 Performance Plan these resources are not allocated by strategic goal.  In future years, the Department will collaborate with implementing agencies in an effort to begin to break down these resources by strategic goal.      </t>
  </si>
  <si>
    <t>1B</t>
  </si>
  <si>
    <r>
      <t>Note (2)</t>
    </r>
    <r>
      <rPr>
        <sz val="10"/>
        <color indexed="8"/>
        <rFont val="Verdana"/>
        <family val="2"/>
      </rPr>
      <t xml:space="preserve">: The "Positions" column denotes the number of authorized positions. </t>
    </r>
  </si>
  <si>
    <r>
      <t>Note (*)</t>
    </r>
    <r>
      <rPr>
        <sz val="10"/>
        <rFont val="Verdana"/>
        <family val="2"/>
      </rPr>
      <t xml:space="preserve">: The FY 2004 data is the request which ties to the Congressional Budget Justification Document.  </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</si>
</sst>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_(* #,##0.0_);_(* \(#,##0.0\);_(* &quot;-&quot;??_);_(@_)"/>
    <numFmt numFmtId="166" formatCode="_(* #,##0_);_(* \(#,##0\);_(* &quot;-&quot;??_);_(@_)"/>
    <numFmt numFmtId="167" formatCode="_(&quot;$&quot;* #,##0.0_);_(&quot;$&quot;* \(#,##0.0\);_(&quot;$&quot;* &quot;-&quot;??_);_(@_)"/>
    <numFmt numFmtId="168" formatCode="_(&quot;$&quot;* #,##0_);_(&quot;$&quot;* \(#,##0\);_(&quot;$&quot;* &quot;-&quot;??_);_(@_)"/>
    <numFmt numFmtId="169" formatCode="&quot;$&quot;#,##0.00"/>
    <numFmt numFmtId="170" formatCode="&quot;$&quot;#,##0.0"/>
  </numFmts>
  <fonts count="48">
    <font>
      <sz val="10"/>
      <name val="Arial"/>
      <family val="0"/>
    </font>
    <font>
      <sz val="10"/>
      <color indexed="8"/>
      <name val="MS Sans Serif"/>
      <family val="0"/>
    </font>
    <font>
      <sz val="10"/>
      <name val="Verdana"/>
      <family val="2"/>
    </font>
    <font>
      <b/>
      <sz val="10"/>
      <name val="Verdana"/>
      <family val="2"/>
    </font>
    <font>
      <sz val="9"/>
      <color indexed="8"/>
      <name val="Verdana"/>
      <family val="2"/>
    </font>
    <font>
      <b/>
      <sz val="10"/>
      <color indexed="8"/>
      <name val="Verdana"/>
      <family val="2"/>
    </font>
    <font>
      <b/>
      <u val="single"/>
      <sz val="9"/>
      <color indexed="8"/>
      <name val="Verdana"/>
      <family val="2"/>
    </font>
    <font>
      <b/>
      <sz val="9"/>
      <color indexed="8"/>
      <name val="Verdana"/>
      <family val="2"/>
    </font>
    <font>
      <b/>
      <sz val="9"/>
      <color indexed="9"/>
      <name val="Verdana"/>
      <family val="2"/>
    </font>
    <font>
      <b/>
      <sz val="10"/>
      <color indexed="9"/>
      <name val="Verdana"/>
      <family val="2"/>
    </font>
    <font>
      <sz val="9"/>
      <name val="Verdana"/>
      <family val="2"/>
    </font>
    <font>
      <sz val="12"/>
      <name val="Verdana"/>
      <family val="2"/>
    </font>
    <font>
      <b/>
      <sz val="12"/>
      <name val="Verdana"/>
      <family val="2"/>
    </font>
    <font>
      <sz val="8"/>
      <name val="Verdana"/>
      <family val="2"/>
    </font>
    <font>
      <sz val="10"/>
      <color indexed="8"/>
      <name val="Verdana"/>
      <family val="2"/>
    </font>
    <font>
      <b/>
      <sz val="9"/>
      <name val="Verdana"/>
      <family val="2"/>
    </font>
    <font>
      <b/>
      <i/>
      <sz val="9"/>
      <name val="Verdana"/>
      <family val="2"/>
    </font>
    <font>
      <b/>
      <u val="single"/>
      <sz val="9"/>
      <name val="Verdana"/>
      <family val="2"/>
    </font>
    <font>
      <b/>
      <sz val="16"/>
      <color indexed="8"/>
      <name val="Verdana"/>
      <family val="2"/>
    </font>
    <font>
      <sz val="14"/>
      <color indexed="8"/>
      <name val="Verdana"/>
      <family val="2"/>
    </font>
    <font>
      <b/>
      <sz val="16"/>
      <name val="Verdana"/>
      <family val="2"/>
    </font>
    <font>
      <b/>
      <u val="single"/>
      <sz val="11"/>
      <name val="Verdana"/>
      <family val="2"/>
    </font>
    <font>
      <sz val="12"/>
      <color indexed="8"/>
      <name val="Verdana"/>
      <family val="2"/>
    </font>
    <font>
      <b/>
      <sz val="12"/>
      <color indexed="8"/>
      <name val="Verdana"/>
      <family val="2"/>
    </font>
    <font>
      <b/>
      <u val="single"/>
      <sz val="14"/>
      <color indexed="8"/>
      <name val="Verdana"/>
      <family val="2"/>
    </font>
    <font>
      <sz val="13"/>
      <color indexed="8"/>
      <name val="Verdana"/>
      <family val="2"/>
    </font>
    <font>
      <sz val="10"/>
      <color indexed="10"/>
      <name val="Verdana"/>
      <family val="2"/>
    </font>
    <font>
      <b/>
      <sz val="11"/>
      <color indexed="8"/>
      <name val="Verdana"/>
      <family val="2"/>
    </font>
    <font>
      <sz val="11"/>
      <color indexed="8"/>
      <name val="Verdana"/>
      <family val="2"/>
    </font>
    <font>
      <b/>
      <sz val="11"/>
      <name val="Verdana"/>
      <family val="2"/>
    </font>
    <font>
      <sz val="10"/>
      <color indexed="9"/>
      <name val="Verdana"/>
      <family val="2"/>
    </font>
    <font>
      <sz val="11"/>
      <name val="Verdana"/>
      <family val="2"/>
    </font>
    <font>
      <sz val="8"/>
      <color indexed="8"/>
      <name val="Verdana"/>
      <family val="2"/>
    </font>
    <font>
      <b/>
      <sz val="11"/>
      <color indexed="9"/>
      <name val="Verdana"/>
      <family val="2"/>
    </font>
    <font>
      <sz val="11"/>
      <color indexed="9"/>
      <name val="Verdana"/>
      <family val="2"/>
    </font>
    <font>
      <sz val="14"/>
      <name val="Verdana"/>
      <family val="2"/>
    </font>
    <font>
      <sz val="9"/>
      <color indexed="9"/>
      <name val="Verdana"/>
      <family val="2"/>
    </font>
    <font>
      <b/>
      <vertAlign val="superscript"/>
      <sz val="9"/>
      <color indexed="8"/>
      <name val="Verdana"/>
      <family val="2"/>
    </font>
    <font>
      <b/>
      <u val="single"/>
      <vertAlign val="superscript"/>
      <sz val="9"/>
      <color indexed="8"/>
      <name val="Verdana"/>
      <family val="2"/>
    </font>
    <font>
      <sz val="8"/>
      <color indexed="12"/>
      <name val="Verdana"/>
      <family val="2"/>
    </font>
    <font>
      <u val="single"/>
      <sz val="10"/>
      <name val="Verdana"/>
      <family val="2"/>
    </font>
    <font>
      <sz val="9"/>
      <color indexed="12"/>
      <name val="Verdana"/>
      <family val="2"/>
    </font>
    <font>
      <u val="single"/>
      <sz val="9"/>
      <color indexed="8"/>
      <name val="Verdana"/>
      <family val="2"/>
    </font>
    <font>
      <u val="single"/>
      <sz val="11"/>
      <color indexed="8"/>
      <name val="Verdana"/>
      <family val="2"/>
    </font>
    <font>
      <b/>
      <u val="single"/>
      <sz val="11"/>
      <color indexed="8"/>
      <name val="Verdana"/>
      <family val="2"/>
    </font>
    <font>
      <b/>
      <u val="single"/>
      <vertAlign val="superscript"/>
      <sz val="11"/>
      <color indexed="8"/>
      <name val="Verdana"/>
      <family val="2"/>
    </font>
    <font>
      <b/>
      <u val="single"/>
      <vertAlign val="superscript"/>
      <sz val="11"/>
      <name val="Verdana"/>
      <family val="2"/>
    </font>
    <font>
      <u val="single"/>
      <sz val="10"/>
      <color indexed="8"/>
      <name val="Verdana"/>
      <family val="2"/>
    </font>
  </fonts>
  <fills count="6">
    <fill>
      <patternFill/>
    </fill>
    <fill>
      <patternFill patternType="gray125"/>
    </fill>
    <fill>
      <patternFill patternType="solid">
        <fgColor indexed="18"/>
        <bgColor indexed="64"/>
      </patternFill>
    </fill>
    <fill>
      <patternFill patternType="solid">
        <fgColor indexed="43"/>
        <bgColor indexed="64"/>
      </patternFill>
    </fill>
    <fill>
      <patternFill patternType="solid">
        <fgColor indexed="42"/>
        <bgColor indexed="64"/>
      </patternFill>
    </fill>
    <fill>
      <patternFill patternType="solid">
        <fgColor indexed="22"/>
        <bgColor indexed="64"/>
      </patternFill>
    </fill>
  </fills>
  <borders count="20">
    <border>
      <left/>
      <right/>
      <top/>
      <bottom/>
      <diagonal/>
    </border>
    <border>
      <left>
        <color indexed="63"/>
      </left>
      <right>
        <color indexed="63"/>
      </right>
      <top style="hair">
        <color indexed="57"/>
      </top>
      <bottom>
        <color indexed="63"/>
      </bottom>
    </border>
    <border>
      <left style="hair">
        <color indexed="57"/>
      </left>
      <right>
        <color indexed="63"/>
      </right>
      <top>
        <color indexed="63"/>
      </top>
      <bottom>
        <color indexed="63"/>
      </bottom>
    </border>
    <border>
      <left>
        <color indexed="63"/>
      </left>
      <right style="hair">
        <color indexed="57"/>
      </right>
      <top>
        <color indexed="63"/>
      </top>
      <bottom>
        <color indexed="63"/>
      </bottom>
    </border>
    <border>
      <left style="hair">
        <color indexed="57"/>
      </left>
      <right>
        <color indexed="63"/>
      </right>
      <top>
        <color indexed="63"/>
      </top>
      <bottom style="hair">
        <color indexed="57"/>
      </bottom>
    </border>
    <border>
      <left>
        <color indexed="63"/>
      </left>
      <right>
        <color indexed="63"/>
      </right>
      <top>
        <color indexed="63"/>
      </top>
      <bottom style="hair">
        <color indexed="57"/>
      </bottom>
    </border>
    <border>
      <left>
        <color indexed="63"/>
      </left>
      <right style="hair">
        <color indexed="57"/>
      </right>
      <top>
        <color indexed="63"/>
      </top>
      <bottom style="hair">
        <color indexed="57"/>
      </bottom>
    </border>
    <border>
      <left style="hair">
        <color indexed="57"/>
      </left>
      <right>
        <color indexed="63"/>
      </right>
      <top style="hair">
        <color indexed="57"/>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hair">
        <color indexed="57"/>
      </right>
      <top style="hair">
        <color indexed="57"/>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1" fillId="0" borderId="0">
      <alignment/>
      <protection/>
    </xf>
    <xf numFmtId="9" fontId="0" fillId="0" borderId="0" applyFont="0" applyFill="0" applyBorder="0" applyAlignment="0" applyProtection="0"/>
  </cellStyleXfs>
  <cellXfs count="350">
    <xf numFmtId="0" fontId="0" fillId="0" borderId="0" xfId="0" applyAlignment="1">
      <alignment/>
    </xf>
    <xf numFmtId="0" fontId="2" fillId="0" borderId="0" xfId="0" applyFont="1" applyBorder="1" applyAlignment="1">
      <alignment/>
    </xf>
    <xf numFmtId="0" fontId="2" fillId="0" borderId="0" xfId="0" applyFont="1" applyBorder="1" applyAlignment="1">
      <alignment/>
    </xf>
    <xf numFmtId="0" fontId="4" fillId="0" borderId="0" xfId="20" applyNumberFormat="1" applyFont="1" applyFill="1" applyBorder="1" applyAlignment="1" applyProtection="1">
      <alignment/>
      <protection/>
    </xf>
    <xf numFmtId="0" fontId="5" fillId="0" borderId="0" xfId="20" applyNumberFormat="1" applyFont="1" applyFill="1" applyBorder="1" applyAlignment="1" applyProtection="1">
      <alignment/>
      <protection/>
    </xf>
    <xf numFmtId="0" fontId="7" fillId="0" borderId="0" xfId="20" applyNumberFormat="1" applyFont="1" applyFill="1" applyBorder="1" applyAlignment="1" applyProtection="1">
      <alignment/>
      <protection/>
    </xf>
    <xf numFmtId="3" fontId="7" fillId="0" borderId="0" xfId="20" applyNumberFormat="1" applyFont="1" applyFill="1" applyBorder="1" applyAlignment="1">
      <alignment horizontal="center"/>
      <protection/>
    </xf>
    <xf numFmtId="0" fontId="4" fillId="0" borderId="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9" fillId="2" borderId="0" xfId="0" applyNumberFormat="1" applyFont="1" applyFill="1" applyBorder="1" applyAlignment="1" applyProtection="1">
      <alignment/>
      <protection/>
    </xf>
    <xf numFmtId="3" fontId="10" fillId="0" borderId="0" xfId="0" applyNumberFormat="1" applyFont="1" applyFill="1" applyBorder="1" applyAlignment="1" applyProtection="1">
      <alignment/>
      <protection/>
    </xf>
    <xf numFmtId="0" fontId="4" fillId="3" borderId="0" xfId="0" applyNumberFormat="1" applyFont="1" applyFill="1" applyBorder="1" applyAlignment="1" applyProtection="1">
      <alignment horizontal="center"/>
      <protection/>
    </xf>
    <xf numFmtId="0" fontId="4" fillId="3" borderId="0" xfId="0" applyFont="1" applyFill="1" applyBorder="1" applyAlignment="1">
      <alignment vertical="center"/>
    </xf>
    <xf numFmtId="0" fontId="4" fillId="3" borderId="0" xfId="0" applyNumberFormat="1" applyFont="1" applyFill="1" applyBorder="1" applyAlignment="1" applyProtection="1">
      <alignment/>
      <protection/>
    </xf>
    <xf numFmtId="3" fontId="4" fillId="3" borderId="0" xfId="0" applyNumberFormat="1" applyFont="1" applyFill="1" applyBorder="1" applyAlignment="1">
      <alignment horizontal="right" vertical="center"/>
    </xf>
    <xf numFmtId="3" fontId="10" fillId="3" borderId="0" xfId="0" applyNumberFormat="1" applyFont="1" applyFill="1" applyBorder="1" applyAlignment="1" applyProtection="1">
      <alignment/>
      <protection/>
    </xf>
    <xf numFmtId="3" fontId="4" fillId="0" borderId="0" xfId="0" applyNumberFormat="1" applyFont="1" applyFill="1" applyBorder="1" applyAlignment="1" applyProtection="1">
      <alignment/>
      <protection/>
    </xf>
    <xf numFmtId="0" fontId="2" fillId="3" borderId="0" xfId="0" applyNumberFormat="1" applyFont="1" applyFill="1" applyBorder="1" applyAlignment="1" applyProtection="1">
      <alignment/>
      <protection/>
    </xf>
    <xf numFmtId="3" fontId="2" fillId="0" borderId="0" xfId="0" applyNumberFormat="1" applyFont="1" applyFill="1" applyBorder="1" applyAlignment="1" applyProtection="1">
      <alignment/>
      <protection/>
    </xf>
    <xf numFmtId="164" fontId="2" fillId="0" borderId="0" xfId="0" applyNumberFormat="1" applyFont="1" applyFill="1" applyBorder="1" applyAlignment="1" applyProtection="1">
      <alignment/>
      <protection/>
    </xf>
    <xf numFmtId="0" fontId="4" fillId="0" borderId="0" xfId="0" applyFont="1" applyFill="1" applyBorder="1" applyAlignment="1">
      <alignment vertical="center"/>
    </xf>
    <xf numFmtId="0" fontId="9" fillId="2" borderId="0" xfId="20" applyNumberFormat="1" applyFont="1" applyFill="1" applyBorder="1" applyAlignment="1" applyProtection="1">
      <alignment/>
      <protection/>
    </xf>
    <xf numFmtId="0" fontId="5" fillId="3" borderId="0" xfId="20" applyNumberFormat="1" applyFont="1" applyFill="1" applyBorder="1" applyAlignment="1" applyProtection="1">
      <alignment horizontal="left"/>
      <protection/>
    </xf>
    <xf numFmtId="0" fontId="7" fillId="3" borderId="0" xfId="20" applyNumberFormat="1" applyFont="1" applyFill="1" applyBorder="1" applyAlignment="1" applyProtection="1">
      <alignment/>
      <protection/>
    </xf>
    <xf numFmtId="0" fontId="13" fillId="0" borderId="0" xfId="19" applyNumberFormat="1" applyFont="1" applyFill="1" applyBorder="1" applyAlignment="1" applyProtection="1">
      <alignment vertical="top"/>
      <protection/>
    </xf>
    <xf numFmtId="0" fontId="10" fillId="0" borderId="0" xfId="19" applyNumberFormat="1" applyFont="1" applyFill="1" applyBorder="1" applyAlignment="1" applyProtection="1">
      <alignment/>
      <protection/>
    </xf>
    <xf numFmtId="0" fontId="14" fillId="0" borderId="0" xfId="19" applyNumberFormat="1" applyFont="1" applyFill="1" applyBorder="1" applyAlignment="1" applyProtection="1">
      <alignment/>
      <protection/>
    </xf>
    <xf numFmtId="3" fontId="2" fillId="0" borderId="0" xfId="19" applyNumberFormat="1" applyFont="1" applyFill="1" applyBorder="1" applyAlignment="1" applyProtection="1">
      <alignment/>
      <protection/>
    </xf>
    <xf numFmtId="164" fontId="2" fillId="0" borderId="0" xfId="19" applyNumberFormat="1" applyFont="1" applyFill="1" applyBorder="1" applyAlignment="1" applyProtection="1">
      <alignment/>
      <protection/>
    </xf>
    <xf numFmtId="3" fontId="12" fillId="0" borderId="0" xfId="19" applyNumberFormat="1" applyFont="1" applyFill="1" applyBorder="1" applyAlignment="1">
      <alignment horizontal="center" vertical="center"/>
      <protection/>
    </xf>
    <xf numFmtId="164" fontId="10" fillId="0" borderId="0" xfId="19" applyNumberFormat="1" applyFont="1" applyFill="1" applyBorder="1" applyAlignment="1" applyProtection="1">
      <alignment/>
      <protection/>
    </xf>
    <xf numFmtId="3" fontId="10" fillId="0" borderId="0" xfId="19" applyNumberFormat="1" applyFont="1" applyFill="1" applyBorder="1" applyAlignment="1" applyProtection="1">
      <alignment/>
      <protection/>
    </xf>
    <xf numFmtId="164" fontId="13" fillId="0" borderId="0" xfId="19" applyNumberFormat="1" applyFont="1" applyFill="1" applyBorder="1" applyAlignment="1" applyProtection="1">
      <alignment horizontal="right" vertical="top"/>
      <protection/>
    </xf>
    <xf numFmtId="3" fontId="10" fillId="0" borderId="0" xfId="19" applyNumberFormat="1" applyFont="1" applyFill="1" applyBorder="1" applyAlignment="1" applyProtection="1">
      <alignment horizontal="right"/>
      <protection/>
    </xf>
    <xf numFmtId="164" fontId="13" fillId="0" borderId="0" xfId="19" applyNumberFormat="1" applyFont="1" applyFill="1" applyBorder="1" applyAlignment="1" applyProtection="1">
      <alignment horizontal="right"/>
      <protection/>
    </xf>
    <xf numFmtId="0" fontId="15" fillId="0" borderId="0" xfId="19" applyNumberFormat="1" applyFont="1" applyFill="1" applyBorder="1" applyAlignment="1" applyProtection="1">
      <alignment/>
      <protection/>
    </xf>
    <xf numFmtId="0" fontId="15" fillId="0" borderId="0" xfId="19" applyFont="1" applyBorder="1" applyAlignment="1">
      <alignment horizontal="center" vertical="center"/>
      <protection/>
    </xf>
    <xf numFmtId="3" fontId="15" fillId="0" borderId="0" xfId="19" applyNumberFormat="1" applyFont="1" applyFill="1" applyBorder="1" applyAlignment="1">
      <alignment horizontal="center" vertical="center"/>
      <protection/>
    </xf>
    <xf numFmtId="0" fontId="16" fillId="0" borderId="0" xfId="19" applyNumberFormat="1" applyFont="1" applyFill="1" applyBorder="1" applyAlignment="1" applyProtection="1">
      <alignment/>
      <protection/>
    </xf>
    <xf numFmtId="3" fontId="13" fillId="0" borderId="0" xfId="19" applyNumberFormat="1" applyFont="1" applyFill="1" applyBorder="1" applyAlignment="1">
      <alignment horizontal="center" vertical="center"/>
      <protection/>
    </xf>
    <xf numFmtId="0" fontId="2" fillId="0" borderId="0" xfId="19" applyNumberFormat="1" applyFont="1" applyFill="1" applyBorder="1" applyAlignment="1" applyProtection="1">
      <alignment/>
      <protection/>
    </xf>
    <xf numFmtId="14" fontId="13" fillId="0" borderId="0" xfId="19" applyNumberFormat="1" applyFont="1" applyFill="1" applyBorder="1" applyAlignment="1" applyProtection="1">
      <alignment horizontal="right"/>
      <protection/>
    </xf>
    <xf numFmtId="0" fontId="7" fillId="0" borderId="0" xfId="19" applyNumberFormat="1" applyFont="1" applyFill="1" applyBorder="1" applyAlignment="1" applyProtection="1">
      <alignment/>
      <protection/>
    </xf>
    <xf numFmtId="0" fontId="4" fillId="0" borderId="0" xfId="19" applyNumberFormat="1" applyFont="1" applyFill="1" applyBorder="1" applyAlignment="1" applyProtection="1">
      <alignment/>
      <protection/>
    </xf>
    <xf numFmtId="3" fontId="7" fillId="0" borderId="0" xfId="19" applyNumberFormat="1" applyFont="1" applyBorder="1">
      <alignment horizontal="right" vertical="center"/>
      <protection/>
    </xf>
    <xf numFmtId="164" fontId="7" fillId="0" borderId="0" xfId="19" applyNumberFormat="1" applyFont="1" applyBorder="1">
      <alignment horizontal="right" vertical="center"/>
      <protection/>
    </xf>
    <xf numFmtId="3" fontId="4" fillId="0" borderId="0" xfId="19" applyNumberFormat="1" applyFont="1" applyFill="1" applyBorder="1" applyAlignment="1" applyProtection="1">
      <alignment/>
      <protection/>
    </xf>
    <xf numFmtId="164" fontId="4" fillId="0" borderId="0" xfId="19" applyNumberFormat="1" applyFont="1" applyFill="1" applyBorder="1" applyAlignment="1" applyProtection="1">
      <alignment/>
      <protection/>
    </xf>
    <xf numFmtId="164" fontId="15" fillId="4" borderId="1" xfId="19" applyNumberFormat="1" applyFont="1" applyFill="1" applyBorder="1">
      <alignment horizontal="right" vertical="center"/>
      <protection/>
    </xf>
    <xf numFmtId="3" fontId="15" fillId="4" borderId="1" xfId="19" applyNumberFormat="1" applyFont="1" applyFill="1" applyBorder="1">
      <alignment horizontal="right" vertical="center"/>
      <protection/>
    </xf>
    <xf numFmtId="0" fontId="5" fillId="0" borderId="0" xfId="19" applyNumberFormat="1" applyFont="1" applyFill="1" applyBorder="1" applyAlignment="1" applyProtection="1">
      <alignment/>
      <protection/>
    </xf>
    <xf numFmtId="0" fontId="4" fillId="0" borderId="2" xfId="19" applyNumberFormat="1" applyFont="1" applyFill="1" applyBorder="1" applyAlignment="1" applyProtection="1">
      <alignment/>
      <protection/>
    </xf>
    <xf numFmtId="164" fontId="10" fillId="0" borderId="3" xfId="19" applyNumberFormat="1" applyFont="1" applyFill="1" applyBorder="1" applyAlignment="1" applyProtection="1">
      <alignment/>
      <protection/>
    </xf>
    <xf numFmtId="0" fontId="7" fillId="3" borderId="2" xfId="19" applyNumberFormat="1" applyFont="1" applyFill="1" applyBorder="1" applyAlignment="1" applyProtection="1">
      <alignment horizontal="center"/>
      <protection/>
    </xf>
    <xf numFmtId="0" fontId="7" fillId="3" borderId="0" xfId="19" applyFont="1" applyFill="1" applyBorder="1">
      <alignment vertical="center"/>
      <protection/>
    </xf>
    <xf numFmtId="0" fontId="7" fillId="3" borderId="0" xfId="19" applyNumberFormat="1" applyFont="1" applyFill="1" applyBorder="1" applyAlignment="1" applyProtection="1">
      <alignment/>
      <protection/>
    </xf>
    <xf numFmtId="0" fontId="4" fillId="3" borderId="0" xfId="19" applyNumberFormat="1" applyFont="1" applyFill="1" applyBorder="1" applyAlignment="1" applyProtection="1">
      <alignment/>
      <protection/>
    </xf>
    <xf numFmtId="3" fontId="7" fillId="3" borderId="0" xfId="19" applyNumberFormat="1" applyFont="1" applyFill="1" applyBorder="1">
      <alignment horizontal="right" vertical="center"/>
      <protection/>
    </xf>
    <xf numFmtId="3" fontId="15" fillId="3" borderId="0" xfId="19" applyNumberFormat="1" applyFont="1" applyFill="1" applyBorder="1">
      <alignment horizontal="right" vertical="center"/>
      <protection/>
    </xf>
    <xf numFmtId="164" fontId="15" fillId="3" borderId="3" xfId="19" applyNumberFormat="1" applyFont="1" applyFill="1" applyBorder="1">
      <alignment horizontal="right" vertical="center"/>
      <protection/>
    </xf>
    <xf numFmtId="0" fontId="4" fillId="0" borderId="0" xfId="19" applyFont="1" applyFill="1" applyBorder="1">
      <alignment vertical="center"/>
      <protection/>
    </xf>
    <xf numFmtId="3" fontId="10" fillId="0" borderId="0" xfId="19" applyNumberFormat="1" applyFont="1" applyFill="1" applyBorder="1">
      <alignment horizontal="right" vertical="center"/>
      <protection/>
    </xf>
    <xf numFmtId="3" fontId="4" fillId="0" borderId="0" xfId="19" applyNumberFormat="1" applyFont="1" applyFill="1" applyBorder="1">
      <alignment horizontal="right" vertical="center"/>
      <protection/>
    </xf>
    <xf numFmtId="164" fontId="15" fillId="0" borderId="0" xfId="19" applyNumberFormat="1" applyFont="1" applyFill="1" applyBorder="1">
      <alignment horizontal="right" vertical="center"/>
      <protection/>
    </xf>
    <xf numFmtId="164" fontId="10" fillId="0" borderId="3" xfId="19" applyNumberFormat="1" applyFont="1" applyFill="1" applyBorder="1">
      <alignment horizontal="right" vertical="center"/>
      <protection/>
    </xf>
    <xf numFmtId="0" fontId="7" fillId="3" borderId="4" xfId="19" applyNumberFormat="1" applyFont="1" applyFill="1" applyBorder="1" applyAlignment="1" applyProtection="1">
      <alignment horizontal="center"/>
      <protection/>
    </xf>
    <xf numFmtId="0" fontId="7" fillId="3" borderId="5" xfId="19" applyFont="1" applyFill="1" applyBorder="1">
      <alignment vertical="center"/>
      <protection/>
    </xf>
    <xf numFmtId="0" fontId="7" fillId="3" borderId="5" xfId="19" applyNumberFormat="1" applyFont="1" applyFill="1" applyBorder="1" applyAlignment="1" applyProtection="1">
      <alignment/>
      <protection/>
    </xf>
    <xf numFmtId="3" fontId="7" fillId="3" borderId="5" xfId="19" applyNumberFormat="1" applyFont="1" applyFill="1" applyBorder="1">
      <alignment horizontal="right" vertical="center"/>
      <protection/>
    </xf>
    <xf numFmtId="3" fontId="15" fillId="3" borderId="5" xfId="19" applyNumberFormat="1" applyFont="1" applyFill="1" applyBorder="1">
      <alignment horizontal="right" vertical="center"/>
      <protection/>
    </xf>
    <xf numFmtId="164" fontId="15" fillId="3" borderId="6" xfId="19" applyNumberFormat="1" applyFont="1" applyFill="1" applyBorder="1">
      <alignment horizontal="right" vertical="center"/>
      <protection/>
    </xf>
    <xf numFmtId="0" fontId="4" fillId="3" borderId="5" xfId="19" applyNumberFormat="1" applyFont="1" applyFill="1" applyBorder="1" applyAlignment="1" applyProtection="1">
      <alignment/>
      <protection/>
    </xf>
    <xf numFmtId="3" fontId="15" fillId="0" borderId="0" xfId="19" applyNumberFormat="1" applyFont="1" applyFill="1" applyBorder="1" applyAlignment="1" applyProtection="1">
      <alignment/>
      <protection/>
    </xf>
    <xf numFmtId="164" fontId="15" fillId="0" borderId="0" xfId="19" applyNumberFormat="1" applyFont="1" applyFill="1" applyBorder="1" applyAlignment="1" applyProtection="1">
      <alignment/>
      <protection/>
    </xf>
    <xf numFmtId="3" fontId="7" fillId="0" borderId="0" xfId="19" applyNumberFormat="1" applyFont="1" applyFill="1" applyBorder="1" applyAlignment="1" applyProtection="1">
      <alignment/>
      <protection/>
    </xf>
    <xf numFmtId="0" fontId="7" fillId="0" borderId="2" xfId="19" applyNumberFormat="1" applyFont="1" applyFill="1" applyBorder="1" applyAlignment="1" applyProtection="1">
      <alignment/>
      <protection/>
    </xf>
    <xf numFmtId="164" fontId="5" fillId="0" borderId="0" xfId="19" applyNumberFormat="1" applyFont="1" applyFill="1" applyBorder="1" applyAlignment="1" applyProtection="1">
      <alignment/>
      <protection/>
    </xf>
    <xf numFmtId="0" fontId="4" fillId="0" borderId="0" xfId="19" applyFont="1" applyBorder="1">
      <alignment vertical="center"/>
      <protection/>
    </xf>
    <xf numFmtId="3" fontId="10" fillId="0" borderId="0" xfId="19" applyNumberFormat="1" applyFont="1" applyBorder="1">
      <alignment horizontal="right" vertical="center"/>
      <protection/>
    </xf>
    <xf numFmtId="164" fontId="10" fillId="0" borderId="0" xfId="19" applyNumberFormat="1" applyFont="1" applyBorder="1">
      <alignment horizontal="right" vertical="center"/>
      <protection/>
    </xf>
    <xf numFmtId="3" fontId="4" fillId="0" borderId="0" xfId="19" applyNumberFormat="1" applyFont="1" applyBorder="1">
      <alignment horizontal="right" vertical="center"/>
      <protection/>
    </xf>
    <xf numFmtId="0" fontId="7" fillId="4" borderId="0" xfId="19" applyNumberFormat="1" applyFont="1" applyFill="1" applyBorder="1" applyAlignment="1" applyProtection="1">
      <alignment horizontal="center"/>
      <protection/>
    </xf>
    <xf numFmtId="0" fontId="7" fillId="4" borderId="0" xfId="19" applyFont="1" applyFill="1" applyBorder="1">
      <alignment vertical="center"/>
      <protection/>
    </xf>
    <xf numFmtId="0" fontId="4" fillId="4" borderId="0" xfId="19" applyNumberFormat="1" applyFont="1" applyFill="1" applyBorder="1" applyAlignment="1" applyProtection="1">
      <alignment/>
      <protection/>
    </xf>
    <xf numFmtId="3" fontId="7" fillId="4" borderId="0" xfId="19" applyNumberFormat="1" applyFont="1" applyFill="1" applyBorder="1">
      <alignment horizontal="right" vertical="center"/>
      <protection/>
    </xf>
    <xf numFmtId="164" fontId="15" fillId="4" borderId="0" xfId="19" applyNumberFormat="1" applyFont="1" applyFill="1" applyBorder="1">
      <alignment horizontal="right" vertical="center"/>
      <protection/>
    </xf>
    <xf numFmtId="3" fontId="15" fillId="4" borderId="0" xfId="19" applyNumberFormat="1" applyFont="1" applyFill="1" applyBorder="1">
      <alignment horizontal="right" vertical="center"/>
      <protection/>
    </xf>
    <xf numFmtId="0" fontId="5" fillId="4" borderId="0" xfId="19" applyNumberFormat="1" applyFont="1" applyFill="1" applyBorder="1" applyAlignment="1" applyProtection="1">
      <alignment/>
      <protection/>
    </xf>
    <xf numFmtId="0" fontId="7" fillId="4" borderId="0" xfId="19" applyNumberFormat="1" applyFont="1" applyFill="1" applyBorder="1" applyAlignment="1" applyProtection="1">
      <alignment/>
      <protection/>
    </xf>
    <xf numFmtId="0" fontId="4" fillId="0" borderId="7" xfId="19" applyNumberFormat="1" applyFont="1" applyFill="1" applyBorder="1" applyAlignment="1" applyProtection="1">
      <alignment/>
      <protection/>
    </xf>
    <xf numFmtId="0" fontId="4" fillId="0" borderId="1" xfId="19" applyNumberFormat="1" applyFont="1" applyFill="1" applyBorder="1" applyAlignment="1" applyProtection="1">
      <alignment/>
      <protection/>
    </xf>
    <xf numFmtId="3" fontId="7" fillId="0" borderId="0" xfId="19" applyNumberFormat="1" applyFont="1" applyFill="1" applyBorder="1">
      <alignment horizontal="right" vertical="center"/>
      <protection/>
    </xf>
    <xf numFmtId="164" fontId="7" fillId="0" borderId="0" xfId="19" applyNumberFormat="1" applyFont="1" applyFill="1" applyBorder="1">
      <alignment horizontal="right" vertical="center"/>
      <protection/>
    </xf>
    <xf numFmtId="3" fontId="15" fillId="0" borderId="0" xfId="19" applyNumberFormat="1" applyFont="1" applyFill="1" applyBorder="1">
      <alignment horizontal="right" vertical="center"/>
      <protection/>
    </xf>
    <xf numFmtId="164" fontId="15" fillId="0" borderId="3" xfId="19" applyNumberFormat="1" applyFont="1" applyFill="1" applyBorder="1">
      <alignment horizontal="right" vertical="center"/>
      <protection/>
    </xf>
    <xf numFmtId="0" fontId="7" fillId="0" borderId="4" xfId="19" applyFont="1" applyFill="1" applyBorder="1">
      <alignment horizontal="left" vertical="center"/>
      <protection/>
    </xf>
    <xf numFmtId="0" fontId="14" fillId="0" borderId="5" xfId="19" applyNumberFormat="1" applyFont="1" applyFill="1" applyBorder="1" applyAlignment="1" applyProtection="1">
      <alignment/>
      <protection/>
    </xf>
    <xf numFmtId="0" fontId="4" fillId="0" borderId="5" xfId="19" applyNumberFormat="1" applyFont="1" applyFill="1" applyBorder="1" applyAlignment="1" applyProtection="1">
      <alignment/>
      <protection/>
    </xf>
    <xf numFmtId="3" fontId="7" fillId="0" borderId="5" xfId="19" applyNumberFormat="1" applyFont="1" applyFill="1" applyBorder="1">
      <alignment horizontal="right" vertical="center"/>
      <protection/>
    </xf>
    <xf numFmtId="164" fontId="15" fillId="0" borderId="5" xfId="19" applyNumberFormat="1" applyFont="1" applyFill="1" applyBorder="1">
      <alignment horizontal="right" vertical="center"/>
      <protection/>
    </xf>
    <xf numFmtId="3" fontId="15" fillId="0" borderId="5" xfId="19" applyNumberFormat="1" applyFont="1" applyFill="1" applyBorder="1">
      <alignment horizontal="right" vertical="center"/>
      <protection/>
    </xf>
    <xf numFmtId="3" fontId="14" fillId="0" borderId="0" xfId="19" applyNumberFormat="1" applyFont="1" applyFill="1" applyBorder="1" applyAlignment="1" applyProtection="1">
      <alignment/>
      <protection/>
    </xf>
    <xf numFmtId="164" fontId="14" fillId="0" borderId="0" xfId="19" applyNumberFormat="1" applyFont="1" applyFill="1" applyBorder="1" applyAlignment="1" applyProtection="1">
      <alignment/>
      <protection/>
    </xf>
    <xf numFmtId="0" fontId="19" fillId="0" borderId="0" xfId="20" applyNumberFormat="1" applyFont="1" applyFill="1" applyBorder="1" applyAlignment="1" applyProtection="1">
      <alignment/>
      <protection/>
    </xf>
    <xf numFmtId="0" fontId="22" fillId="0" borderId="0" xfId="20" applyNumberFormat="1" applyFont="1" applyFill="1" applyBorder="1" applyAlignment="1" applyProtection="1">
      <alignment/>
      <protection/>
    </xf>
    <xf numFmtId="3" fontId="23" fillId="0" borderId="0" xfId="20" applyNumberFormat="1" applyFont="1" applyBorder="1" applyAlignment="1">
      <alignment horizontal="center" vertical="center"/>
      <protection/>
    </xf>
    <xf numFmtId="0" fontId="11" fillId="0" borderId="0" xfId="0" applyFont="1" applyAlignment="1">
      <alignment/>
    </xf>
    <xf numFmtId="3" fontId="24" fillId="0" borderId="0" xfId="20" applyNumberFormat="1" applyFont="1" applyBorder="1" applyAlignment="1">
      <alignment horizontal="left" vertical="center"/>
      <protection/>
    </xf>
    <xf numFmtId="0" fontId="25" fillId="0" borderId="0" xfId="20" applyNumberFormat="1" applyFont="1" applyFill="1" applyBorder="1" applyAlignment="1" applyProtection="1">
      <alignment/>
      <protection/>
    </xf>
    <xf numFmtId="0" fontId="26" fillId="0" borderId="0" xfId="20" applyNumberFormat="1" applyFont="1" applyFill="1" applyBorder="1" applyAlignment="1" applyProtection="1">
      <alignment/>
      <protection/>
    </xf>
    <xf numFmtId="0" fontId="14" fillId="0" borderId="0" xfId="20" applyNumberFormat="1" applyFont="1" applyFill="1" applyBorder="1" applyAlignment="1" applyProtection="1">
      <alignment/>
      <protection/>
    </xf>
    <xf numFmtId="164" fontId="2" fillId="0" borderId="0" xfId="20" applyNumberFormat="1" applyFont="1" applyFill="1" applyBorder="1" applyAlignment="1" applyProtection="1">
      <alignment/>
      <protection/>
    </xf>
    <xf numFmtId="3" fontId="14" fillId="0" borderId="0" xfId="20" applyNumberFormat="1" applyFont="1" applyFill="1" applyBorder="1" applyAlignment="1" applyProtection="1">
      <alignment/>
      <protection/>
    </xf>
    <xf numFmtId="164" fontId="14" fillId="0" borderId="0" xfId="20" applyNumberFormat="1" applyFont="1" applyFill="1" applyBorder="1" applyAlignment="1" applyProtection="1">
      <alignment/>
      <protection/>
    </xf>
    <xf numFmtId="0" fontId="2" fillId="0" borderId="0" xfId="0" applyFont="1" applyAlignment="1">
      <alignment/>
    </xf>
    <xf numFmtId="0" fontId="27" fillId="0" borderId="0" xfId="20" applyNumberFormat="1" applyFont="1" applyFill="1" applyBorder="1" applyAlignment="1" applyProtection="1">
      <alignment/>
      <protection/>
    </xf>
    <xf numFmtId="0" fontId="28" fillId="0" borderId="0" xfId="20" applyNumberFormat="1" applyFont="1" applyFill="1" applyBorder="1" applyAlignment="1" applyProtection="1">
      <alignment/>
      <protection/>
    </xf>
    <xf numFmtId="164" fontId="29" fillId="0" borderId="0" xfId="20" applyNumberFormat="1" applyFont="1" applyFill="1" applyBorder="1" applyAlignment="1">
      <alignment horizontal="center" vertical="center"/>
      <protection/>
    </xf>
    <xf numFmtId="3" fontId="27" fillId="0" borderId="0" xfId="20" applyNumberFormat="1" applyFont="1" applyFill="1" applyBorder="1">
      <alignment horizontal="right" vertical="center"/>
      <protection/>
    </xf>
    <xf numFmtId="164" fontId="27" fillId="0" borderId="0" xfId="20" applyNumberFormat="1" applyFont="1" applyFill="1" applyBorder="1" applyAlignment="1">
      <alignment horizontal="center" vertical="center"/>
      <protection/>
    </xf>
    <xf numFmtId="0" fontId="9" fillId="2" borderId="8" xfId="20" applyFont="1" applyFill="1" applyBorder="1">
      <alignment vertical="center"/>
      <protection/>
    </xf>
    <xf numFmtId="0" fontId="30" fillId="2" borderId="9" xfId="20" applyNumberFormat="1" applyFont="1" applyFill="1" applyBorder="1" applyAlignment="1" applyProtection="1">
      <alignment/>
      <protection/>
    </xf>
    <xf numFmtId="0" fontId="14" fillId="2" borderId="9" xfId="20" applyNumberFormat="1" applyFont="1" applyFill="1" applyBorder="1" applyAlignment="1" applyProtection="1">
      <alignment/>
      <protection/>
    </xf>
    <xf numFmtId="164" fontId="5" fillId="2" borderId="9" xfId="20" applyNumberFormat="1" applyFont="1" applyFill="1" applyBorder="1">
      <alignment horizontal="right" vertical="center"/>
      <protection/>
    </xf>
    <xf numFmtId="3" fontId="5" fillId="2" borderId="9" xfId="20" applyNumberFormat="1" applyFont="1" applyFill="1" applyBorder="1">
      <alignment horizontal="right" vertical="center"/>
      <protection/>
    </xf>
    <xf numFmtId="0" fontId="2" fillId="2" borderId="9" xfId="0" applyFont="1" applyFill="1" applyBorder="1" applyAlignment="1">
      <alignment/>
    </xf>
    <xf numFmtId="0" fontId="2" fillId="2" borderId="10" xfId="0" applyFont="1" applyFill="1" applyBorder="1" applyAlignment="1">
      <alignment/>
    </xf>
    <xf numFmtId="0" fontId="14" fillId="0" borderId="11" xfId="20" applyNumberFormat="1" applyFont="1" applyFill="1" applyBorder="1" applyAlignment="1" applyProtection="1">
      <alignment/>
      <protection/>
    </xf>
    <xf numFmtId="0" fontId="2" fillId="0" borderId="12" xfId="0" applyFont="1" applyBorder="1" applyAlignment="1">
      <alignment/>
    </xf>
    <xf numFmtId="0" fontId="14" fillId="3" borderId="11" xfId="20" applyNumberFormat="1" applyFont="1" applyFill="1" applyBorder="1" applyAlignment="1" applyProtection="1">
      <alignment/>
      <protection/>
    </xf>
    <xf numFmtId="0" fontId="14" fillId="3" borderId="0" xfId="20" applyFont="1" applyFill="1" applyBorder="1">
      <alignment vertical="center"/>
      <protection/>
    </xf>
    <xf numFmtId="0" fontId="14" fillId="3" borderId="0" xfId="20" applyNumberFormat="1" applyFont="1" applyFill="1" applyBorder="1" applyAlignment="1" applyProtection="1">
      <alignment/>
      <protection/>
    </xf>
    <xf numFmtId="166" fontId="14" fillId="3" borderId="0" xfId="15" applyNumberFormat="1" applyFont="1" applyFill="1" applyBorder="1" applyAlignment="1">
      <alignment horizontal="right" vertical="center"/>
    </xf>
    <xf numFmtId="3" fontId="14" fillId="3" borderId="0" xfId="20" applyNumberFormat="1" applyFont="1" applyFill="1" applyBorder="1">
      <alignment horizontal="right" vertical="center"/>
      <protection/>
    </xf>
    <xf numFmtId="0" fontId="14" fillId="3" borderId="13" xfId="20" applyNumberFormat="1" applyFont="1" applyFill="1" applyBorder="1" applyAlignment="1" applyProtection="1">
      <alignment/>
      <protection/>
    </xf>
    <xf numFmtId="0" fontId="14" fillId="3" borderId="14" xfId="20" applyFont="1" applyFill="1" applyBorder="1">
      <alignment vertical="center"/>
      <protection/>
    </xf>
    <xf numFmtId="0" fontId="14" fillId="3" borderId="14" xfId="20" applyNumberFormat="1" applyFont="1" applyFill="1" applyBorder="1" applyAlignment="1" applyProtection="1">
      <alignment/>
      <protection/>
    </xf>
    <xf numFmtId="166" fontId="2" fillId="3" borderId="14" xfId="15" applyNumberFormat="1" applyFont="1" applyFill="1" applyBorder="1" applyAlignment="1">
      <alignment horizontal="right" vertical="center"/>
    </xf>
    <xf numFmtId="3" fontId="2" fillId="3" borderId="14" xfId="20" applyNumberFormat="1" applyFont="1" applyFill="1" applyBorder="1">
      <alignment horizontal="right" vertical="center"/>
      <protection/>
    </xf>
    <xf numFmtId="0" fontId="9" fillId="2" borderId="8" xfId="20" applyNumberFormat="1" applyFont="1" applyFill="1" applyBorder="1" applyAlignment="1" applyProtection="1">
      <alignment/>
      <protection/>
    </xf>
    <xf numFmtId="0" fontId="30" fillId="2" borderId="9" xfId="20" applyFont="1" applyFill="1" applyBorder="1">
      <alignment vertical="center"/>
      <protection/>
    </xf>
    <xf numFmtId="164" fontId="9" fillId="2" borderId="9" xfId="20" applyNumberFormat="1" applyFont="1" applyFill="1" applyBorder="1">
      <alignment horizontal="right" vertical="center"/>
      <protection/>
    </xf>
    <xf numFmtId="3" fontId="9" fillId="2" borderId="9" xfId="20" applyNumberFormat="1" applyFont="1" applyFill="1" applyBorder="1">
      <alignment horizontal="right" vertical="center"/>
      <protection/>
    </xf>
    <xf numFmtId="43" fontId="14" fillId="3" borderId="0" xfId="15" applyFont="1" applyFill="1" applyBorder="1" applyAlignment="1">
      <alignment horizontal="right" vertical="center"/>
    </xf>
    <xf numFmtId="166" fontId="14" fillId="3" borderId="14" xfId="15" applyNumberFormat="1" applyFont="1" applyFill="1" applyBorder="1" applyAlignment="1">
      <alignment horizontal="right" vertical="center"/>
    </xf>
    <xf numFmtId="3" fontId="14" fillId="3" borderId="14" xfId="20" applyNumberFormat="1" applyFont="1" applyFill="1" applyBorder="1">
      <alignment horizontal="right" vertical="center"/>
      <protection/>
    </xf>
    <xf numFmtId="3" fontId="2" fillId="0" borderId="0" xfId="20" applyNumberFormat="1" applyFont="1" applyFill="1" applyBorder="1" applyAlignment="1" applyProtection="1">
      <alignment/>
      <protection/>
    </xf>
    <xf numFmtId="43" fontId="2" fillId="3" borderId="0" xfId="15" applyFont="1" applyFill="1" applyBorder="1" applyAlignment="1">
      <alignment horizontal="right" vertical="center"/>
    </xf>
    <xf numFmtId="3" fontId="2" fillId="3" borderId="0" xfId="20" applyNumberFormat="1" applyFont="1" applyFill="1" applyBorder="1">
      <alignment horizontal="right" vertical="center"/>
      <protection/>
    </xf>
    <xf numFmtId="43" fontId="2" fillId="3" borderId="14" xfId="15" applyFont="1" applyFill="1" applyBorder="1" applyAlignment="1">
      <alignment horizontal="right" vertical="center"/>
    </xf>
    <xf numFmtId="0" fontId="9" fillId="2" borderId="9" xfId="20" applyNumberFormat="1" applyFont="1" applyFill="1" applyBorder="1" applyAlignment="1" applyProtection="1">
      <alignment/>
      <protection/>
    </xf>
    <xf numFmtId="166" fontId="2" fillId="3" borderId="0" xfId="15" applyNumberFormat="1" applyFont="1" applyFill="1" applyBorder="1" applyAlignment="1">
      <alignment horizontal="right" vertical="center"/>
    </xf>
    <xf numFmtId="164" fontId="3" fillId="0" borderId="0" xfId="20" applyNumberFormat="1" applyFont="1" applyFill="1" applyBorder="1" applyAlignment="1" applyProtection="1">
      <alignment/>
      <protection/>
    </xf>
    <xf numFmtId="3" fontId="3" fillId="0" borderId="0" xfId="20" applyNumberFormat="1" applyFont="1" applyFill="1" applyBorder="1" applyAlignment="1" applyProtection="1">
      <alignment/>
      <protection/>
    </xf>
    <xf numFmtId="0" fontId="14" fillId="2" borderId="9" xfId="20" applyFont="1" applyFill="1" applyBorder="1">
      <alignment vertical="center"/>
      <protection/>
    </xf>
    <xf numFmtId="164" fontId="3" fillId="2" borderId="9" xfId="20" applyNumberFormat="1" applyFont="1" applyFill="1" applyBorder="1">
      <alignment horizontal="right" vertical="center"/>
      <protection/>
    </xf>
    <xf numFmtId="3" fontId="3" fillId="2" borderId="9" xfId="20" applyNumberFormat="1" applyFont="1" applyFill="1" applyBorder="1">
      <alignment horizontal="right" vertical="center"/>
      <protection/>
    </xf>
    <xf numFmtId="0" fontId="5" fillId="0" borderId="11" xfId="20" applyNumberFormat="1" applyFont="1" applyFill="1" applyBorder="1" applyAlignment="1" applyProtection="1">
      <alignment/>
      <protection/>
    </xf>
    <xf numFmtId="0" fontId="2" fillId="3" borderId="15" xfId="0" applyFont="1" applyFill="1" applyBorder="1" applyAlignment="1">
      <alignment/>
    </xf>
    <xf numFmtId="164" fontId="9" fillId="2" borderId="9" xfId="20" applyNumberFormat="1" applyFont="1" applyFill="1" applyBorder="1" applyAlignment="1" applyProtection="1">
      <alignment/>
      <protection/>
    </xf>
    <xf numFmtId="3" fontId="9" fillId="2" borderId="9" xfId="20" applyNumberFormat="1" applyFont="1" applyFill="1" applyBorder="1" applyAlignment="1" applyProtection="1">
      <alignment/>
      <protection/>
    </xf>
    <xf numFmtId="0" fontId="14" fillId="0" borderId="0" xfId="20" applyFont="1" applyFill="1" applyBorder="1">
      <alignment vertical="center"/>
      <protection/>
    </xf>
    <xf numFmtId="43" fontId="2" fillId="0" borderId="0" xfId="15" applyFont="1" applyFill="1" applyBorder="1" applyAlignment="1">
      <alignment horizontal="right" vertical="center"/>
    </xf>
    <xf numFmtId="3" fontId="2" fillId="0" borderId="0" xfId="20" applyNumberFormat="1" applyFont="1" applyFill="1" applyBorder="1">
      <alignment horizontal="right" vertical="center"/>
      <protection/>
    </xf>
    <xf numFmtId="0" fontId="2" fillId="0" borderId="0" xfId="0" applyFont="1" applyFill="1" applyBorder="1" applyAlignment="1">
      <alignment/>
    </xf>
    <xf numFmtId="43" fontId="2" fillId="0" borderId="0" xfId="15" applyFont="1" applyFill="1" applyBorder="1" applyAlignment="1">
      <alignment/>
    </xf>
    <xf numFmtId="43" fontId="2" fillId="2" borderId="9" xfId="15" applyFont="1" applyFill="1" applyBorder="1" applyAlignment="1">
      <alignment horizontal="right" vertical="center"/>
    </xf>
    <xf numFmtId="3" fontId="2" fillId="2" borderId="9" xfId="20" applyNumberFormat="1" applyFont="1" applyFill="1" applyBorder="1">
      <alignment horizontal="right" vertical="center"/>
      <protection/>
    </xf>
    <xf numFmtId="164" fontId="3" fillId="0" borderId="0" xfId="20" applyNumberFormat="1" applyFont="1" applyFill="1" applyBorder="1">
      <alignment horizontal="right" vertical="center"/>
      <protection/>
    </xf>
    <xf numFmtId="3" fontId="5" fillId="0" borderId="0" xfId="20" applyNumberFormat="1" applyFont="1" applyFill="1" applyBorder="1">
      <alignment horizontal="right" vertical="center"/>
      <protection/>
    </xf>
    <xf numFmtId="164" fontId="5" fillId="0" borderId="0" xfId="20" applyNumberFormat="1" applyFont="1" applyFill="1" applyBorder="1">
      <alignment horizontal="right" vertical="center"/>
      <protection/>
    </xf>
    <xf numFmtId="0" fontId="23" fillId="0" borderId="0" xfId="20" applyFont="1" applyFill="1" applyBorder="1">
      <alignment horizontal="left" vertical="center"/>
      <protection/>
    </xf>
    <xf numFmtId="164" fontId="23" fillId="0" borderId="0" xfId="20" applyNumberFormat="1" applyFont="1" applyFill="1" applyBorder="1">
      <alignment horizontal="right" vertical="center"/>
      <protection/>
    </xf>
    <xf numFmtId="3" fontId="23" fillId="0" borderId="0" xfId="20" applyNumberFormat="1" applyFont="1" applyFill="1" applyBorder="1">
      <alignment horizontal="right" vertical="center"/>
      <protection/>
    </xf>
    <xf numFmtId="0" fontId="28" fillId="0" borderId="0" xfId="20" applyNumberFormat="1" applyFont="1" applyFill="1" applyBorder="1" applyAlignment="1" applyProtection="1">
      <alignment horizontal="center"/>
      <protection/>
    </xf>
    <xf numFmtId="0" fontId="11" fillId="3" borderId="0" xfId="0" applyFont="1" applyFill="1" applyAlignment="1">
      <alignment/>
    </xf>
    <xf numFmtId="0" fontId="22" fillId="3" borderId="0" xfId="20" applyNumberFormat="1" applyFont="1" applyFill="1" applyBorder="1" applyAlignment="1" applyProtection="1">
      <alignment/>
      <protection/>
    </xf>
    <xf numFmtId="166" fontId="11" fillId="3" borderId="0" xfId="15" applyNumberFormat="1" applyFont="1" applyFill="1" applyBorder="1" applyAlignment="1" applyProtection="1">
      <alignment/>
      <protection/>
    </xf>
    <xf numFmtId="3" fontId="22" fillId="3" borderId="0" xfId="20" applyNumberFormat="1" applyFont="1" applyFill="1" applyBorder="1" applyAlignment="1" applyProtection="1">
      <alignment/>
      <protection/>
    </xf>
    <xf numFmtId="0" fontId="28" fillId="3" borderId="0" xfId="20" applyNumberFormat="1" applyFont="1" applyFill="1" applyBorder="1" applyAlignment="1" applyProtection="1">
      <alignment/>
      <protection/>
    </xf>
    <xf numFmtId="166" fontId="22" fillId="3" borderId="0" xfId="15" applyNumberFormat="1" applyFont="1" applyFill="1" applyBorder="1" applyAlignment="1" applyProtection="1">
      <alignment/>
      <protection/>
    </xf>
    <xf numFmtId="0" fontId="31" fillId="0" borderId="0" xfId="0" applyFont="1" applyFill="1" applyAlignment="1">
      <alignment/>
    </xf>
    <xf numFmtId="164" fontId="31" fillId="0" borderId="0" xfId="20" applyNumberFormat="1" applyFont="1" applyFill="1" applyBorder="1" applyAlignment="1" applyProtection="1">
      <alignment/>
      <protection/>
    </xf>
    <xf numFmtId="3" fontId="28" fillId="0" borderId="0" xfId="20" applyNumberFormat="1" applyFont="1" applyFill="1" applyBorder="1" applyAlignment="1" applyProtection="1">
      <alignment/>
      <protection/>
    </xf>
    <xf numFmtId="164" fontId="28" fillId="0" borderId="0" xfId="20" applyNumberFormat="1" applyFont="1" applyFill="1" applyBorder="1" applyAlignment="1" applyProtection="1">
      <alignment/>
      <protection/>
    </xf>
    <xf numFmtId="166" fontId="12" fillId="0" borderId="0" xfId="15" applyNumberFormat="1" applyFont="1" applyFill="1" applyBorder="1" applyAlignment="1" applyProtection="1">
      <alignment/>
      <protection/>
    </xf>
    <xf numFmtId="3" fontId="23" fillId="0" borderId="0" xfId="20" applyNumberFormat="1" applyFont="1" applyFill="1" applyBorder="1" applyAlignment="1" applyProtection="1">
      <alignment/>
      <protection/>
    </xf>
    <xf numFmtId="166" fontId="23" fillId="0" borderId="0" xfId="15" applyNumberFormat="1" applyFont="1" applyFill="1" applyBorder="1" applyAlignment="1" applyProtection="1">
      <alignment/>
      <protection/>
    </xf>
    <xf numFmtId="0" fontId="27" fillId="0" borderId="0" xfId="20" applyFont="1" applyFill="1" applyBorder="1">
      <alignment horizontal="left" vertical="center"/>
      <protection/>
    </xf>
    <xf numFmtId="0" fontId="31" fillId="0" borderId="0" xfId="0" applyFont="1" applyAlignment="1">
      <alignment/>
    </xf>
    <xf numFmtId="166" fontId="11" fillId="3" borderId="0" xfId="15" applyNumberFormat="1" applyFont="1" applyFill="1" applyAlignment="1">
      <alignment/>
    </xf>
    <xf numFmtId="37" fontId="11" fillId="3" borderId="0" xfId="17" applyNumberFormat="1" applyFont="1" applyFill="1" applyAlignment="1">
      <alignment/>
    </xf>
    <xf numFmtId="0" fontId="31" fillId="3" borderId="0" xfId="0" applyFont="1" applyFill="1" applyAlignment="1">
      <alignment/>
    </xf>
    <xf numFmtId="37" fontId="22" fillId="3" borderId="0" xfId="17" applyNumberFormat="1" applyFont="1" applyFill="1" applyBorder="1" applyAlignment="1" applyProtection="1">
      <alignment/>
      <protection/>
    </xf>
    <xf numFmtId="166" fontId="31" fillId="0" borderId="0" xfId="15" applyNumberFormat="1" applyFont="1" applyFill="1" applyAlignment="1">
      <alignment/>
    </xf>
    <xf numFmtId="0" fontId="29" fillId="0" borderId="0" xfId="0" applyFont="1" applyAlignment="1">
      <alignment horizontal="center"/>
    </xf>
    <xf numFmtId="166" fontId="7" fillId="0" borderId="0" xfId="20" applyNumberFormat="1" applyFont="1" applyFill="1" applyBorder="1" applyAlignment="1">
      <alignment horizontal="right"/>
      <protection/>
    </xf>
    <xf numFmtId="166" fontId="4" fillId="0" borderId="0" xfId="0" applyNumberFormat="1" applyFont="1" applyFill="1" applyBorder="1" applyAlignment="1" applyProtection="1">
      <alignment/>
      <protection/>
    </xf>
    <xf numFmtId="166" fontId="10" fillId="0" borderId="0" xfId="15" applyNumberFormat="1" applyFont="1" applyFill="1" applyBorder="1" applyAlignment="1" applyProtection="1">
      <alignment/>
      <protection/>
    </xf>
    <xf numFmtId="166" fontId="4" fillId="3" borderId="0" xfId="15" applyNumberFormat="1" applyFont="1" applyFill="1" applyBorder="1" applyAlignment="1">
      <alignment horizontal="right" vertical="center"/>
    </xf>
    <xf numFmtId="166" fontId="4" fillId="0" borderId="0" xfId="15" applyNumberFormat="1" applyFont="1" applyFill="1" applyBorder="1" applyAlignment="1" applyProtection="1">
      <alignment/>
      <protection/>
    </xf>
    <xf numFmtId="166" fontId="2" fillId="3" borderId="0" xfId="15" applyNumberFormat="1" applyFont="1" applyFill="1" applyBorder="1" applyAlignment="1" applyProtection="1">
      <alignment/>
      <protection/>
    </xf>
    <xf numFmtId="166" fontId="2" fillId="0" borderId="0" xfId="15" applyNumberFormat="1" applyFont="1" applyFill="1" applyBorder="1" applyAlignment="1" applyProtection="1">
      <alignment/>
      <protection/>
    </xf>
    <xf numFmtId="166" fontId="2" fillId="0" borderId="0" xfId="0" applyNumberFormat="1" applyFont="1" applyFill="1" applyBorder="1" applyAlignment="1" applyProtection="1">
      <alignment/>
      <protection/>
    </xf>
    <xf numFmtId="168" fontId="14" fillId="3" borderId="0" xfId="17" applyNumberFormat="1" applyFont="1" applyFill="1" applyBorder="1" applyAlignment="1">
      <alignment horizontal="right" vertical="center"/>
    </xf>
    <xf numFmtId="168" fontId="2" fillId="3" borderId="12" xfId="17" applyNumberFormat="1" applyFont="1" applyFill="1" applyBorder="1" applyAlignment="1">
      <alignment/>
    </xf>
    <xf numFmtId="166" fontId="2" fillId="3" borderId="0" xfId="15" applyNumberFormat="1" applyFont="1" applyFill="1" applyBorder="1" applyAlignment="1">
      <alignment/>
    </xf>
    <xf numFmtId="166" fontId="2" fillId="3" borderId="14" xfId="15" applyNumberFormat="1" applyFont="1" applyFill="1" applyBorder="1" applyAlignment="1">
      <alignment/>
    </xf>
    <xf numFmtId="43" fontId="2" fillId="2" borderId="9" xfId="15" applyFont="1" applyFill="1" applyBorder="1" applyAlignment="1">
      <alignment/>
    </xf>
    <xf numFmtId="0" fontId="33" fillId="2" borderId="0" xfId="20" applyNumberFormat="1" applyFont="1" applyFill="1" applyBorder="1" applyAlignment="1" applyProtection="1">
      <alignment/>
      <protection/>
    </xf>
    <xf numFmtId="0" fontId="34" fillId="2" borderId="0" xfId="20" applyNumberFormat="1" applyFont="1" applyFill="1" applyBorder="1" applyAlignment="1" applyProtection="1">
      <alignment/>
      <protection/>
    </xf>
    <xf numFmtId="0" fontId="4" fillId="0" borderId="0" xfId="20" applyNumberFormat="1" applyFont="1" applyFill="1" applyBorder="1" applyAlignment="1" applyProtection="1">
      <alignment horizontal="center"/>
      <protection/>
    </xf>
    <xf numFmtId="0" fontId="27" fillId="3" borderId="0" xfId="20" applyNumberFormat="1" applyFont="1" applyFill="1" applyBorder="1" applyAlignment="1" applyProtection="1">
      <alignment horizontal="left"/>
      <protection/>
    </xf>
    <xf numFmtId="0" fontId="27" fillId="3" borderId="0" xfId="20" applyNumberFormat="1" applyFont="1" applyFill="1" applyBorder="1" applyAlignment="1" applyProtection="1">
      <alignment/>
      <protection/>
    </xf>
    <xf numFmtId="0" fontId="2" fillId="3" borderId="12" xfId="0" applyFont="1" applyFill="1" applyBorder="1" applyAlignment="1">
      <alignment/>
    </xf>
    <xf numFmtId="0" fontId="2" fillId="0" borderId="12" xfId="0" applyFont="1" applyFill="1" applyBorder="1" applyAlignment="1">
      <alignment/>
    </xf>
    <xf numFmtId="3" fontId="5" fillId="2" borderId="10" xfId="20" applyNumberFormat="1" applyFont="1" applyFill="1" applyBorder="1">
      <alignment horizontal="right" vertical="center"/>
      <protection/>
    </xf>
    <xf numFmtId="3" fontId="14" fillId="0" borderId="12" xfId="20" applyNumberFormat="1" applyFont="1" applyFill="1" applyBorder="1" applyAlignment="1" applyProtection="1">
      <alignment/>
      <protection/>
    </xf>
    <xf numFmtId="3" fontId="14" fillId="3" borderId="12" xfId="20" applyNumberFormat="1" applyFont="1" applyFill="1" applyBorder="1">
      <alignment horizontal="right" vertical="center"/>
      <protection/>
    </xf>
    <xf numFmtId="168" fontId="14" fillId="3" borderId="12" xfId="17" applyNumberFormat="1" applyFont="1" applyFill="1" applyBorder="1" applyAlignment="1">
      <alignment horizontal="right" vertical="center"/>
    </xf>
    <xf numFmtId="3" fontId="14" fillId="3" borderId="12" xfId="20" applyNumberFormat="1" applyFont="1" applyFill="1" applyBorder="1" applyAlignment="1" applyProtection="1">
      <alignment/>
      <protection/>
    </xf>
    <xf numFmtId="3" fontId="2" fillId="3" borderId="15" xfId="20" applyNumberFormat="1" applyFont="1" applyFill="1" applyBorder="1">
      <alignment horizontal="right" vertical="center"/>
      <protection/>
    </xf>
    <xf numFmtId="3" fontId="9" fillId="2" borderId="10" xfId="20" applyNumberFormat="1" applyFont="1" applyFill="1" applyBorder="1">
      <alignment horizontal="right" vertical="center"/>
      <protection/>
    </xf>
    <xf numFmtId="3" fontId="2" fillId="0" borderId="12" xfId="20" applyNumberFormat="1" applyFont="1" applyFill="1" applyBorder="1" applyAlignment="1" applyProtection="1">
      <alignment/>
      <protection/>
    </xf>
    <xf numFmtId="3" fontId="2" fillId="2" borderId="10" xfId="20" applyNumberFormat="1" applyFont="1" applyFill="1" applyBorder="1">
      <alignment horizontal="right" vertical="center"/>
      <protection/>
    </xf>
    <xf numFmtId="3" fontId="2" fillId="0" borderId="12" xfId="20" applyNumberFormat="1" applyFont="1" applyFill="1" applyBorder="1">
      <alignment horizontal="right" vertical="center"/>
      <protection/>
    </xf>
    <xf numFmtId="0" fontId="8" fillId="2" borderId="8" xfId="0" applyFont="1" applyFill="1" applyBorder="1" applyAlignment="1">
      <alignment vertical="center"/>
    </xf>
    <xf numFmtId="0" fontId="8" fillId="2" borderId="9" xfId="0" applyNumberFormat="1" applyFont="1" applyFill="1" applyBorder="1" applyAlignment="1" applyProtection="1">
      <alignment/>
      <protection/>
    </xf>
    <xf numFmtId="3" fontId="8" fillId="2" borderId="9" xfId="0" applyNumberFormat="1" applyFont="1" applyFill="1" applyBorder="1" applyAlignment="1">
      <alignment horizontal="right" vertical="center"/>
    </xf>
    <xf numFmtId="166" fontId="8" fillId="2" borderId="10" xfId="0" applyNumberFormat="1" applyFont="1" applyFill="1" applyBorder="1" applyAlignment="1">
      <alignment horizontal="right" vertical="center"/>
    </xf>
    <xf numFmtId="0" fontId="4" fillId="0" borderId="11" xfId="0" applyNumberFormat="1" applyFont="1" applyFill="1" applyBorder="1" applyAlignment="1" applyProtection="1">
      <alignment/>
      <protection/>
    </xf>
    <xf numFmtId="166" fontId="10" fillId="0" borderId="12" xfId="0" applyNumberFormat="1" applyFont="1" applyFill="1" applyBorder="1" applyAlignment="1" applyProtection="1">
      <alignment/>
      <protection/>
    </xf>
    <xf numFmtId="0" fontId="4" fillId="3" borderId="11" xfId="0" applyNumberFormat="1" applyFont="1" applyFill="1" applyBorder="1" applyAlignment="1" applyProtection="1">
      <alignment horizontal="center"/>
      <protection/>
    </xf>
    <xf numFmtId="166" fontId="10" fillId="3" borderId="12" xfId="15" applyNumberFormat="1" applyFont="1" applyFill="1" applyBorder="1" applyAlignment="1" applyProtection="1">
      <alignment/>
      <protection/>
    </xf>
    <xf numFmtId="166" fontId="10" fillId="0" borderId="12" xfId="15" applyNumberFormat="1" applyFont="1" applyFill="1" applyBorder="1" applyAlignment="1" applyProtection="1">
      <alignment/>
      <protection/>
    </xf>
    <xf numFmtId="166" fontId="4" fillId="3" borderId="12" xfId="15" applyNumberFormat="1" applyFont="1" applyFill="1" applyBorder="1" applyAlignment="1">
      <alignment horizontal="right" vertical="center"/>
    </xf>
    <xf numFmtId="166" fontId="4" fillId="0" borderId="12" xfId="15" applyNumberFormat="1" applyFont="1" applyFill="1" applyBorder="1" applyAlignment="1" applyProtection="1">
      <alignment/>
      <protection/>
    </xf>
    <xf numFmtId="0" fontId="2" fillId="3" borderId="11" xfId="0" applyNumberFormat="1" applyFont="1" applyFill="1" applyBorder="1" applyAlignment="1" applyProtection="1">
      <alignment horizontal="center"/>
      <protection/>
    </xf>
    <xf numFmtId="166" fontId="2" fillId="3" borderId="12" xfId="15" applyNumberFormat="1" applyFont="1" applyFill="1" applyBorder="1" applyAlignment="1" applyProtection="1">
      <alignment/>
      <protection/>
    </xf>
    <xf numFmtId="0" fontId="2" fillId="3" borderId="13" xfId="0" applyNumberFormat="1" applyFont="1" applyFill="1" applyBorder="1" applyAlignment="1" applyProtection="1">
      <alignment horizontal="center"/>
      <protection/>
    </xf>
    <xf numFmtId="0" fontId="2" fillId="3" borderId="14" xfId="0" applyNumberFormat="1" applyFont="1" applyFill="1" applyBorder="1" applyAlignment="1" applyProtection="1">
      <alignment/>
      <protection/>
    </xf>
    <xf numFmtId="166" fontId="2" fillId="3" borderId="15" xfId="15" applyNumberFormat="1" applyFont="1" applyFill="1" applyBorder="1" applyAlignment="1" applyProtection="1">
      <alignment/>
      <protection/>
    </xf>
    <xf numFmtId="0" fontId="8" fillId="2" borderId="8" xfId="0" applyNumberFormat="1" applyFont="1" applyFill="1" applyBorder="1" applyAlignment="1" applyProtection="1">
      <alignment/>
      <protection/>
    </xf>
    <xf numFmtId="0" fontId="8" fillId="2" borderId="9" xfId="0" applyFont="1" applyFill="1" applyBorder="1" applyAlignment="1">
      <alignment vertical="center"/>
    </xf>
    <xf numFmtId="166" fontId="8" fillId="2" borderId="10" xfId="15" applyNumberFormat="1" applyFont="1" applyFill="1" applyBorder="1" applyAlignment="1">
      <alignment horizontal="right" vertical="center"/>
    </xf>
    <xf numFmtId="0" fontId="4" fillId="3" borderId="13" xfId="0" applyNumberFormat="1" applyFont="1" applyFill="1" applyBorder="1" applyAlignment="1" applyProtection="1">
      <alignment horizontal="center"/>
      <protection/>
    </xf>
    <xf numFmtId="0" fontId="4" fillId="3" borderId="14" xfId="0" applyFont="1" applyFill="1" applyBorder="1" applyAlignment="1">
      <alignment vertical="center"/>
    </xf>
    <xf numFmtId="0" fontId="4" fillId="3" borderId="14" xfId="0" applyNumberFormat="1" applyFont="1" applyFill="1" applyBorder="1" applyAlignment="1" applyProtection="1">
      <alignment/>
      <protection/>
    </xf>
    <xf numFmtId="3" fontId="4" fillId="3" borderId="14" xfId="0" applyNumberFormat="1" applyFont="1" applyFill="1" applyBorder="1" applyAlignment="1">
      <alignment horizontal="right" vertical="center"/>
    </xf>
    <xf numFmtId="166" fontId="4" fillId="3" borderId="15" xfId="15" applyNumberFormat="1" applyFont="1" applyFill="1" applyBorder="1" applyAlignment="1">
      <alignment horizontal="right" vertical="center"/>
    </xf>
    <xf numFmtId="0" fontId="4" fillId="0" borderId="13" xfId="0" applyNumberFormat="1" applyFont="1" applyFill="1" applyBorder="1" applyAlignment="1" applyProtection="1">
      <alignment/>
      <protection/>
    </xf>
    <xf numFmtId="0" fontId="4" fillId="0" borderId="14" xfId="0" applyNumberFormat="1" applyFont="1" applyFill="1" applyBorder="1" applyAlignment="1" applyProtection="1">
      <alignment/>
      <protection/>
    </xf>
    <xf numFmtId="3" fontId="10" fillId="0" borderId="14" xfId="0" applyNumberFormat="1" applyFont="1" applyFill="1" applyBorder="1" applyAlignment="1" applyProtection="1">
      <alignment/>
      <protection/>
    </xf>
    <xf numFmtId="166" fontId="10" fillId="0" borderId="15" xfId="15" applyNumberFormat="1" applyFont="1" applyFill="1" applyBorder="1" applyAlignment="1" applyProtection="1">
      <alignment/>
      <protection/>
    </xf>
    <xf numFmtId="0" fontId="4" fillId="5" borderId="16" xfId="0" applyNumberFormat="1" applyFont="1" applyFill="1" applyBorder="1" applyAlignment="1" applyProtection="1">
      <alignment horizontal="center"/>
      <protection/>
    </xf>
    <xf numFmtId="0" fontId="4" fillId="5" borderId="17" xfId="0" applyFont="1" applyFill="1" applyBorder="1" applyAlignment="1">
      <alignment vertical="center"/>
    </xf>
    <xf numFmtId="0" fontId="4" fillId="5" borderId="17" xfId="0" applyNumberFormat="1" applyFont="1" applyFill="1" applyBorder="1" applyAlignment="1" applyProtection="1">
      <alignment/>
      <protection/>
    </xf>
    <xf numFmtId="3" fontId="4" fillId="5" borderId="17" xfId="0" applyNumberFormat="1" applyFont="1" applyFill="1" applyBorder="1" applyAlignment="1">
      <alignment horizontal="right" vertical="center"/>
    </xf>
    <xf numFmtId="166" fontId="4" fillId="5" borderId="18" xfId="15" applyNumberFormat="1" applyFont="1" applyFill="1" applyBorder="1" applyAlignment="1">
      <alignment horizontal="right" vertical="center"/>
    </xf>
    <xf numFmtId="0" fontId="7" fillId="3" borderId="0" xfId="19" applyNumberFormat="1" applyFont="1" applyFill="1" applyBorder="1" applyAlignment="1" applyProtection="1">
      <alignment horizontal="center"/>
      <protection/>
    </xf>
    <xf numFmtId="166" fontId="15" fillId="3" borderId="0" xfId="15" applyNumberFormat="1" applyFont="1" applyFill="1" applyBorder="1" applyAlignment="1">
      <alignment horizontal="right" vertical="center"/>
    </xf>
    <xf numFmtId="166" fontId="10" fillId="0" borderId="0" xfId="15" applyNumberFormat="1" applyFont="1" applyFill="1" applyBorder="1" applyAlignment="1">
      <alignment horizontal="right" vertical="center"/>
    </xf>
    <xf numFmtId="166" fontId="15" fillId="3" borderId="5" xfId="15" applyNumberFormat="1" applyFont="1" applyFill="1" applyBorder="1" applyAlignment="1">
      <alignment horizontal="right" vertical="center"/>
    </xf>
    <xf numFmtId="166" fontId="15" fillId="0" borderId="0" xfId="15" applyNumberFormat="1" applyFont="1" applyFill="1" applyBorder="1" applyAlignment="1" applyProtection="1">
      <alignment/>
      <protection/>
    </xf>
    <xf numFmtId="166" fontId="10" fillId="0" borderId="0" xfId="15" applyNumberFormat="1" applyFont="1" applyBorder="1" applyAlignment="1">
      <alignment horizontal="right" vertical="center"/>
    </xf>
    <xf numFmtId="166" fontId="15" fillId="4" borderId="0" xfId="15" applyNumberFormat="1" applyFont="1" applyFill="1" applyBorder="1" applyAlignment="1">
      <alignment horizontal="right" vertical="center"/>
    </xf>
    <xf numFmtId="0" fontId="32" fillId="0" borderId="0" xfId="20" applyNumberFormat="1" applyFont="1" applyFill="1" applyBorder="1" applyAlignment="1" applyProtection="1">
      <alignment horizontal="center"/>
      <protection/>
    </xf>
    <xf numFmtId="0" fontId="8" fillId="2" borderId="0" xfId="19" applyNumberFormat="1" applyFont="1" applyFill="1" applyBorder="1" applyAlignment="1" applyProtection="1">
      <alignment/>
      <protection/>
    </xf>
    <xf numFmtId="0" fontId="36" fillId="2" borderId="0" xfId="19" applyNumberFormat="1" applyFont="1" applyFill="1" applyBorder="1" applyAlignment="1" applyProtection="1">
      <alignment/>
      <protection/>
    </xf>
    <xf numFmtId="0" fontId="8" fillId="2" borderId="7" xfId="19" applyFont="1" applyFill="1" applyBorder="1">
      <alignment vertical="center"/>
      <protection/>
    </xf>
    <xf numFmtId="0" fontId="8" fillId="2" borderId="1" xfId="19" applyNumberFormat="1" applyFont="1" applyFill="1" applyBorder="1" applyAlignment="1" applyProtection="1">
      <alignment/>
      <protection/>
    </xf>
    <xf numFmtId="3" fontId="8" fillId="2" borderId="1" xfId="19" applyNumberFormat="1" applyFont="1" applyFill="1" applyBorder="1">
      <alignment horizontal="right" vertical="center"/>
      <protection/>
    </xf>
    <xf numFmtId="164" fontId="8" fillId="2" borderId="1" xfId="19" applyNumberFormat="1" applyFont="1" applyFill="1" applyBorder="1">
      <alignment horizontal="right" vertical="center"/>
      <protection/>
    </xf>
    <xf numFmtId="0" fontId="8" fillId="2" borderId="7" xfId="19" applyNumberFormat="1" applyFont="1" applyFill="1" applyBorder="1" applyAlignment="1" applyProtection="1">
      <alignment/>
      <protection/>
    </xf>
    <xf numFmtId="0" fontId="8" fillId="2" borderId="1" xfId="19" applyFont="1" applyFill="1" applyBorder="1">
      <alignment vertical="center"/>
      <protection/>
    </xf>
    <xf numFmtId="166" fontId="8" fillId="2" borderId="1" xfId="15" applyNumberFormat="1" applyFont="1" applyFill="1" applyBorder="1" applyAlignment="1">
      <alignment horizontal="right" vertical="center"/>
    </xf>
    <xf numFmtId="164" fontId="8" fillId="2" borderId="7" xfId="19" applyNumberFormat="1" applyFont="1" applyFill="1" applyBorder="1" applyAlignment="1" applyProtection="1">
      <alignment/>
      <protection/>
    </xf>
    <xf numFmtId="164" fontId="8" fillId="2" borderId="1" xfId="19" applyNumberFormat="1" applyFont="1" applyFill="1" applyBorder="1" applyAlignment="1" applyProtection="1">
      <alignment/>
      <protection/>
    </xf>
    <xf numFmtId="0" fontId="30" fillId="0" borderId="0" xfId="20" applyNumberFormat="1" applyFont="1" applyFill="1" applyBorder="1" applyAlignment="1" applyProtection="1">
      <alignment/>
      <protection/>
    </xf>
    <xf numFmtId="0" fontId="30" fillId="0" borderId="0" xfId="20" applyFont="1" applyFill="1" applyBorder="1">
      <alignment vertical="center"/>
      <protection/>
    </xf>
    <xf numFmtId="0" fontId="29" fillId="0" borderId="0" xfId="0" applyFont="1" applyFill="1" applyAlignment="1">
      <alignment horizontal="center"/>
    </xf>
    <xf numFmtId="166" fontId="29" fillId="0" borderId="0" xfId="15" applyNumberFormat="1" applyFont="1" applyAlignment="1">
      <alignment horizontal="left"/>
    </xf>
    <xf numFmtId="166" fontId="29" fillId="0" borderId="0" xfId="0" applyNumberFormat="1" applyFont="1" applyAlignment="1">
      <alignment horizontal="center"/>
    </xf>
    <xf numFmtId="43" fontId="11" fillId="3" borderId="0" xfId="15" applyFont="1" applyFill="1" applyAlignment="1">
      <alignment/>
    </xf>
    <xf numFmtId="0" fontId="2" fillId="0" borderId="0" xfId="0" applyNumberFormat="1" applyFont="1" applyFill="1" applyBorder="1" applyAlignment="1" applyProtection="1">
      <alignment horizontal="left" vertical="top" wrapText="1"/>
      <protection/>
    </xf>
    <xf numFmtId="0" fontId="42" fillId="0" borderId="0" xfId="0" applyNumberFormat="1" applyFont="1" applyFill="1" applyBorder="1" applyAlignment="1" applyProtection="1">
      <alignment/>
      <protection/>
    </xf>
    <xf numFmtId="0" fontId="23" fillId="0" borderId="0" xfId="20" applyNumberFormat="1" applyFont="1" applyFill="1" applyBorder="1" applyAlignment="1" applyProtection="1">
      <alignment horizontal="right"/>
      <protection/>
    </xf>
    <xf numFmtId="0" fontId="12" fillId="0" borderId="0" xfId="0" applyFont="1" applyBorder="1" applyAlignment="1">
      <alignment horizontal="right"/>
    </xf>
    <xf numFmtId="3" fontId="23" fillId="0" borderId="0" xfId="19" applyNumberFormat="1" applyFont="1" applyFill="1" applyBorder="1" applyAlignment="1" applyProtection="1">
      <alignment horizontal="right"/>
      <protection/>
    </xf>
    <xf numFmtId="166" fontId="15" fillId="0" borderId="0" xfId="15" applyNumberFormat="1" applyFont="1" applyFill="1" applyBorder="1" applyAlignment="1">
      <alignment horizontal="right" vertical="center"/>
    </xf>
    <xf numFmtId="0" fontId="6" fillId="0" borderId="0" xfId="0" applyFont="1" applyBorder="1" applyAlignment="1">
      <alignment/>
    </xf>
    <xf numFmtId="0" fontId="6" fillId="0" borderId="0" xfId="20" applyNumberFormat="1" applyFont="1" applyFill="1" applyBorder="1" applyAlignment="1" applyProtection="1">
      <alignment/>
      <protection/>
    </xf>
    <xf numFmtId="0" fontId="7" fillId="0" borderId="0" xfId="0" applyFont="1" applyBorder="1" applyAlignment="1">
      <alignment/>
    </xf>
    <xf numFmtId="3" fontId="7" fillId="0" borderId="0" xfId="19" applyNumberFormat="1" applyFont="1" applyBorder="1" applyProtection="1">
      <alignment horizontal="right" vertical="center"/>
      <protection locked="0"/>
    </xf>
    <xf numFmtId="0" fontId="7" fillId="0" borderId="0" xfId="0" applyNumberFormat="1" applyFont="1" applyFill="1" applyBorder="1" applyAlignment="1" applyProtection="1">
      <alignment/>
      <protection/>
    </xf>
    <xf numFmtId="0" fontId="7" fillId="3" borderId="0" xfId="20" applyFont="1" applyFill="1" applyBorder="1">
      <alignment vertical="center"/>
      <protection/>
    </xf>
    <xf numFmtId="0" fontId="42" fillId="0" borderId="0" xfId="19" applyNumberFormat="1" applyFont="1" applyFill="1" applyBorder="1" applyAlignment="1" applyProtection="1">
      <alignment/>
      <protection/>
    </xf>
    <xf numFmtId="0" fontId="7" fillId="0" borderId="0" xfId="19" applyNumberFormat="1" applyFont="1" applyFill="1" applyBorder="1" applyAlignment="1" applyProtection="1">
      <alignment horizontal="center"/>
      <protection/>
    </xf>
    <xf numFmtId="0" fontId="7" fillId="0" borderId="0" xfId="19" applyFont="1" applyFill="1" applyBorder="1">
      <alignment vertical="center"/>
      <protection/>
    </xf>
    <xf numFmtId="166" fontId="12" fillId="0" borderId="0" xfId="15" applyNumberFormat="1" applyFont="1" applyFill="1" applyBorder="1" applyAlignment="1" applyProtection="1">
      <alignment horizontal="right"/>
      <protection/>
    </xf>
    <xf numFmtId="0" fontId="12" fillId="0" borderId="0" xfId="0" applyNumberFormat="1" applyFont="1" applyFill="1" applyBorder="1" applyAlignment="1" applyProtection="1">
      <alignment/>
      <protection/>
    </xf>
    <xf numFmtId="3" fontId="12" fillId="0" borderId="0" xfId="0" applyNumberFormat="1" applyFont="1" applyFill="1" applyBorder="1" applyAlignment="1" applyProtection="1">
      <alignment/>
      <protection/>
    </xf>
    <xf numFmtId="166" fontId="12" fillId="0" borderId="0" xfId="0" applyNumberFormat="1" applyFont="1" applyFill="1" applyBorder="1" applyAlignment="1" applyProtection="1">
      <alignment horizontal="right"/>
      <protection/>
    </xf>
    <xf numFmtId="0" fontId="2" fillId="0" borderId="0" xfId="20" applyNumberFormat="1" applyFont="1" applyFill="1" applyBorder="1" applyAlignment="1" applyProtection="1">
      <alignment/>
      <protection/>
    </xf>
    <xf numFmtId="164" fontId="12" fillId="0" borderId="0" xfId="20" applyNumberFormat="1" applyFont="1" applyFill="1" applyBorder="1">
      <alignment horizontal="right" vertical="center"/>
      <protection/>
    </xf>
    <xf numFmtId="166" fontId="2" fillId="0" borderId="0" xfId="15" applyNumberFormat="1" applyFont="1" applyFill="1" applyBorder="1" applyAlignment="1">
      <alignment horizontal="right" vertical="center"/>
    </xf>
    <xf numFmtId="0" fontId="12" fillId="0" borderId="0" xfId="20" applyFont="1" applyFill="1" applyBorder="1">
      <alignment horizontal="left" vertical="center"/>
      <protection/>
    </xf>
    <xf numFmtId="3" fontId="12" fillId="0" borderId="0" xfId="20" applyNumberFormat="1" applyFont="1" applyFill="1" applyBorder="1">
      <alignment horizontal="right" vertical="center"/>
      <protection/>
    </xf>
    <xf numFmtId="0" fontId="43" fillId="0" borderId="0" xfId="20" applyNumberFormat="1" applyFont="1" applyFill="1" applyBorder="1" applyAlignment="1" applyProtection="1">
      <alignment/>
      <protection/>
    </xf>
    <xf numFmtId="164" fontId="21" fillId="0" borderId="0" xfId="20" applyNumberFormat="1" applyFont="1" applyFill="1" applyBorder="1" applyAlignment="1">
      <alignment horizontal="center" vertical="center"/>
      <protection/>
    </xf>
    <xf numFmtId="3" fontId="44" fillId="0" borderId="0" xfId="20" applyNumberFormat="1" applyFont="1" applyFill="1" applyBorder="1">
      <alignment horizontal="right" vertical="center"/>
      <protection/>
    </xf>
    <xf numFmtId="164" fontId="44" fillId="0" borderId="0" xfId="20" applyNumberFormat="1" applyFont="1" applyFill="1" applyBorder="1" applyAlignment="1">
      <alignment horizontal="center" vertical="center"/>
      <protection/>
    </xf>
    <xf numFmtId="0" fontId="40" fillId="0" borderId="0" xfId="0" applyFont="1" applyAlignment="1">
      <alignment/>
    </xf>
    <xf numFmtId="0" fontId="21" fillId="0" borderId="0" xfId="0" applyFont="1" applyAlignment="1">
      <alignment horizontal="center"/>
    </xf>
    <xf numFmtId="0" fontId="31" fillId="0" borderId="0" xfId="20" applyNumberFormat="1" applyFont="1" applyFill="1" applyBorder="1" applyAlignment="1" applyProtection="1">
      <alignment/>
      <protection/>
    </xf>
    <xf numFmtId="0" fontId="11" fillId="0" borderId="0" xfId="0" applyFont="1" applyFill="1" applyBorder="1" applyAlignment="1">
      <alignment horizontal="right"/>
    </xf>
    <xf numFmtId="0" fontId="12" fillId="0" borderId="0" xfId="0" applyFont="1" applyFill="1" applyAlignment="1">
      <alignment horizontal="right"/>
    </xf>
    <xf numFmtId="168" fontId="10" fillId="3" borderId="12" xfId="17" applyNumberFormat="1" applyFont="1" applyFill="1" applyBorder="1" applyAlignment="1" applyProtection="1">
      <alignment horizontal="left" indent="6"/>
      <protection/>
    </xf>
    <xf numFmtId="0" fontId="47" fillId="0" borderId="0" xfId="0" applyNumberFormat="1" applyFont="1" applyFill="1" applyBorder="1" applyAlignment="1" applyProtection="1">
      <alignment/>
      <protection/>
    </xf>
    <xf numFmtId="164" fontId="12" fillId="0" borderId="0" xfId="17" applyNumberFormat="1" applyFont="1" applyFill="1" applyBorder="1" applyAlignment="1" applyProtection="1">
      <alignment horizontal="right"/>
      <protection/>
    </xf>
    <xf numFmtId="0" fontId="12" fillId="0" borderId="0" xfId="20" applyNumberFormat="1" applyFont="1" applyFill="1" applyBorder="1" applyAlignment="1" applyProtection="1">
      <alignment/>
      <protection/>
    </xf>
    <xf numFmtId="168" fontId="12" fillId="0" borderId="0" xfId="17" applyNumberFormat="1" applyFont="1" applyFill="1" applyBorder="1" applyAlignment="1" applyProtection="1">
      <alignment/>
      <protection/>
    </xf>
    <xf numFmtId="3" fontId="12" fillId="0" borderId="0" xfId="20" applyNumberFormat="1" applyFont="1" applyFill="1" applyBorder="1" applyAlignment="1" applyProtection="1">
      <alignment/>
      <protection/>
    </xf>
    <xf numFmtId="0" fontId="11" fillId="0" borderId="0" xfId="0" applyFont="1" applyFill="1" applyAlignment="1">
      <alignment/>
    </xf>
    <xf numFmtId="3" fontId="25" fillId="0" borderId="0" xfId="20" applyNumberFormat="1" applyFont="1" applyBorder="1" applyAlignment="1">
      <alignment horizontal="left" vertical="center" wrapText="1"/>
      <protection/>
    </xf>
    <xf numFmtId="3" fontId="21" fillId="0" borderId="0" xfId="20" applyNumberFormat="1" applyFont="1" applyFill="1" applyBorder="1" applyAlignment="1">
      <alignment horizontal="center" vertical="center"/>
      <protection/>
    </xf>
    <xf numFmtId="0" fontId="40" fillId="0" borderId="0"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3" fontId="18" fillId="0" borderId="0" xfId="20" applyNumberFormat="1" applyFont="1" applyBorder="1" applyAlignment="1">
      <alignment horizontal="center" vertical="center" wrapText="1"/>
      <protection/>
    </xf>
    <xf numFmtId="0" fontId="20" fillId="0" borderId="0" xfId="0" applyFont="1" applyAlignment="1">
      <alignment horizontal="center" wrapText="1"/>
    </xf>
    <xf numFmtId="3" fontId="21" fillId="0" borderId="0" xfId="20" applyNumberFormat="1" applyFont="1" applyFill="1" applyBorder="1" applyAlignment="1">
      <alignment horizontal="center" vertical="center" wrapText="1"/>
      <protection/>
    </xf>
    <xf numFmtId="0" fontId="41" fillId="0" borderId="0" xfId="20" applyNumberFormat="1" applyFont="1" applyFill="1" applyBorder="1" applyAlignment="1" applyProtection="1">
      <alignment horizontal="center"/>
      <protection/>
    </xf>
    <xf numFmtId="0" fontId="42" fillId="0" borderId="0" xfId="20" applyNumberFormat="1" applyFont="1" applyFill="1" applyBorder="1" applyAlignment="1" applyProtection="1">
      <alignment horizontal="left" wrapText="1"/>
      <protection/>
    </xf>
    <xf numFmtId="3" fontId="24" fillId="0" borderId="0" xfId="20" applyNumberFormat="1" applyFont="1" applyBorder="1" applyAlignment="1">
      <alignment horizontal="left" vertical="center"/>
      <protection/>
    </xf>
    <xf numFmtId="3" fontId="7" fillId="0" borderId="0" xfId="20" applyNumberFormat="1" applyFont="1" applyBorder="1" applyAlignment="1" applyProtection="1">
      <alignment horizontal="left" vertical="center"/>
      <protection locked="0"/>
    </xf>
    <xf numFmtId="3" fontId="7" fillId="0" borderId="0" xfId="20" applyNumberFormat="1" applyFont="1" applyBorder="1" applyAlignment="1">
      <alignment horizontal="left" vertical="center"/>
      <protection/>
    </xf>
    <xf numFmtId="164" fontId="6" fillId="0" borderId="0" xfId="19" applyNumberFormat="1" applyFont="1" applyBorder="1" applyAlignment="1">
      <alignment horizontal="right" vertical="center"/>
      <protection/>
    </xf>
    <xf numFmtId="164" fontId="39" fillId="0" borderId="0" xfId="19" applyNumberFormat="1" applyFont="1" applyFill="1" applyBorder="1" applyAlignment="1" applyProtection="1">
      <alignment horizontal="center"/>
      <protection/>
    </xf>
    <xf numFmtId="164" fontId="17" fillId="0" borderId="1" xfId="19" applyNumberFormat="1" applyFont="1" applyFill="1" applyBorder="1" applyAlignment="1">
      <alignment horizontal="right" vertical="center"/>
      <protection/>
    </xf>
    <xf numFmtId="164" fontId="17" fillId="0" borderId="19" xfId="19" applyNumberFormat="1" applyFont="1" applyFill="1" applyBorder="1" applyAlignment="1">
      <alignment horizontal="right" vertical="center"/>
      <protection/>
    </xf>
    <xf numFmtId="164" fontId="6" fillId="0" borderId="1" xfId="19" applyNumberFormat="1" applyFont="1" applyFill="1" applyBorder="1" applyAlignment="1">
      <alignment horizontal="right" vertical="center"/>
      <protection/>
    </xf>
    <xf numFmtId="0" fontId="40" fillId="0" borderId="0"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horizontal="left" wrapText="1"/>
      <protection/>
    </xf>
    <xf numFmtId="166" fontId="19" fillId="0" borderId="0" xfId="20" applyNumberFormat="1" applyFont="1" applyFill="1" applyBorder="1" applyAlignment="1" applyProtection="1">
      <alignment horizontal="center" vertical="top"/>
      <protection/>
    </xf>
    <xf numFmtId="166" fontId="2" fillId="0" borderId="0" xfId="0" applyNumberFormat="1" applyFont="1" applyBorder="1" applyAlignment="1">
      <alignment horizontal="center"/>
    </xf>
    <xf numFmtId="166" fontId="35" fillId="0" borderId="0" xfId="20" applyNumberFormat="1" applyFont="1" applyFill="1" applyBorder="1" applyAlignment="1" applyProtection="1">
      <alignment horizontal="center"/>
      <protection/>
    </xf>
    <xf numFmtId="166" fontId="2" fillId="0" borderId="0" xfId="0" applyNumberFormat="1" applyFont="1" applyBorder="1" applyAlignment="1">
      <alignment/>
    </xf>
    <xf numFmtId="3" fontId="6" fillId="0" borderId="0" xfId="20" applyNumberFormat="1" applyFont="1" applyFill="1" applyBorder="1" applyAlignment="1" applyProtection="1">
      <alignment horizontal="center"/>
      <protection locked="0"/>
    </xf>
    <xf numFmtId="3" fontId="6" fillId="0" borderId="0" xfId="20" applyNumberFormat="1" applyFont="1" applyFill="1" applyBorder="1" applyAlignment="1">
      <alignment horizontal="center"/>
      <protection/>
    </xf>
    <xf numFmtId="0" fontId="39" fillId="0" borderId="0" xfId="20" applyNumberFormat="1" applyFont="1" applyFill="1" applyBorder="1" applyAlignment="1" applyProtection="1">
      <alignment horizontal="center"/>
      <protection/>
    </xf>
  </cellXfs>
  <cellStyles count="8">
    <cellStyle name="Normal" xfId="0"/>
    <cellStyle name="Comma" xfId="15"/>
    <cellStyle name="Comma [0]" xfId="16"/>
    <cellStyle name="Currency" xfId="17"/>
    <cellStyle name="Currency [0]" xfId="18"/>
    <cellStyle name="Normal_2004dspp 20feb03" xfId="19"/>
    <cellStyle name="Normal_dspp2003f"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TEMP\2004dspp%2020feb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Goal level"/>
      <sheetName val="PGoal level"/>
    </sheetNames>
    <sheetDataSet>
      <sheetData sheetId="1">
        <row r="1">
          <cell r="H1" t="str">
            <v>DEPARTMENT OF STATE APPROPRIATIONS ACT:  Resources by Goal </v>
          </cell>
        </row>
        <row r="2">
          <cell r="H2" t="str">
            <v>(without fees; funds in thousands*) </v>
          </cell>
        </row>
        <row r="8">
          <cell r="F8">
            <v>2515</v>
          </cell>
          <cell r="G8">
            <v>1216172</v>
          </cell>
          <cell r="H8">
            <v>2439</v>
          </cell>
          <cell r="I8">
            <v>1205945</v>
          </cell>
        </row>
        <row r="10">
          <cell r="F10">
            <v>1587</v>
          </cell>
          <cell r="G10">
            <v>1016440</v>
          </cell>
          <cell r="H10">
            <v>1492</v>
          </cell>
          <cell r="I10">
            <v>1022585</v>
          </cell>
          <cell r="J10">
            <v>1215</v>
          </cell>
          <cell r="K10">
            <v>1037356</v>
          </cell>
          <cell r="L10">
            <v>1252</v>
          </cell>
          <cell r="M10">
            <v>946464</v>
          </cell>
          <cell r="N10">
            <v>1238</v>
          </cell>
          <cell r="O10">
            <v>920369</v>
          </cell>
        </row>
        <row r="16">
          <cell r="F16">
            <v>682</v>
          </cell>
          <cell r="G16">
            <v>160</v>
          </cell>
          <cell r="H16">
            <v>697</v>
          </cell>
          <cell r="I16">
            <v>148438</v>
          </cell>
          <cell r="J16">
            <v>504</v>
          </cell>
          <cell r="K16">
            <v>137604</v>
          </cell>
          <cell r="L16">
            <v>506</v>
          </cell>
          <cell r="M16">
            <v>156760</v>
          </cell>
          <cell r="N16">
            <v>506</v>
          </cell>
          <cell r="O16">
            <v>155860</v>
          </cell>
        </row>
        <row r="23">
          <cell r="F23">
            <v>246</v>
          </cell>
          <cell r="G23">
            <v>38748</v>
          </cell>
          <cell r="H23">
            <v>250</v>
          </cell>
          <cell r="I23">
            <v>34922</v>
          </cell>
          <cell r="J23">
            <v>668</v>
          </cell>
          <cell r="K23">
            <v>119473</v>
          </cell>
          <cell r="L23">
            <v>814</v>
          </cell>
          <cell r="M23">
            <v>235684</v>
          </cell>
          <cell r="N23">
            <v>900</v>
          </cell>
          <cell r="O23">
            <v>198904</v>
          </cell>
        </row>
        <row r="26">
          <cell r="F26">
            <v>1419</v>
          </cell>
          <cell r="G26">
            <v>597208</v>
          </cell>
          <cell r="H26">
            <v>1486</v>
          </cell>
          <cell r="I26">
            <v>434612</v>
          </cell>
        </row>
        <row r="28">
          <cell r="F28">
            <v>554</v>
          </cell>
          <cell r="G28">
            <v>374388</v>
          </cell>
          <cell r="H28">
            <v>581</v>
          </cell>
          <cell r="I28">
            <v>217219</v>
          </cell>
          <cell r="J28">
            <v>488</v>
          </cell>
          <cell r="K28">
            <v>219861</v>
          </cell>
          <cell r="L28">
            <v>494</v>
          </cell>
          <cell r="M28">
            <v>249594</v>
          </cell>
          <cell r="N28">
            <v>495</v>
          </cell>
          <cell r="O28">
            <v>236633</v>
          </cell>
        </row>
        <row r="33">
          <cell r="F33">
            <v>410</v>
          </cell>
          <cell r="G33">
            <v>49904</v>
          </cell>
          <cell r="H33">
            <v>448</v>
          </cell>
          <cell r="I33">
            <v>49382</v>
          </cell>
          <cell r="J33">
            <v>287</v>
          </cell>
          <cell r="K33">
            <v>43436</v>
          </cell>
          <cell r="L33">
            <v>290</v>
          </cell>
          <cell r="M33">
            <v>48585</v>
          </cell>
          <cell r="N33">
            <v>291</v>
          </cell>
          <cell r="O33">
            <v>48907</v>
          </cell>
        </row>
        <row r="36">
          <cell r="F36">
            <v>236</v>
          </cell>
          <cell r="G36">
            <v>33870</v>
          </cell>
          <cell r="H36">
            <v>236</v>
          </cell>
          <cell r="I36">
            <v>39930</v>
          </cell>
          <cell r="J36">
            <v>239</v>
          </cell>
          <cell r="K36">
            <v>32789</v>
          </cell>
          <cell r="L36">
            <v>244</v>
          </cell>
          <cell r="M36">
            <v>40833</v>
          </cell>
          <cell r="N36">
            <v>243</v>
          </cell>
          <cell r="O36">
            <v>36490</v>
          </cell>
        </row>
        <row r="39">
          <cell r="F39">
            <v>219</v>
          </cell>
          <cell r="G39">
            <v>139046</v>
          </cell>
          <cell r="H39">
            <v>221</v>
          </cell>
          <cell r="I39">
            <v>128081</v>
          </cell>
          <cell r="J39">
            <v>225</v>
          </cell>
          <cell r="K39">
            <v>135882</v>
          </cell>
          <cell r="L39">
            <v>224</v>
          </cell>
          <cell r="M39">
            <v>139737</v>
          </cell>
          <cell r="N39">
            <v>224</v>
          </cell>
          <cell r="O39">
            <v>156261</v>
          </cell>
        </row>
        <row r="42">
          <cell r="F42">
            <v>1624</v>
          </cell>
          <cell r="G42">
            <v>161014</v>
          </cell>
          <cell r="H42">
            <v>1859</v>
          </cell>
          <cell r="I42">
            <v>148156</v>
          </cell>
        </row>
        <row r="44">
          <cell r="F44">
            <v>700</v>
          </cell>
          <cell r="G44">
            <v>79522</v>
          </cell>
          <cell r="H44">
            <v>848</v>
          </cell>
          <cell r="I44">
            <v>75808</v>
          </cell>
          <cell r="J44">
            <v>665</v>
          </cell>
          <cell r="K44">
            <v>71154</v>
          </cell>
          <cell r="L44">
            <v>544</v>
          </cell>
          <cell r="M44">
            <v>36028</v>
          </cell>
          <cell r="N44">
            <v>540</v>
          </cell>
          <cell r="O44">
            <v>40807</v>
          </cell>
        </row>
        <row r="48">
          <cell r="F48">
            <v>924</v>
          </cell>
          <cell r="G48">
            <v>81482</v>
          </cell>
          <cell r="H48">
            <v>1011</v>
          </cell>
          <cell r="I48">
            <v>72348</v>
          </cell>
          <cell r="J48">
            <v>623</v>
          </cell>
          <cell r="K48">
            <v>80703</v>
          </cell>
          <cell r="L48">
            <v>523</v>
          </cell>
          <cell r="M48">
            <v>43532</v>
          </cell>
          <cell r="N48">
            <v>593</v>
          </cell>
          <cell r="O48">
            <v>70773</v>
          </cell>
        </row>
        <row r="51">
          <cell r="F51">
            <v>545</v>
          </cell>
          <cell r="G51">
            <v>71862</v>
          </cell>
          <cell r="H51">
            <v>371</v>
          </cell>
          <cell r="I51">
            <v>43209</v>
          </cell>
        </row>
        <row r="53">
          <cell r="F53">
            <v>418</v>
          </cell>
          <cell r="G53">
            <v>47767</v>
          </cell>
          <cell r="H53">
            <v>246</v>
          </cell>
          <cell r="I53">
            <v>27249</v>
          </cell>
          <cell r="J53">
            <v>351</v>
          </cell>
          <cell r="K53">
            <v>47674</v>
          </cell>
          <cell r="L53">
            <v>355</v>
          </cell>
          <cell r="M53">
            <v>49619</v>
          </cell>
          <cell r="N53">
            <v>357</v>
          </cell>
          <cell r="O53">
            <v>50987</v>
          </cell>
        </row>
        <row r="57">
          <cell r="F57">
            <v>127</v>
          </cell>
          <cell r="G57">
            <v>24095</v>
          </cell>
          <cell r="H57">
            <v>125</v>
          </cell>
          <cell r="I57">
            <v>15960</v>
          </cell>
          <cell r="J57">
            <v>360</v>
          </cell>
          <cell r="K57">
            <v>44508</v>
          </cell>
          <cell r="L57">
            <v>366</v>
          </cell>
          <cell r="M57">
            <v>46376</v>
          </cell>
          <cell r="N57">
            <v>370</v>
          </cell>
          <cell r="O57">
            <v>47704</v>
          </cell>
        </row>
        <row r="61">
          <cell r="F61">
            <v>863</v>
          </cell>
          <cell r="G61">
            <v>416243</v>
          </cell>
          <cell r="H61">
            <v>1078</v>
          </cell>
          <cell r="I61">
            <v>566938</v>
          </cell>
        </row>
        <row r="63">
          <cell r="F63">
            <v>502</v>
          </cell>
          <cell r="G63">
            <v>364601</v>
          </cell>
          <cell r="H63">
            <v>705</v>
          </cell>
          <cell r="I63">
            <v>521829</v>
          </cell>
          <cell r="J63">
            <v>808</v>
          </cell>
          <cell r="K63">
            <v>574158</v>
          </cell>
          <cell r="L63">
            <v>826</v>
          </cell>
          <cell r="M63">
            <v>561583</v>
          </cell>
          <cell r="N63">
            <v>827</v>
          </cell>
          <cell r="O63">
            <v>588611</v>
          </cell>
        </row>
        <row r="69">
          <cell r="F69">
            <v>284</v>
          </cell>
          <cell r="G69">
            <v>661546</v>
          </cell>
          <cell r="H69">
            <v>165</v>
          </cell>
          <cell r="I69">
            <v>23177</v>
          </cell>
        </row>
        <row r="71">
          <cell r="F71">
            <v>151</v>
          </cell>
          <cell r="G71">
            <v>643126</v>
          </cell>
          <cell r="H71">
            <v>21</v>
          </cell>
          <cell r="I71">
            <v>6428</v>
          </cell>
          <cell r="J71">
            <v>168</v>
          </cell>
          <cell r="K71">
            <v>24267</v>
          </cell>
          <cell r="L71">
            <v>167</v>
          </cell>
          <cell r="M71">
            <v>26423</v>
          </cell>
          <cell r="N71">
            <v>167</v>
          </cell>
          <cell r="O71">
            <v>27499</v>
          </cell>
        </row>
        <row r="76">
          <cell r="F76">
            <v>634</v>
          </cell>
          <cell r="G76">
            <v>328606</v>
          </cell>
          <cell r="H76">
            <v>676</v>
          </cell>
          <cell r="I76">
            <v>311701</v>
          </cell>
        </row>
        <row r="78">
          <cell r="F78">
            <v>554</v>
          </cell>
          <cell r="G78">
            <v>108122</v>
          </cell>
          <cell r="H78">
            <v>558</v>
          </cell>
          <cell r="I78">
            <v>133046</v>
          </cell>
          <cell r="J78">
            <v>570</v>
          </cell>
          <cell r="K78">
            <v>106657</v>
          </cell>
          <cell r="L78">
            <v>575</v>
          </cell>
          <cell r="M78">
            <v>125635</v>
          </cell>
          <cell r="N78">
            <v>575</v>
          </cell>
          <cell r="O78">
            <v>120850</v>
          </cell>
        </row>
        <row r="83">
          <cell r="F83">
            <v>31</v>
          </cell>
          <cell r="G83">
            <v>5444</v>
          </cell>
          <cell r="H83">
            <v>63</v>
          </cell>
          <cell r="I83">
            <v>8118</v>
          </cell>
          <cell r="J83">
            <v>32</v>
          </cell>
          <cell r="K83">
            <v>5598</v>
          </cell>
          <cell r="L83">
            <v>29</v>
          </cell>
          <cell r="M83">
            <v>6832</v>
          </cell>
          <cell r="N83">
            <v>29</v>
          </cell>
          <cell r="O83">
            <v>6826</v>
          </cell>
        </row>
        <row r="86">
          <cell r="F86">
            <v>49</v>
          </cell>
          <cell r="G86">
            <v>215040</v>
          </cell>
          <cell r="H86">
            <v>55</v>
          </cell>
          <cell r="I86">
            <v>170537</v>
          </cell>
          <cell r="J86">
            <v>110</v>
          </cell>
          <cell r="K86">
            <v>184022</v>
          </cell>
          <cell r="L86">
            <v>120</v>
          </cell>
          <cell r="M86">
            <v>174912</v>
          </cell>
          <cell r="N86">
            <v>120</v>
          </cell>
          <cell r="O86">
            <v>174689</v>
          </cell>
        </row>
        <row r="89">
          <cell r="F89">
            <v>1334</v>
          </cell>
          <cell r="G89">
            <v>217125</v>
          </cell>
          <cell r="H89">
            <v>1251</v>
          </cell>
          <cell r="I89">
            <v>179977</v>
          </cell>
        </row>
        <row r="91">
          <cell r="F91">
            <v>0</v>
          </cell>
          <cell r="G91">
            <v>15357</v>
          </cell>
          <cell r="H91">
            <v>0</v>
          </cell>
          <cell r="I91">
            <v>14114</v>
          </cell>
          <cell r="J91">
            <v>462</v>
          </cell>
          <cell r="K91">
            <v>86205</v>
          </cell>
          <cell r="L91">
            <v>468</v>
          </cell>
          <cell r="M91">
            <v>82397</v>
          </cell>
          <cell r="N91">
            <v>468</v>
          </cell>
          <cell r="O91">
            <v>67559</v>
          </cell>
        </row>
        <row r="93">
          <cell r="F93">
            <v>2162</v>
          </cell>
          <cell r="G93">
            <v>322512</v>
          </cell>
          <cell r="H93">
            <v>2538</v>
          </cell>
          <cell r="I93">
            <v>436319</v>
          </cell>
        </row>
        <row r="95">
          <cell r="F95">
            <v>2162</v>
          </cell>
          <cell r="G95">
            <v>322512</v>
          </cell>
          <cell r="H95">
            <v>2538</v>
          </cell>
          <cell r="I95">
            <v>436319</v>
          </cell>
          <cell r="J95">
            <v>2292</v>
          </cell>
          <cell r="K95">
            <v>442696</v>
          </cell>
          <cell r="L95">
            <v>2292</v>
          </cell>
          <cell r="M95">
            <v>431916</v>
          </cell>
          <cell r="N95">
            <v>2293</v>
          </cell>
          <cell r="O95">
            <v>482420</v>
          </cell>
        </row>
        <row r="100">
          <cell r="F100">
            <v>6676</v>
          </cell>
          <cell r="G100">
            <v>2485295</v>
          </cell>
          <cell r="H100">
            <v>6319</v>
          </cell>
          <cell r="I100">
            <v>3210604</v>
          </cell>
        </row>
        <row r="102">
          <cell r="F102">
            <v>1686</v>
          </cell>
          <cell r="G102">
            <v>445648</v>
          </cell>
          <cell r="H102">
            <v>1668</v>
          </cell>
          <cell r="I102">
            <v>492564</v>
          </cell>
          <cell r="J102">
            <v>2230</v>
          </cell>
          <cell r="K102">
            <v>666416</v>
          </cell>
          <cell r="L102">
            <v>2438</v>
          </cell>
          <cell r="M102">
            <v>719244</v>
          </cell>
          <cell r="N102">
            <v>2837</v>
          </cell>
          <cell r="O102">
            <v>816268</v>
          </cell>
        </row>
        <row r="111">
          <cell r="F111">
            <v>1083</v>
          </cell>
          <cell r="G111">
            <v>278373</v>
          </cell>
          <cell r="H111">
            <v>1073</v>
          </cell>
          <cell r="I111">
            <v>362894</v>
          </cell>
          <cell r="J111">
            <v>1596</v>
          </cell>
          <cell r="K111">
            <v>620467</v>
          </cell>
          <cell r="L111">
            <v>1604</v>
          </cell>
          <cell r="M111">
            <v>601937</v>
          </cell>
          <cell r="N111">
            <v>1606</v>
          </cell>
          <cell r="O111">
            <v>591839</v>
          </cell>
        </row>
        <row r="118">
          <cell r="F118">
            <v>3907</v>
          </cell>
          <cell r="G118">
            <v>1761274</v>
          </cell>
          <cell r="H118">
            <v>3578</v>
          </cell>
          <cell r="I118">
            <v>2355146</v>
          </cell>
          <cell r="J118">
            <v>5159</v>
          </cell>
          <cell r="K118">
            <v>3103583</v>
          </cell>
          <cell r="L118">
            <v>5232</v>
          </cell>
          <cell r="M118">
            <v>2878855</v>
          </cell>
          <cell r="N118">
            <v>5236</v>
          </cell>
          <cell r="O118">
            <v>3208783</v>
          </cell>
        </row>
        <row r="133">
          <cell r="F133">
            <v>314</v>
          </cell>
          <cell r="G133">
            <v>27382</v>
          </cell>
          <cell r="H133">
            <v>314</v>
          </cell>
          <cell r="I133">
            <v>29891</v>
          </cell>
          <cell r="J133">
            <v>314</v>
          </cell>
          <cell r="K133">
            <v>29000</v>
          </cell>
          <cell r="L133">
            <v>314</v>
          </cell>
          <cell r="M133">
            <v>29264</v>
          </cell>
          <cell r="N133">
            <v>314</v>
          </cell>
          <cell r="O133">
            <v>31703</v>
          </cell>
        </row>
        <row r="145">
          <cell r="F145">
            <v>0</v>
          </cell>
          <cell r="G145">
            <v>2578</v>
          </cell>
          <cell r="H145">
            <v>0</v>
          </cell>
          <cell r="I145">
            <v>90358</v>
          </cell>
          <cell r="J145">
            <v>0</v>
          </cell>
          <cell r="K145">
            <v>0</v>
          </cell>
          <cell r="L145">
            <v>0</v>
          </cell>
          <cell r="M145">
            <v>0</v>
          </cell>
          <cell r="N145">
            <v>0</v>
          </cell>
          <cell r="O145">
            <v>0</v>
          </cell>
        </row>
        <row r="149">
          <cell r="F149">
            <v>18370</v>
          </cell>
          <cell r="G149">
            <v>6507543</v>
          </cell>
          <cell r="H149">
            <v>18496</v>
          </cell>
          <cell r="I149">
            <v>6680887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175"/>
  <sheetViews>
    <sheetView tabSelected="1" view="pageBreakPreview" zoomScale="75" zoomScaleNormal="75" zoomScaleSheetLayoutView="75" workbookViewId="0" topLeftCell="A1">
      <selection activeCell="A1" sqref="A1:J1"/>
    </sheetView>
  </sheetViews>
  <sheetFormatPr defaultColWidth="9.140625" defaultRowHeight="12.75"/>
  <cols>
    <col min="1" max="3" width="9.140625" style="110" customWidth="1"/>
    <col min="4" max="4" width="7.28125" style="110" customWidth="1"/>
    <col min="5" max="5" width="20.7109375" style="110" customWidth="1"/>
    <col min="6" max="6" width="21.00390625" style="111" customWidth="1"/>
    <col min="7" max="7" width="5.57421875" style="112" customWidth="1"/>
    <col min="8" max="8" width="21.28125" style="113" customWidth="1"/>
    <col min="9" max="9" width="3.7109375" style="110" customWidth="1"/>
    <col min="10" max="10" width="21.57421875" style="110" customWidth="1"/>
    <col min="11" max="11" width="9.140625" style="110" customWidth="1"/>
    <col min="12" max="12" width="13.140625" style="110" customWidth="1"/>
    <col min="13" max="16384" width="9.140625" style="110" customWidth="1"/>
  </cols>
  <sheetData>
    <row r="1" spans="1:10" s="103" customFormat="1" ht="18.75" customHeight="1">
      <c r="A1" s="328" t="s">
        <v>68</v>
      </c>
      <c r="B1" s="328"/>
      <c r="C1" s="328"/>
      <c r="D1" s="328"/>
      <c r="E1" s="328"/>
      <c r="F1" s="328"/>
      <c r="G1" s="328"/>
      <c r="H1" s="328"/>
      <c r="I1" s="328"/>
      <c r="J1" s="328"/>
    </row>
    <row r="2" spans="1:10" s="103" customFormat="1" ht="18.75" customHeight="1">
      <c r="A2" s="329" t="s">
        <v>74</v>
      </c>
      <c r="B2" s="329"/>
      <c r="C2" s="329"/>
      <c r="D2" s="329"/>
      <c r="E2" s="329"/>
      <c r="F2" s="329"/>
      <c r="G2" s="329"/>
      <c r="H2" s="329"/>
      <c r="I2" s="329"/>
      <c r="J2" s="329"/>
    </row>
    <row r="3" spans="1:10" s="104" customFormat="1" ht="15">
      <c r="A3" s="330" t="s">
        <v>71</v>
      </c>
      <c r="B3" s="330"/>
      <c r="C3" s="330"/>
      <c r="D3" s="330"/>
      <c r="E3" s="330"/>
      <c r="F3" s="330"/>
      <c r="G3" s="330"/>
      <c r="H3" s="330"/>
      <c r="I3" s="330"/>
      <c r="J3" s="330"/>
    </row>
    <row r="4" spans="1:10" s="104" customFormat="1" ht="15">
      <c r="A4" s="331" t="s">
        <v>135</v>
      </c>
      <c r="B4" s="331"/>
      <c r="C4" s="331"/>
      <c r="D4" s="331"/>
      <c r="E4" s="331"/>
      <c r="F4" s="331"/>
      <c r="G4" s="331"/>
      <c r="H4" s="331"/>
      <c r="I4" s="331"/>
      <c r="J4" s="331"/>
    </row>
    <row r="5" spans="1:12" s="104" customFormat="1" ht="15">
      <c r="A5" s="105"/>
      <c r="B5" s="106"/>
      <c r="C5" s="106"/>
      <c r="D5" s="106"/>
      <c r="E5" s="106"/>
      <c r="F5" s="5"/>
      <c r="G5" s="106"/>
      <c r="H5" s="106"/>
      <c r="L5" s="291"/>
    </row>
    <row r="6" spans="1:12" s="108" customFormat="1" ht="18">
      <c r="A6" s="333" t="s">
        <v>73</v>
      </c>
      <c r="B6" s="333"/>
      <c r="C6" s="333"/>
      <c r="D6" s="333"/>
      <c r="E6" s="333"/>
      <c r="F6" s="334"/>
      <c r="G6" s="333"/>
      <c r="H6" s="335"/>
      <c r="I6" s="333"/>
      <c r="J6" s="335"/>
      <c r="L6" s="5"/>
    </row>
    <row r="7" spans="1:10" s="108" customFormat="1" ht="66.75" customHeight="1">
      <c r="A7" s="324" t="s">
        <v>138</v>
      </c>
      <c r="B7" s="324"/>
      <c r="C7" s="324"/>
      <c r="D7" s="324"/>
      <c r="E7" s="324"/>
      <c r="F7" s="324"/>
      <c r="G7" s="324"/>
      <c r="H7" s="324"/>
      <c r="I7" s="324"/>
      <c r="J7" s="324"/>
    </row>
    <row r="8" spans="1:10" ht="12.75">
      <c r="A8" s="109"/>
      <c r="I8" s="114"/>
      <c r="J8" s="114"/>
    </row>
    <row r="9" spans="1:10" ht="14.25">
      <c r="A9" s="209" t="s">
        <v>129</v>
      </c>
      <c r="B9" s="209"/>
      <c r="C9" s="210"/>
      <c r="E9" s="116"/>
      <c r="I9" s="114"/>
      <c r="J9" s="114"/>
    </row>
    <row r="10" spans="1:10" ht="15.75">
      <c r="A10" s="115"/>
      <c r="B10" s="212" t="s">
        <v>60</v>
      </c>
      <c r="C10" s="213"/>
      <c r="D10" s="179"/>
      <c r="E10" s="308"/>
      <c r="F10" s="309" t="s">
        <v>82</v>
      </c>
      <c r="G10" s="310"/>
      <c r="H10" s="311" t="s">
        <v>153</v>
      </c>
      <c r="I10" s="312"/>
      <c r="J10" s="195"/>
    </row>
    <row r="11" spans="6:10" ht="14.25">
      <c r="F11" s="113"/>
      <c r="I11" s="114"/>
      <c r="J11" s="195"/>
    </row>
    <row r="12" spans="1:10" ht="14.25">
      <c r="A12" s="120" t="s">
        <v>61</v>
      </c>
      <c r="B12" s="121"/>
      <c r="C12" s="121"/>
      <c r="D12" s="122"/>
      <c r="E12" s="122"/>
      <c r="F12" s="123"/>
      <c r="G12" s="124"/>
      <c r="H12" s="123"/>
      <c r="I12" s="126"/>
      <c r="J12" s="195"/>
    </row>
    <row r="13" spans="1:10" ht="14.25">
      <c r="A13" s="127"/>
      <c r="F13" s="113"/>
      <c r="I13" s="128"/>
      <c r="J13" s="281"/>
    </row>
    <row r="14" spans="1:10" ht="14.25">
      <c r="A14" s="129" t="s">
        <v>14</v>
      </c>
      <c r="B14" s="130" t="s">
        <v>15</v>
      </c>
      <c r="C14" s="131"/>
      <c r="D14" s="131"/>
      <c r="E14" s="131"/>
      <c r="F14" s="204">
        <v>378000</v>
      </c>
      <c r="G14" s="204"/>
      <c r="H14" s="204">
        <v>110250</v>
      </c>
      <c r="I14" s="205"/>
      <c r="J14" s="281"/>
    </row>
    <row r="15" spans="1:10" ht="14.25">
      <c r="A15" s="127"/>
      <c r="F15" s="113"/>
      <c r="I15" s="128"/>
      <c r="J15" s="282"/>
    </row>
    <row r="16" spans="1:10" ht="14.25">
      <c r="A16" s="129" t="s">
        <v>16</v>
      </c>
      <c r="B16" s="130" t="s">
        <v>17</v>
      </c>
      <c r="C16" s="131"/>
      <c r="D16" s="131"/>
      <c r="E16" s="131"/>
      <c r="F16" s="132">
        <v>281766</v>
      </c>
      <c r="G16" s="133"/>
      <c r="H16" s="132">
        <v>246200</v>
      </c>
      <c r="I16" s="214"/>
      <c r="J16" s="195"/>
    </row>
    <row r="17" spans="1:10" ht="14.25">
      <c r="A17" s="127"/>
      <c r="F17" s="113"/>
      <c r="I17" s="128"/>
      <c r="J17" s="195"/>
    </row>
    <row r="18" spans="1:10" ht="14.25">
      <c r="A18" s="134" t="s">
        <v>96</v>
      </c>
      <c r="B18" s="135" t="s">
        <v>19</v>
      </c>
      <c r="C18" s="136"/>
      <c r="D18" s="136"/>
      <c r="E18" s="136"/>
      <c r="F18" s="137">
        <v>207234</v>
      </c>
      <c r="G18" s="138"/>
      <c r="H18" s="137">
        <v>69500</v>
      </c>
      <c r="I18" s="158"/>
      <c r="J18" s="195"/>
    </row>
    <row r="19" spans="6:10" ht="14.25">
      <c r="F19" s="113"/>
      <c r="I19" s="114"/>
      <c r="J19" s="195"/>
    </row>
    <row r="20" spans="1:10" ht="14.25">
      <c r="A20" s="139" t="s">
        <v>62</v>
      </c>
      <c r="B20" s="140"/>
      <c r="C20" s="121"/>
      <c r="D20" s="121"/>
      <c r="E20" s="121"/>
      <c r="F20" s="141"/>
      <c r="G20" s="142"/>
      <c r="H20" s="141"/>
      <c r="I20" s="126"/>
      <c r="J20" s="195"/>
    </row>
    <row r="21" spans="1:10" ht="14.25">
      <c r="A21" s="127"/>
      <c r="F21" s="113"/>
      <c r="I21" s="128"/>
      <c r="J21" s="195"/>
    </row>
    <row r="22" spans="1:10" ht="14.25">
      <c r="A22" s="129" t="s">
        <v>20</v>
      </c>
      <c r="B22" s="130" t="s">
        <v>21</v>
      </c>
      <c r="C22" s="131"/>
      <c r="D22" s="131"/>
      <c r="E22" s="131"/>
      <c r="F22" s="143">
        <v>0</v>
      </c>
      <c r="G22" s="133"/>
      <c r="H22" s="143">
        <v>0</v>
      </c>
      <c r="I22" s="214"/>
      <c r="J22" s="195"/>
    </row>
    <row r="23" spans="1:10" ht="14.25">
      <c r="A23" s="127"/>
      <c r="F23" s="113"/>
      <c r="I23" s="128"/>
      <c r="J23" s="195"/>
    </row>
    <row r="24" spans="1:10" ht="14.25">
      <c r="A24" s="129" t="s">
        <v>22</v>
      </c>
      <c r="B24" s="295" t="s">
        <v>148</v>
      </c>
      <c r="C24" s="131"/>
      <c r="D24" s="131"/>
      <c r="E24" s="131"/>
      <c r="F24" s="143">
        <v>0</v>
      </c>
      <c r="G24" s="133"/>
      <c r="H24" s="143">
        <v>0</v>
      </c>
      <c r="I24" s="214"/>
      <c r="J24" s="195"/>
    </row>
    <row r="25" spans="1:10" ht="14.25">
      <c r="A25" s="127"/>
      <c r="F25" s="113"/>
      <c r="I25" s="128"/>
      <c r="J25" s="195"/>
    </row>
    <row r="26" spans="1:10" ht="14.25">
      <c r="A26" s="129" t="s">
        <v>24</v>
      </c>
      <c r="B26" s="130" t="s">
        <v>25</v>
      </c>
      <c r="C26" s="131"/>
      <c r="D26" s="131"/>
      <c r="E26" s="131"/>
      <c r="F26" s="143">
        <v>0</v>
      </c>
      <c r="G26" s="133"/>
      <c r="H26" s="143">
        <v>0</v>
      </c>
      <c r="I26" s="214"/>
      <c r="J26" s="195"/>
    </row>
    <row r="27" spans="1:10" ht="14.25">
      <c r="A27" s="127"/>
      <c r="F27" s="113"/>
      <c r="I27" s="128"/>
      <c r="J27" s="195"/>
    </row>
    <row r="28" spans="1:10" ht="14.25">
      <c r="A28" s="134" t="s">
        <v>26</v>
      </c>
      <c r="B28" s="135" t="s">
        <v>27</v>
      </c>
      <c r="C28" s="136"/>
      <c r="D28" s="136"/>
      <c r="E28" s="136"/>
      <c r="F28" s="144">
        <v>104600</v>
      </c>
      <c r="G28" s="145"/>
      <c r="H28" s="144">
        <v>227500</v>
      </c>
      <c r="I28" s="158"/>
      <c r="J28" s="195"/>
    </row>
    <row r="29" spans="7:10" ht="14.25">
      <c r="G29" s="146"/>
      <c r="H29" s="111"/>
      <c r="I29" s="114"/>
      <c r="J29" s="195"/>
    </row>
    <row r="30" spans="1:10" ht="14.25">
      <c r="A30" s="120" t="s">
        <v>63</v>
      </c>
      <c r="B30" s="121"/>
      <c r="C30" s="121"/>
      <c r="D30" s="121"/>
      <c r="E30" s="121"/>
      <c r="F30" s="141"/>
      <c r="G30" s="142"/>
      <c r="H30" s="141"/>
      <c r="I30" s="126"/>
      <c r="J30" s="195"/>
    </row>
    <row r="31" spans="1:10" ht="14.25">
      <c r="A31" s="127"/>
      <c r="G31" s="146"/>
      <c r="H31" s="111"/>
      <c r="I31" s="128"/>
      <c r="J31" s="195"/>
    </row>
    <row r="32" spans="1:10" ht="14.25">
      <c r="A32" s="129" t="s">
        <v>28</v>
      </c>
      <c r="B32" s="130" t="s">
        <v>29</v>
      </c>
      <c r="C32" s="131"/>
      <c r="D32" s="131"/>
      <c r="E32" s="131"/>
      <c r="F32" s="147">
        <v>0</v>
      </c>
      <c r="G32" s="148"/>
      <c r="H32" s="147">
        <v>0</v>
      </c>
      <c r="I32" s="214"/>
      <c r="J32" s="195"/>
    </row>
    <row r="33" spans="1:10" ht="14.25">
      <c r="A33" s="127"/>
      <c r="G33" s="146"/>
      <c r="H33" s="111"/>
      <c r="I33" s="128"/>
      <c r="J33" s="195"/>
    </row>
    <row r="34" spans="1:10" ht="14.25">
      <c r="A34" s="134" t="s">
        <v>30</v>
      </c>
      <c r="B34" s="135" t="s">
        <v>31</v>
      </c>
      <c r="C34" s="136"/>
      <c r="D34" s="136"/>
      <c r="E34" s="136"/>
      <c r="F34" s="149">
        <v>0</v>
      </c>
      <c r="G34" s="138"/>
      <c r="H34" s="149">
        <v>0</v>
      </c>
      <c r="I34" s="158"/>
      <c r="J34" s="195"/>
    </row>
    <row r="35" spans="7:10" ht="14.25">
      <c r="G35" s="146"/>
      <c r="H35" s="111"/>
      <c r="I35" s="114"/>
      <c r="J35" s="195"/>
    </row>
    <row r="36" spans="1:10" ht="14.25">
      <c r="A36" s="139" t="s">
        <v>64</v>
      </c>
      <c r="B36" s="140"/>
      <c r="C36" s="121"/>
      <c r="D36" s="121"/>
      <c r="E36" s="150"/>
      <c r="F36" s="141"/>
      <c r="G36" s="142"/>
      <c r="H36" s="141"/>
      <c r="I36" s="126"/>
      <c r="J36" s="195"/>
    </row>
    <row r="37" spans="1:10" ht="14.25">
      <c r="A37" s="127"/>
      <c r="G37" s="146"/>
      <c r="H37" s="111"/>
      <c r="I37" s="128"/>
      <c r="J37" s="195"/>
    </row>
    <row r="38" spans="1:10" ht="14.25">
      <c r="A38" s="129" t="s">
        <v>32</v>
      </c>
      <c r="B38" s="130" t="s">
        <v>33</v>
      </c>
      <c r="C38" s="131"/>
      <c r="D38" s="131"/>
      <c r="E38" s="131"/>
      <c r="F38" s="151">
        <v>159000</v>
      </c>
      <c r="G38" s="148"/>
      <c r="H38" s="151">
        <v>197000</v>
      </c>
      <c r="I38" s="214"/>
      <c r="J38" s="195"/>
    </row>
    <row r="39" spans="1:10" ht="14.25">
      <c r="A39" s="127"/>
      <c r="G39" s="146"/>
      <c r="H39" s="111"/>
      <c r="I39" s="128"/>
      <c r="J39" s="195"/>
    </row>
    <row r="40" spans="1:10" ht="14.25">
      <c r="A40" s="134" t="s">
        <v>34</v>
      </c>
      <c r="B40" s="135" t="s">
        <v>35</v>
      </c>
      <c r="C40" s="136"/>
      <c r="D40" s="136"/>
      <c r="E40" s="136"/>
      <c r="F40" s="137">
        <v>870000</v>
      </c>
      <c r="G40" s="138"/>
      <c r="H40" s="137">
        <v>731000</v>
      </c>
      <c r="I40" s="158"/>
      <c r="J40" s="195"/>
    </row>
    <row r="41" spans="7:10" ht="14.25">
      <c r="G41" s="146"/>
      <c r="H41" s="111"/>
      <c r="I41" s="114"/>
      <c r="J41" s="195"/>
    </row>
    <row r="42" spans="1:10" ht="14.25">
      <c r="A42" s="120" t="s">
        <v>65</v>
      </c>
      <c r="B42" s="121"/>
      <c r="C42" s="121"/>
      <c r="D42" s="121"/>
      <c r="E42" s="121"/>
      <c r="F42" s="141"/>
      <c r="G42" s="142"/>
      <c r="H42" s="141"/>
      <c r="I42" s="126"/>
      <c r="J42" s="195"/>
    </row>
    <row r="43" spans="1:10" ht="14.25">
      <c r="A43" s="127"/>
      <c r="G43" s="146"/>
      <c r="H43" s="111"/>
      <c r="I43" s="128"/>
      <c r="J43" s="195"/>
    </row>
    <row r="44" spans="1:10" ht="14.25">
      <c r="A44" s="134" t="s">
        <v>36</v>
      </c>
      <c r="B44" s="135" t="s">
        <v>37</v>
      </c>
      <c r="C44" s="136"/>
      <c r="D44" s="136"/>
      <c r="E44" s="136"/>
      <c r="F44" s="137">
        <v>9000</v>
      </c>
      <c r="G44" s="138"/>
      <c r="H44" s="137">
        <v>9000</v>
      </c>
      <c r="I44" s="158"/>
      <c r="J44" s="195"/>
    </row>
    <row r="45" spans="1:10" ht="14.25">
      <c r="A45" s="4"/>
      <c r="B45" s="4"/>
      <c r="C45" s="4"/>
      <c r="D45" s="4"/>
      <c r="E45" s="4"/>
      <c r="F45" s="152"/>
      <c r="G45" s="153"/>
      <c r="H45" s="152"/>
      <c r="I45" s="114"/>
      <c r="J45" s="195"/>
    </row>
    <row r="46" spans="1:10" ht="14.25">
      <c r="A46" s="139" t="s">
        <v>66</v>
      </c>
      <c r="B46" s="154"/>
      <c r="C46" s="122"/>
      <c r="D46" s="122"/>
      <c r="E46" s="122"/>
      <c r="F46" s="155"/>
      <c r="G46" s="156"/>
      <c r="H46" s="155"/>
      <c r="I46" s="126"/>
      <c r="J46" s="195"/>
    </row>
    <row r="47" spans="1:10" ht="14.25">
      <c r="A47" s="127"/>
      <c r="G47" s="146"/>
      <c r="H47" s="111"/>
      <c r="I47" s="128"/>
      <c r="J47" s="195"/>
    </row>
    <row r="48" spans="1:10" ht="14.25">
      <c r="A48" s="134" t="s">
        <v>38</v>
      </c>
      <c r="B48" s="135" t="s">
        <v>39</v>
      </c>
      <c r="C48" s="136"/>
      <c r="D48" s="136"/>
      <c r="E48" s="136"/>
      <c r="F48" s="137">
        <v>869000</v>
      </c>
      <c r="G48" s="138"/>
      <c r="H48" s="137">
        <v>775000</v>
      </c>
      <c r="I48" s="158"/>
      <c r="J48" s="195"/>
    </row>
    <row r="49" spans="7:10" ht="14.25">
      <c r="G49" s="146"/>
      <c r="H49" s="111"/>
      <c r="I49" s="114"/>
      <c r="J49" s="195"/>
    </row>
    <row r="50" spans="1:10" ht="14.25">
      <c r="A50" s="120" t="s">
        <v>67</v>
      </c>
      <c r="B50" s="121"/>
      <c r="C50" s="121"/>
      <c r="D50" s="121"/>
      <c r="E50" s="121"/>
      <c r="F50" s="141"/>
      <c r="G50" s="142"/>
      <c r="H50" s="141"/>
      <c r="I50" s="126"/>
      <c r="J50" s="195"/>
    </row>
    <row r="51" spans="1:10" ht="14.25">
      <c r="A51" s="157"/>
      <c r="B51" s="4"/>
      <c r="C51" s="4"/>
      <c r="D51" s="4"/>
      <c r="E51" s="4"/>
      <c r="G51" s="146"/>
      <c r="H51" s="111"/>
      <c r="I51" s="128"/>
      <c r="J51" s="195"/>
    </row>
    <row r="52" spans="1:10" ht="14.25">
      <c r="A52" s="129" t="s">
        <v>40</v>
      </c>
      <c r="B52" s="130" t="s">
        <v>41</v>
      </c>
      <c r="C52" s="131"/>
      <c r="D52" s="131"/>
      <c r="E52" s="131"/>
      <c r="F52" s="151">
        <v>54600</v>
      </c>
      <c r="G52" s="148"/>
      <c r="H52" s="151">
        <v>48600</v>
      </c>
      <c r="I52" s="214"/>
      <c r="J52" s="195"/>
    </row>
    <row r="53" spans="1:10" ht="14.25">
      <c r="A53" s="127"/>
      <c r="G53" s="146"/>
      <c r="H53" s="111"/>
      <c r="I53" s="128"/>
      <c r="J53" s="195"/>
    </row>
    <row r="54" spans="1:10" ht="14.25">
      <c r="A54" s="129" t="s">
        <v>42</v>
      </c>
      <c r="B54" s="130" t="s">
        <v>43</v>
      </c>
      <c r="C54" s="131"/>
      <c r="D54" s="131"/>
      <c r="E54" s="131"/>
      <c r="F54" s="147">
        <v>0</v>
      </c>
      <c r="G54" s="148"/>
      <c r="H54" s="147">
        <v>0</v>
      </c>
      <c r="I54" s="214"/>
      <c r="J54" s="195"/>
    </row>
    <row r="55" spans="1:10" ht="14.25">
      <c r="A55" s="127"/>
      <c r="G55" s="146"/>
      <c r="H55" s="111"/>
      <c r="I55" s="128"/>
      <c r="J55" s="195"/>
    </row>
    <row r="56" spans="1:10" ht="14.25">
      <c r="A56" s="134" t="s">
        <v>44</v>
      </c>
      <c r="B56" s="135" t="s">
        <v>45</v>
      </c>
      <c r="C56" s="136"/>
      <c r="D56" s="136"/>
      <c r="E56" s="136"/>
      <c r="F56" s="149">
        <v>0</v>
      </c>
      <c r="G56" s="138"/>
      <c r="H56" s="149">
        <v>0</v>
      </c>
      <c r="I56" s="158"/>
      <c r="J56" s="195"/>
    </row>
    <row r="57" spans="7:10" ht="14.25">
      <c r="G57" s="146"/>
      <c r="H57" s="111"/>
      <c r="I57" s="114"/>
      <c r="J57" s="195"/>
    </row>
    <row r="58" spans="1:10" ht="14.25">
      <c r="A58" s="120" t="s">
        <v>46</v>
      </c>
      <c r="B58" s="150"/>
      <c r="C58" s="150"/>
      <c r="D58" s="150"/>
      <c r="E58" s="150"/>
      <c r="F58" s="141"/>
      <c r="G58" s="142"/>
      <c r="H58" s="141"/>
      <c r="I58" s="126"/>
      <c r="J58" s="195"/>
    </row>
    <row r="59" spans="1:10" ht="14.25">
      <c r="A59" s="127"/>
      <c r="G59" s="146"/>
      <c r="H59" s="111"/>
      <c r="I59" s="128"/>
      <c r="J59" s="195"/>
    </row>
    <row r="60" spans="1:10" ht="14.25">
      <c r="A60" s="134" t="s">
        <v>47</v>
      </c>
      <c r="B60" s="135" t="s">
        <v>83</v>
      </c>
      <c r="C60" s="136"/>
      <c r="D60" s="136"/>
      <c r="E60" s="136"/>
      <c r="F60" s="149">
        <v>0</v>
      </c>
      <c r="G60" s="138"/>
      <c r="H60" s="149">
        <v>0</v>
      </c>
      <c r="I60" s="158"/>
      <c r="J60" s="195"/>
    </row>
    <row r="61" spans="7:10" ht="14.25">
      <c r="G61" s="146"/>
      <c r="H61" s="111"/>
      <c r="I61" s="114"/>
      <c r="J61" s="195"/>
    </row>
    <row r="62" spans="1:10" ht="14.25">
      <c r="A62" s="139" t="s">
        <v>72</v>
      </c>
      <c r="B62" s="121"/>
      <c r="C62" s="121"/>
      <c r="D62" s="121"/>
      <c r="E62" s="121"/>
      <c r="F62" s="159"/>
      <c r="G62" s="160"/>
      <c r="H62" s="159"/>
      <c r="I62" s="126"/>
      <c r="J62" s="195"/>
    </row>
    <row r="63" spans="1:10" ht="14.25">
      <c r="A63" s="127"/>
      <c r="G63" s="146"/>
      <c r="H63" s="111"/>
      <c r="I63" s="128"/>
      <c r="J63" s="195"/>
    </row>
    <row r="64" spans="1:10" ht="14.25">
      <c r="A64" s="134" t="s">
        <v>48</v>
      </c>
      <c r="B64" s="135" t="s">
        <v>49</v>
      </c>
      <c r="C64" s="136"/>
      <c r="D64" s="136"/>
      <c r="E64" s="136"/>
      <c r="F64" s="149">
        <v>0</v>
      </c>
      <c r="G64" s="138"/>
      <c r="H64" s="149">
        <v>0</v>
      </c>
      <c r="I64" s="158"/>
      <c r="J64" s="195"/>
    </row>
    <row r="65" spans="7:10" ht="14.25">
      <c r="G65" s="146"/>
      <c r="H65" s="111"/>
      <c r="I65" s="114"/>
      <c r="J65" s="195"/>
    </row>
    <row r="66" spans="1:10" ht="14.25">
      <c r="A66" s="139" t="s">
        <v>50</v>
      </c>
      <c r="B66" s="150"/>
      <c r="C66" s="150"/>
      <c r="D66" s="150"/>
      <c r="E66" s="150"/>
      <c r="F66" s="159"/>
      <c r="G66" s="160"/>
      <c r="H66" s="159"/>
      <c r="I66" s="126"/>
      <c r="J66" s="195"/>
    </row>
    <row r="67" spans="1:10" ht="14.25">
      <c r="A67" s="127"/>
      <c r="G67" s="146"/>
      <c r="H67" s="111"/>
      <c r="I67" s="128"/>
      <c r="J67" s="195"/>
    </row>
    <row r="68" spans="1:10" ht="14.25">
      <c r="A68" s="129" t="s">
        <v>51</v>
      </c>
      <c r="B68" s="130" t="s">
        <v>52</v>
      </c>
      <c r="C68" s="131"/>
      <c r="D68" s="131"/>
      <c r="E68" s="131"/>
      <c r="F68" s="147">
        <v>0</v>
      </c>
      <c r="G68" s="148"/>
      <c r="H68" s="147">
        <v>0</v>
      </c>
      <c r="I68" s="214"/>
      <c r="J68" s="195"/>
    </row>
    <row r="69" spans="1:10" ht="14.25">
      <c r="A69" s="127"/>
      <c r="G69" s="146"/>
      <c r="H69" s="111"/>
      <c r="I69" s="128"/>
      <c r="J69" s="195"/>
    </row>
    <row r="70" spans="1:10" ht="14.25">
      <c r="A70" s="129" t="s">
        <v>53</v>
      </c>
      <c r="B70" s="130" t="s">
        <v>54</v>
      </c>
      <c r="C70" s="131"/>
      <c r="D70" s="131"/>
      <c r="E70" s="131"/>
      <c r="F70" s="147">
        <v>0</v>
      </c>
      <c r="G70" s="148"/>
      <c r="H70" s="147">
        <v>0</v>
      </c>
      <c r="I70" s="214"/>
      <c r="J70" s="195"/>
    </row>
    <row r="71" spans="1:10" ht="14.25">
      <c r="A71" s="127"/>
      <c r="G71" s="146"/>
      <c r="H71" s="111"/>
      <c r="I71" s="128"/>
      <c r="J71" s="195"/>
    </row>
    <row r="72" spans="1:10" ht="14.25">
      <c r="A72" s="134" t="s">
        <v>55</v>
      </c>
      <c r="B72" s="135" t="s">
        <v>56</v>
      </c>
      <c r="C72" s="136"/>
      <c r="D72" s="136"/>
      <c r="E72" s="136"/>
      <c r="F72" s="149">
        <v>0</v>
      </c>
      <c r="G72" s="138"/>
      <c r="H72" s="149">
        <v>0</v>
      </c>
      <c r="I72" s="158"/>
      <c r="J72" s="195"/>
    </row>
    <row r="73" spans="2:10" ht="14.25">
      <c r="B73" s="161"/>
      <c r="F73" s="162"/>
      <c r="G73" s="163"/>
      <c r="H73" s="162"/>
      <c r="I73" s="164"/>
      <c r="J73" s="195"/>
    </row>
    <row r="74" spans="1:10" ht="14.25">
      <c r="A74" s="139" t="s">
        <v>120</v>
      </c>
      <c r="B74" s="154"/>
      <c r="C74" s="122"/>
      <c r="D74" s="122"/>
      <c r="E74" s="122"/>
      <c r="F74" s="166"/>
      <c r="G74" s="167"/>
      <c r="H74" s="166"/>
      <c r="I74" s="126"/>
      <c r="J74" s="195"/>
    </row>
    <row r="75" spans="1:10" ht="14.25">
      <c r="A75" s="127"/>
      <c r="B75" s="161"/>
      <c r="F75" s="162"/>
      <c r="G75" s="163"/>
      <c r="H75" s="162"/>
      <c r="I75" s="215"/>
      <c r="J75" s="195"/>
    </row>
    <row r="76" spans="1:10" ht="14.25">
      <c r="A76" s="134"/>
      <c r="B76" s="135"/>
      <c r="C76" s="136"/>
      <c r="D76" s="136"/>
      <c r="E76" s="136"/>
      <c r="F76" s="149"/>
      <c r="G76" s="138"/>
      <c r="H76" s="137">
        <v>25000</v>
      </c>
      <c r="I76" s="158"/>
      <c r="J76" s="195"/>
    </row>
    <row r="77" spans="1:10" ht="15">
      <c r="A77" s="278"/>
      <c r="B77" s="279"/>
      <c r="C77" s="278"/>
      <c r="D77" s="278"/>
      <c r="E77" s="303"/>
      <c r="F77" s="304"/>
      <c r="G77" s="163"/>
      <c r="H77" s="305"/>
      <c r="I77" s="164"/>
      <c r="J77" s="280"/>
    </row>
    <row r="78" spans="1:10" ht="15">
      <c r="A78" s="278"/>
      <c r="B78" s="279"/>
      <c r="C78" s="278"/>
      <c r="D78" s="278"/>
      <c r="E78" s="306" t="s">
        <v>69</v>
      </c>
      <c r="F78" s="304">
        <f>SUM(F12:F76)</f>
        <v>2933200</v>
      </c>
      <c r="G78" s="307"/>
      <c r="H78" s="304">
        <f>SUM(H12:H76)</f>
        <v>2439050</v>
      </c>
      <c r="I78" s="164"/>
      <c r="J78" s="280"/>
    </row>
    <row r="79" spans="1:10" ht="15">
      <c r="A79" s="278"/>
      <c r="B79" s="279"/>
      <c r="C79" s="278"/>
      <c r="D79" s="278"/>
      <c r="E79" s="306"/>
      <c r="F79" s="304"/>
      <c r="G79" s="307"/>
      <c r="H79" s="304"/>
      <c r="I79" s="315"/>
      <c r="J79" s="316" t="s">
        <v>156</v>
      </c>
    </row>
    <row r="80" spans="1:10" ht="31.5" customHeight="1">
      <c r="A80" s="332" t="s">
        <v>152</v>
      </c>
      <c r="B80" s="332"/>
      <c r="C80" s="332"/>
      <c r="D80" s="332"/>
      <c r="E80" s="332"/>
      <c r="F80" s="332"/>
      <c r="G80" s="332"/>
      <c r="H80" s="332"/>
      <c r="I80" s="332"/>
      <c r="J80" s="332"/>
    </row>
    <row r="81" spans="1:10" ht="19.5">
      <c r="A81" s="328" t="s">
        <v>68</v>
      </c>
      <c r="B81" s="328"/>
      <c r="C81" s="328"/>
      <c r="D81" s="328"/>
      <c r="E81" s="328"/>
      <c r="F81" s="328"/>
      <c r="G81" s="328"/>
      <c r="H81" s="328"/>
      <c r="I81" s="328"/>
      <c r="J81" s="328"/>
    </row>
    <row r="82" spans="1:10" ht="19.5">
      <c r="A82" s="329" t="s">
        <v>74</v>
      </c>
      <c r="B82" s="329"/>
      <c r="C82" s="329"/>
      <c r="D82" s="329"/>
      <c r="E82" s="329"/>
      <c r="F82" s="329"/>
      <c r="G82" s="329"/>
      <c r="H82" s="329"/>
      <c r="I82" s="329"/>
      <c r="J82" s="329"/>
    </row>
    <row r="83" spans="1:10" ht="14.25">
      <c r="A83" s="330" t="s">
        <v>71</v>
      </c>
      <c r="B83" s="330"/>
      <c r="C83" s="330"/>
      <c r="D83" s="330"/>
      <c r="E83" s="330"/>
      <c r="F83" s="330"/>
      <c r="G83" s="330"/>
      <c r="H83" s="330"/>
      <c r="I83" s="330"/>
      <c r="J83" s="330"/>
    </row>
    <row r="84" spans="1:10" ht="15" customHeight="1">
      <c r="A84" s="331" t="s">
        <v>126</v>
      </c>
      <c r="B84" s="331"/>
      <c r="C84" s="331"/>
      <c r="D84" s="331"/>
      <c r="E84" s="331"/>
      <c r="F84" s="331"/>
      <c r="G84" s="331"/>
      <c r="H84" s="331"/>
      <c r="I84" s="331"/>
      <c r="J84" s="331"/>
    </row>
    <row r="85" spans="1:10" ht="15" customHeight="1">
      <c r="A85" s="211"/>
      <c r="B85" s="211"/>
      <c r="C85" s="211"/>
      <c r="D85" s="211"/>
      <c r="E85" s="211"/>
      <c r="F85" s="211"/>
      <c r="G85" s="211"/>
      <c r="H85" s="211"/>
      <c r="I85" s="211"/>
      <c r="J85" s="211"/>
    </row>
    <row r="86" spans="1:10" ht="18">
      <c r="A86" s="333" t="s">
        <v>73</v>
      </c>
      <c r="B86" s="333"/>
      <c r="C86" s="333"/>
      <c r="D86" s="333"/>
      <c r="E86" s="333"/>
      <c r="F86" s="333"/>
      <c r="G86" s="333"/>
      <c r="H86" s="333"/>
      <c r="I86" s="333"/>
      <c r="J86" s="333"/>
    </row>
    <row r="87" spans="1:10" ht="61.5" customHeight="1">
      <c r="A87" s="324" t="s">
        <v>138</v>
      </c>
      <c r="B87" s="324"/>
      <c r="C87" s="324"/>
      <c r="D87" s="324"/>
      <c r="E87" s="324"/>
      <c r="F87" s="324"/>
      <c r="G87" s="324"/>
      <c r="H87" s="324"/>
      <c r="I87" s="324"/>
      <c r="J87" s="324"/>
    </row>
    <row r="88" spans="1:10" ht="12.75">
      <c r="A88" s="109"/>
      <c r="I88" s="114"/>
      <c r="J88" s="114"/>
    </row>
    <row r="89" spans="1:10" ht="14.25">
      <c r="A89" s="209" t="s">
        <v>127</v>
      </c>
      <c r="B89" s="209"/>
      <c r="C89" s="210"/>
      <c r="D89" s="210"/>
      <c r="I89" s="113"/>
      <c r="J89" s="114"/>
    </row>
    <row r="90" spans="1:9" ht="15.75">
      <c r="A90" s="115"/>
      <c r="B90" s="212" t="s">
        <v>60</v>
      </c>
      <c r="C90" s="213"/>
      <c r="D90" s="179"/>
      <c r="E90" s="116"/>
      <c r="F90" s="313" t="s">
        <v>154</v>
      </c>
      <c r="G90" s="118"/>
      <c r="I90" s="113"/>
    </row>
    <row r="91" spans="6:9" ht="12.75">
      <c r="F91" s="114"/>
      <c r="I91" s="113"/>
    </row>
    <row r="92" spans="1:9" ht="12.75">
      <c r="A92" s="120" t="s">
        <v>84</v>
      </c>
      <c r="B92" s="121"/>
      <c r="C92" s="121"/>
      <c r="D92" s="122"/>
      <c r="E92" s="122"/>
      <c r="F92" s="125"/>
      <c r="G92" s="216"/>
      <c r="I92" s="113"/>
    </row>
    <row r="93" spans="1:9" ht="12.75">
      <c r="A93" s="127"/>
      <c r="F93" s="2"/>
      <c r="G93" s="217"/>
      <c r="I93" s="113"/>
    </row>
    <row r="94" spans="1:9" ht="12.75">
      <c r="A94" s="129" t="s">
        <v>96</v>
      </c>
      <c r="B94" s="130" t="s">
        <v>133</v>
      </c>
      <c r="C94" s="131"/>
      <c r="D94" s="131"/>
      <c r="E94" s="131"/>
      <c r="F94" s="206">
        <v>120900</v>
      </c>
      <c r="G94" s="218"/>
      <c r="I94" s="113"/>
    </row>
    <row r="95" spans="1:9" ht="12.75">
      <c r="A95" s="127"/>
      <c r="F95" s="2"/>
      <c r="G95" s="217"/>
      <c r="I95" s="113"/>
    </row>
    <row r="96" spans="1:9" ht="12.75">
      <c r="A96" s="129" t="s">
        <v>85</v>
      </c>
      <c r="B96" s="130" t="s">
        <v>86</v>
      </c>
      <c r="C96" s="131"/>
      <c r="D96" s="131"/>
      <c r="E96" s="131"/>
      <c r="F96" s="206">
        <v>0</v>
      </c>
      <c r="G96" s="218"/>
      <c r="I96" s="113"/>
    </row>
    <row r="97" spans="1:9" ht="12.75">
      <c r="A97" s="127"/>
      <c r="F97" s="2"/>
      <c r="G97" s="217"/>
      <c r="I97" s="113"/>
    </row>
    <row r="98" spans="1:9" ht="12.75">
      <c r="A98" s="129" t="s">
        <v>14</v>
      </c>
      <c r="B98" s="130" t="s">
        <v>15</v>
      </c>
      <c r="C98" s="131"/>
      <c r="D98" s="131"/>
      <c r="E98" s="131"/>
      <c r="F98" s="206">
        <v>96900</v>
      </c>
      <c r="G98" s="219"/>
      <c r="I98" s="113"/>
    </row>
    <row r="99" spans="1:9" ht="12.75">
      <c r="A99" s="127"/>
      <c r="F99" s="2"/>
      <c r="G99" s="217"/>
      <c r="I99" s="113"/>
    </row>
    <row r="100" spans="1:9" ht="12.75">
      <c r="A100" s="129" t="s">
        <v>128</v>
      </c>
      <c r="B100" s="131" t="s">
        <v>17</v>
      </c>
      <c r="C100" s="131"/>
      <c r="D100" s="131"/>
      <c r="E100" s="131"/>
      <c r="F100" s="201">
        <v>204000</v>
      </c>
      <c r="G100" s="220"/>
      <c r="I100" s="113"/>
    </row>
    <row r="101" spans="1:9" ht="12.75">
      <c r="A101" s="127"/>
      <c r="F101" s="2"/>
      <c r="G101" s="217"/>
      <c r="I101" s="113"/>
    </row>
    <row r="102" spans="1:9" ht="12.75">
      <c r="A102" s="129" t="s">
        <v>32</v>
      </c>
      <c r="B102" s="131" t="s">
        <v>87</v>
      </c>
      <c r="C102" s="131"/>
      <c r="D102" s="131"/>
      <c r="E102" s="131"/>
      <c r="F102" s="201">
        <f>138700+876850</f>
        <v>1015550</v>
      </c>
      <c r="G102" s="220"/>
      <c r="I102" s="113"/>
    </row>
    <row r="103" spans="1:9" ht="12.75">
      <c r="A103" s="127"/>
      <c r="F103" s="2"/>
      <c r="G103" s="217"/>
      <c r="I103" s="113"/>
    </row>
    <row r="104" spans="1:9" ht="12.75">
      <c r="A104" s="134" t="s">
        <v>28</v>
      </c>
      <c r="B104" s="135" t="s">
        <v>29</v>
      </c>
      <c r="C104" s="136"/>
      <c r="D104" s="136"/>
      <c r="E104" s="136"/>
      <c r="F104" s="207">
        <v>0</v>
      </c>
      <c r="G104" s="221"/>
      <c r="I104" s="113"/>
    </row>
    <row r="105" spans="6:9" ht="12.75">
      <c r="F105" s="2"/>
      <c r="I105" s="113"/>
    </row>
    <row r="106" spans="1:9" ht="12.75">
      <c r="A106" s="139" t="s">
        <v>89</v>
      </c>
      <c r="B106" s="140"/>
      <c r="C106" s="121"/>
      <c r="D106" s="121"/>
      <c r="E106" s="121"/>
      <c r="F106" s="125"/>
      <c r="G106" s="222"/>
      <c r="I106" s="113"/>
    </row>
    <row r="107" spans="1:9" ht="12.75">
      <c r="A107" s="127"/>
      <c r="F107" s="2"/>
      <c r="G107" s="217"/>
      <c r="I107" s="113"/>
    </row>
    <row r="108" spans="1:9" ht="12.75">
      <c r="A108" s="129" t="s">
        <v>36</v>
      </c>
      <c r="B108" s="130" t="s">
        <v>130</v>
      </c>
      <c r="C108" s="131"/>
      <c r="D108" s="131"/>
      <c r="E108" s="131"/>
      <c r="F108" s="201">
        <v>9000</v>
      </c>
      <c r="G108" s="218"/>
      <c r="I108" s="113"/>
    </row>
    <row r="109" spans="1:9" ht="12.75">
      <c r="A109" s="127"/>
      <c r="F109" s="2"/>
      <c r="G109" s="217"/>
      <c r="I109" s="113"/>
    </row>
    <row r="110" spans="1:9" ht="12.75">
      <c r="A110" s="129" t="s">
        <v>91</v>
      </c>
      <c r="B110" s="130" t="s">
        <v>92</v>
      </c>
      <c r="C110" s="131"/>
      <c r="D110" s="131"/>
      <c r="E110" s="131"/>
      <c r="F110" s="206">
        <v>227500</v>
      </c>
      <c r="G110" s="218"/>
      <c r="I110" s="113"/>
    </row>
    <row r="111" spans="1:9" ht="12.75">
      <c r="A111" s="127"/>
      <c r="F111" s="2"/>
      <c r="G111" s="217"/>
      <c r="I111" s="113"/>
    </row>
    <row r="112" spans="1:9" ht="12.75">
      <c r="A112" s="129" t="s">
        <v>93</v>
      </c>
      <c r="B112" s="130" t="s">
        <v>131</v>
      </c>
      <c r="C112" s="131"/>
      <c r="D112" s="131"/>
      <c r="E112" s="131"/>
      <c r="F112" s="206">
        <v>45350</v>
      </c>
      <c r="G112" s="218"/>
      <c r="I112" s="113"/>
    </row>
    <row r="113" spans="1:9" ht="12.75">
      <c r="A113" s="127"/>
      <c r="F113" s="2"/>
      <c r="G113" s="217"/>
      <c r="I113" s="113"/>
    </row>
    <row r="114" spans="1:9" ht="12.75">
      <c r="A114" s="134" t="s">
        <v>132</v>
      </c>
      <c r="B114" s="135" t="s">
        <v>95</v>
      </c>
      <c r="C114" s="136"/>
      <c r="D114" s="136"/>
      <c r="E114" s="136"/>
      <c r="F114" s="207">
        <v>866197</v>
      </c>
      <c r="G114" s="221"/>
      <c r="I114" s="113"/>
    </row>
    <row r="115" spans="6:9" ht="12.75">
      <c r="F115" s="2"/>
      <c r="G115" s="146"/>
      <c r="I115" s="113"/>
    </row>
    <row r="116" spans="1:9" ht="12.75">
      <c r="A116" s="120" t="s">
        <v>97</v>
      </c>
      <c r="B116" s="121"/>
      <c r="C116" s="121"/>
      <c r="D116" s="121"/>
      <c r="E116" s="121"/>
      <c r="F116" s="125"/>
      <c r="G116" s="222"/>
      <c r="I116" s="113"/>
    </row>
    <row r="117" spans="1:9" ht="12.75">
      <c r="A117" s="127"/>
      <c r="F117" s="2"/>
      <c r="G117" s="223"/>
      <c r="I117" s="113"/>
    </row>
    <row r="118" spans="1:9" ht="12.75" customHeight="1">
      <c r="A118" s="134" t="s">
        <v>98</v>
      </c>
      <c r="B118" s="135" t="s">
        <v>99</v>
      </c>
      <c r="C118" s="136"/>
      <c r="D118" s="136"/>
      <c r="E118" s="136"/>
      <c r="F118" s="207">
        <v>0</v>
      </c>
      <c r="G118" s="221"/>
      <c r="I118" s="113"/>
    </row>
    <row r="119" spans="1:9" ht="12.75" customHeight="1">
      <c r="A119" s="127"/>
      <c r="F119" s="2"/>
      <c r="G119" s="146"/>
      <c r="I119" s="113"/>
    </row>
    <row r="120" spans="1:9" ht="12.75" customHeight="1">
      <c r="A120" s="139" t="s">
        <v>100</v>
      </c>
      <c r="B120" s="140"/>
      <c r="C120" s="121"/>
      <c r="D120" s="121"/>
      <c r="E120" s="150"/>
      <c r="F120" s="125"/>
      <c r="G120" s="222"/>
      <c r="I120" s="113"/>
    </row>
    <row r="121" spans="1:9" ht="12.75" customHeight="1">
      <c r="A121" s="127"/>
      <c r="F121" s="2"/>
      <c r="G121" s="223"/>
      <c r="I121" s="113"/>
    </row>
    <row r="122" spans="1:9" ht="12.75" customHeight="1">
      <c r="A122" s="134" t="s">
        <v>101</v>
      </c>
      <c r="B122" s="135" t="s">
        <v>102</v>
      </c>
      <c r="C122" s="136"/>
      <c r="D122" s="136"/>
      <c r="E122" s="136"/>
      <c r="F122" s="207">
        <v>0</v>
      </c>
      <c r="G122" s="221"/>
      <c r="I122" s="113"/>
    </row>
    <row r="123" spans="1:9" ht="12.75" customHeight="1">
      <c r="A123" s="127"/>
      <c r="F123" s="2"/>
      <c r="G123" s="146"/>
      <c r="I123" s="113"/>
    </row>
    <row r="124" spans="2:9" ht="12.75" customHeight="1">
      <c r="B124" s="161"/>
      <c r="F124" s="165"/>
      <c r="G124" s="163"/>
      <c r="I124" s="113"/>
    </row>
    <row r="125" spans="1:9" ht="12.75" customHeight="1">
      <c r="A125" s="139" t="s">
        <v>120</v>
      </c>
      <c r="B125" s="154"/>
      <c r="C125" s="122"/>
      <c r="D125" s="122"/>
      <c r="E125" s="122"/>
      <c r="F125" s="208"/>
      <c r="G125" s="224"/>
      <c r="I125" s="113"/>
    </row>
    <row r="126" spans="1:9" ht="12.75" customHeight="1">
      <c r="A126" s="127"/>
      <c r="B126" s="161"/>
      <c r="F126" s="165"/>
      <c r="G126" s="225"/>
      <c r="I126" s="113"/>
    </row>
    <row r="127" spans="1:9" ht="12.75" customHeight="1">
      <c r="A127" s="134"/>
      <c r="B127" s="135"/>
      <c r="C127" s="136"/>
      <c r="D127" s="136"/>
      <c r="E127" s="136"/>
      <c r="F127" s="207">
        <v>25000</v>
      </c>
      <c r="G127" s="221"/>
      <c r="I127" s="113"/>
    </row>
    <row r="128" spans="6:10" ht="10.5" customHeight="1">
      <c r="F128" s="168"/>
      <c r="G128" s="169"/>
      <c r="H128" s="170"/>
      <c r="I128" s="114"/>
      <c r="J128" s="114"/>
    </row>
    <row r="129" spans="5:10" ht="20.25" customHeight="1">
      <c r="E129" s="306" t="s">
        <v>69</v>
      </c>
      <c r="F129" s="304">
        <f>SUM(F94:F127)</f>
        <v>2610397</v>
      </c>
      <c r="G129" s="169"/>
      <c r="H129" s="170"/>
      <c r="I129" s="114"/>
      <c r="J129" s="114"/>
    </row>
    <row r="130" spans="6:10" ht="10.5" customHeight="1">
      <c r="F130" s="110"/>
      <c r="G130" s="173"/>
      <c r="H130" s="172"/>
      <c r="I130" s="114"/>
      <c r="J130" s="172"/>
    </row>
    <row r="131" spans="1:10" ht="12.75" customHeight="1">
      <c r="A131" s="326" t="s">
        <v>158</v>
      </c>
      <c r="B131" s="327"/>
      <c r="C131" s="327"/>
      <c r="D131" s="327"/>
      <c r="E131" s="327"/>
      <c r="F131" s="327"/>
      <c r="G131" s="327"/>
      <c r="H131" s="327"/>
      <c r="I131" s="327"/>
      <c r="J131" s="172"/>
    </row>
    <row r="132" spans="1:10" ht="16.5" customHeight="1">
      <c r="A132" s="327"/>
      <c r="B132" s="327"/>
      <c r="C132" s="327"/>
      <c r="D132" s="327"/>
      <c r="E132" s="327"/>
      <c r="F132" s="327"/>
      <c r="G132" s="327"/>
      <c r="H132" s="327"/>
      <c r="I132" s="327"/>
      <c r="J132" s="172" t="s">
        <v>143</v>
      </c>
    </row>
    <row r="133" spans="1:10" ht="19.5">
      <c r="A133" s="328" t="s">
        <v>68</v>
      </c>
      <c r="B133" s="328"/>
      <c r="C133" s="328"/>
      <c r="D133" s="328"/>
      <c r="E133" s="328"/>
      <c r="F133" s="328"/>
      <c r="G133" s="328"/>
      <c r="H133" s="328"/>
      <c r="I133" s="328"/>
      <c r="J133" s="328"/>
    </row>
    <row r="134" spans="1:10" ht="19.5">
      <c r="A134" s="329" t="s">
        <v>74</v>
      </c>
      <c r="B134" s="329"/>
      <c r="C134" s="329"/>
      <c r="D134" s="329"/>
      <c r="E134" s="329"/>
      <c r="F134" s="329"/>
      <c r="G134" s="329"/>
      <c r="H134" s="329"/>
      <c r="I134" s="329"/>
      <c r="J134" s="329"/>
    </row>
    <row r="135" spans="1:10" ht="14.25">
      <c r="A135" s="330" t="s">
        <v>71</v>
      </c>
      <c r="B135" s="330"/>
      <c r="C135" s="330"/>
      <c r="D135" s="330"/>
      <c r="E135" s="330"/>
      <c r="F135" s="330"/>
      <c r="G135" s="330"/>
      <c r="H135" s="330"/>
      <c r="I135" s="330"/>
      <c r="J135" s="330"/>
    </row>
    <row r="136" spans="1:10" ht="15" customHeight="1">
      <c r="A136" s="331" t="s">
        <v>126</v>
      </c>
      <c r="B136" s="331"/>
      <c r="C136" s="331"/>
      <c r="D136" s="331"/>
      <c r="E136" s="331"/>
      <c r="F136" s="331"/>
      <c r="G136" s="331"/>
      <c r="H136" s="331"/>
      <c r="I136" s="331"/>
      <c r="J136" s="331"/>
    </row>
    <row r="137" spans="1:10" ht="16.5" customHeight="1">
      <c r="A137" s="284"/>
      <c r="B137" s="284"/>
      <c r="C137" s="284"/>
      <c r="D137" s="284"/>
      <c r="E137" s="284"/>
      <c r="F137" s="284"/>
      <c r="G137" s="284"/>
      <c r="H137" s="284"/>
      <c r="I137" s="284"/>
      <c r="J137" s="172"/>
    </row>
    <row r="138" spans="1:10" s="104" customFormat="1" ht="19.5" customHeight="1">
      <c r="A138" s="107" t="s">
        <v>75</v>
      </c>
      <c r="B138" s="106"/>
      <c r="C138" s="106"/>
      <c r="D138" s="106"/>
      <c r="E138" s="106"/>
      <c r="F138" s="106"/>
      <c r="G138" s="106"/>
      <c r="H138" s="106"/>
      <c r="I138" s="114"/>
      <c r="J138" s="114"/>
    </row>
    <row r="139" spans="1:10" ht="81" customHeight="1">
      <c r="A139" s="324" t="s">
        <v>155</v>
      </c>
      <c r="B139" s="324"/>
      <c r="C139" s="324"/>
      <c r="D139" s="324"/>
      <c r="E139" s="324"/>
      <c r="F139" s="324"/>
      <c r="G139" s="324"/>
      <c r="H139" s="324"/>
      <c r="I139" s="324"/>
      <c r="J139" s="324"/>
    </row>
    <row r="140" spans="1:10" ht="14.25">
      <c r="A140" s="116"/>
      <c r="B140" s="116"/>
      <c r="C140" s="116"/>
      <c r="D140" s="116"/>
      <c r="E140" s="116"/>
      <c r="F140" s="325"/>
      <c r="G140" s="325"/>
      <c r="H140" s="325"/>
      <c r="I140" s="116"/>
      <c r="J140" s="114"/>
    </row>
    <row r="141" spans="1:10" ht="14.25">
      <c r="A141" s="116"/>
      <c r="B141" s="116"/>
      <c r="C141" s="116"/>
      <c r="D141" s="116"/>
      <c r="E141" s="116"/>
      <c r="F141" s="117" t="s">
        <v>82</v>
      </c>
      <c r="G141" s="118"/>
      <c r="H141" s="119" t="s">
        <v>115</v>
      </c>
      <c r="I141" s="174"/>
      <c r="J141" s="195" t="s">
        <v>114</v>
      </c>
    </row>
    <row r="142" spans="1:10" ht="15.75" customHeight="1">
      <c r="A142" s="175" t="s">
        <v>76</v>
      </c>
      <c r="B142" s="176"/>
      <c r="C142" s="176"/>
      <c r="D142" s="176"/>
      <c r="E142" s="176"/>
      <c r="F142" s="177">
        <v>3727000</v>
      </c>
      <c r="G142" s="178"/>
      <c r="H142" s="180">
        <v>3887400</v>
      </c>
      <c r="I142" s="179"/>
      <c r="J142" s="190">
        <v>3923900</v>
      </c>
    </row>
    <row r="143" spans="1:10" ht="15">
      <c r="A143" s="175" t="s">
        <v>77</v>
      </c>
      <c r="B143" s="176"/>
      <c r="C143" s="176"/>
      <c r="D143" s="176"/>
      <c r="E143" s="176"/>
      <c r="F143" s="177">
        <v>3289000</v>
      </c>
      <c r="G143" s="178"/>
      <c r="H143" s="180">
        <v>2490000</v>
      </c>
      <c r="I143" s="179"/>
      <c r="J143" s="283">
        <v>2535000</v>
      </c>
    </row>
    <row r="144" spans="1:10" ht="15">
      <c r="A144" s="175" t="s">
        <v>139</v>
      </c>
      <c r="B144" s="176"/>
      <c r="C144" s="176"/>
      <c r="D144" s="176"/>
      <c r="E144" s="176"/>
      <c r="F144" s="177">
        <v>621000</v>
      </c>
      <c r="G144" s="178"/>
      <c r="H144" s="180">
        <v>495000</v>
      </c>
      <c r="I144" s="179"/>
      <c r="J144" s="190">
        <v>435000</v>
      </c>
    </row>
    <row r="145" spans="1:10" ht="15">
      <c r="A145" s="175" t="s">
        <v>78</v>
      </c>
      <c r="B145" s="176"/>
      <c r="C145" s="176"/>
      <c r="D145" s="176"/>
      <c r="E145" s="176"/>
      <c r="F145" s="177">
        <v>958000</v>
      </c>
      <c r="G145" s="178"/>
      <c r="H145" s="180">
        <v>755000</v>
      </c>
      <c r="I145" s="179"/>
      <c r="J145" s="190">
        <v>576000</v>
      </c>
    </row>
    <row r="146" spans="1:10" ht="15">
      <c r="A146" s="175" t="s">
        <v>79</v>
      </c>
      <c r="B146" s="176"/>
      <c r="C146" s="176"/>
      <c r="D146" s="176"/>
      <c r="E146" s="176"/>
      <c r="F146" s="177">
        <v>70000</v>
      </c>
      <c r="G146" s="178"/>
      <c r="H146" s="180">
        <v>80000</v>
      </c>
      <c r="I146" s="179"/>
      <c r="J146" s="190">
        <v>91700</v>
      </c>
    </row>
    <row r="147" spans="1:10" ht="15">
      <c r="A147" s="175" t="s">
        <v>80</v>
      </c>
      <c r="B147" s="176"/>
      <c r="C147" s="176"/>
      <c r="D147" s="176"/>
      <c r="E147" s="176"/>
      <c r="F147" s="177">
        <v>4052000</v>
      </c>
      <c r="G147" s="178"/>
      <c r="H147" s="180">
        <v>4107200</v>
      </c>
      <c r="I147" s="179"/>
      <c r="J147" s="190">
        <v>4414000</v>
      </c>
    </row>
    <row r="148" spans="1:10" ht="14.25">
      <c r="A148" s="181"/>
      <c r="B148" s="116"/>
      <c r="C148" s="116"/>
      <c r="D148" s="116"/>
      <c r="E148" s="116"/>
      <c r="F148" s="182"/>
      <c r="G148" s="183"/>
      <c r="H148" s="184"/>
      <c r="I148" s="116"/>
      <c r="J148" s="114"/>
    </row>
    <row r="149" spans="1:10" ht="15">
      <c r="A149" s="116"/>
      <c r="B149" s="116"/>
      <c r="C149" s="116"/>
      <c r="D149" s="116"/>
      <c r="E149" s="171" t="s">
        <v>69</v>
      </c>
      <c r="F149" s="185">
        <f>SUM(F142:F147)</f>
        <v>12717000</v>
      </c>
      <c r="G149" s="186"/>
      <c r="H149" s="187">
        <f>SUM(H142:H147)</f>
        <v>11814600</v>
      </c>
      <c r="I149" s="116"/>
      <c r="J149" s="187">
        <f>SUM(J142:J147)</f>
        <v>11975600</v>
      </c>
    </row>
    <row r="150" spans="1:10" ht="14.25">
      <c r="A150" s="116"/>
      <c r="B150" s="116"/>
      <c r="C150" s="116"/>
      <c r="D150" s="116"/>
      <c r="E150" s="188"/>
      <c r="F150" s="182"/>
      <c r="G150" s="183"/>
      <c r="H150" s="184"/>
      <c r="I150" s="116"/>
      <c r="J150" s="114"/>
    </row>
    <row r="151" spans="1:10" ht="14.25">
      <c r="A151" s="116"/>
      <c r="B151" s="116"/>
      <c r="C151" s="116"/>
      <c r="D151" s="116"/>
      <c r="E151" s="116"/>
      <c r="F151" s="182"/>
      <c r="G151" s="183"/>
      <c r="H151" s="184"/>
      <c r="I151" s="116"/>
      <c r="J151" s="114"/>
    </row>
    <row r="152" spans="1:10" ht="18">
      <c r="A152" s="107" t="s">
        <v>70</v>
      </c>
      <c r="B152" s="189"/>
      <c r="C152" s="189"/>
      <c r="D152" s="189"/>
      <c r="E152" s="189"/>
      <c r="F152" s="189"/>
      <c r="G152" s="189"/>
      <c r="H152" s="189"/>
      <c r="I152" s="116"/>
      <c r="J152" s="114"/>
    </row>
    <row r="153" spans="1:10" ht="56.25" customHeight="1">
      <c r="A153" s="324" t="s">
        <v>121</v>
      </c>
      <c r="B153" s="324"/>
      <c r="C153" s="324"/>
      <c r="D153" s="324"/>
      <c r="E153" s="324"/>
      <c r="F153" s="324"/>
      <c r="G153" s="324"/>
      <c r="H153" s="324"/>
      <c r="I153" s="324"/>
      <c r="J153" s="324"/>
    </row>
    <row r="154" spans="1:10" ht="14.25">
      <c r="A154" s="116"/>
      <c r="B154" s="116"/>
      <c r="C154" s="116"/>
      <c r="D154" s="116"/>
      <c r="E154" s="116"/>
      <c r="F154" s="325"/>
      <c r="G154" s="325"/>
      <c r="H154" s="325"/>
      <c r="I154" s="116"/>
      <c r="J154" s="114"/>
    </row>
    <row r="155" spans="1:10" ht="14.25">
      <c r="A155" s="116"/>
      <c r="B155" s="116"/>
      <c r="C155" s="116"/>
      <c r="D155" s="116"/>
      <c r="E155" s="116"/>
      <c r="F155" s="117" t="s">
        <v>82</v>
      </c>
      <c r="G155" s="118"/>
      <c r="H155" s="119" t="s">
        <v>115</v>
      </c>
      <c r="I155" s="174"/>
      <c r="J155" s="195" t="s">
        <v>114</v>
      </c>
    </row>
    <row r="156" spans="1:10" s="114" customFormat="1" ht="15">
      <c r="A156" s="175" t="s">
        <v>1</v>
      </c>
      <c r="B156" s="175"/>
      <c r="C156" s="175"/>
      <c r="D156" s="175"/>
      <c r="E156" s="175"/>
      <c r="F156" s="190">
        <v>765323</v>
      </c>
      <c r="G156" s="191"/>
      <c r="H156" s="190">
        <v>596727</v>
      </c>
      <c r="I156" s="192"/>
      <c r="J156" s="190">
        <v>-36425</v>
      </c>
    </row>
    <row r="157" spans="1:10" s="114" customFormat="1" ht="15">
      <c r="A157" s="175" t="s">
        <v>81</v>
      </c>
      <c r="B157" s="175"/>
      <c r="C157" s="175"/>
      <c r="D157" s="175"/>
      <c r="E157" s="175"/>
      <c r="F157" s="190">
        <v>-221000</v>
      </c>
      <c r="G157" s="191"/>
      <c r="H157" s="190">
        <v>-227115</v>
      </c>
      <c r="I157" s="192"/>
      <c r="J157" s="190">
        <v>-198000</v>
      </c>
    </row>
    <row r="158" spans="1:10" s="114" customFormat="1" ht="15">
      <c r="A158" s="175" t="s">
        <v>2</v>
      </c>
      <c r="B158" s="175"/>
      <c r="C158" s="175"/>
      <c r="D158" s="175"/>
      <c r="E158" s="175"/>
      <c r="F158" s="190">
        <v>50024</v>
      </c>
      <c r="G158" s="191"/>
      <c r="H158" s="190">
        <v>44512</v>
      </c>
      <c r="I158" s="192"/>
      <c r="J158" s="190">
        <v>60000</v>
      </c>
    </row>
    <row r="159" spans="1:10" s="114" customFormat="1" ht="15">
      <c r="A159" s="175" t="s">
        <v>3</v>
      </c>
      <c r="B159" s="175"/>
      <c r="C159" s="175"/>
      <c r="D159" s="175"/>
      <c r="E159" s="175"/>
      <c r="F159" s="190">
        <v>278900</v>
      </c>
      <c r="G159" s="191"/>
      <c r="H159" s="190">
        <v>317000</v>
      </c>
      <c r="I159" s="192"/>
      <c r="J159" s="190">
        <v>359000</v>
      </c>
    </row>
    <row r="160" spans="1:10" s="114" customFormat="1" ht="15">
      <c r="A160" s="175" t="s">
        <v>4</v>
      </c>
      <c r="B160" s="175"/>
      <c r="C160" s="175"/>
      <c r="D160" s="175"/>
      <c r="E160" s="175"/>
      <c r="F160" s="190">
        <v>13107</v>
      </c>
      <c r="G160" s="191"/>
      <c r="H160" s="190">
        <v>14000</v>
      </c>
      <c r="I160" s="192"/>
      <c r="J160" s="190">
        <v>15185</v>
      </c>
    </row>
    <row r="161" spans="1:10" s="114" customFormat="1" ht="15">
      <c r="A161" s="175" t="s">
        <v>5</v>
      </c>
      <c r="B161" s="175"/>
      <c r="C161" s="175"/>
      <c r="D161" s="175"/>
      <c r="E161" s="175"/>
      <c r="F161" s="190">
        <v>16542</v>
      </c>
      <c r="G161" s="191"/>
      <c r="H161" s="190">
        <v>16542</v>
      </c>
      <c r="I161" s="192"/>
      <c r="J161" s="190">
        <v>17689</v>
      </c>
    </row>
    <row r="162" spans="1:10" ht="15">
      <c r="A162" s="175" t="s">
        <v>6</v>
      </c>
      <c r="B162" s="176"/>
      <c r="C162" s="176"/>
      <c r="D162" s="176"/>
      <c r="E162" s="176"/>
      <c r="F162" s="190">
        <v>9500</v>
      </c>
      <c r="G162" s="193"/>
      <c r="H162" s="190">
        <v>10000</v>
      </c>
      <c r="I162" s="179"/>
      <c r="J162" s="190">
        <v>14000</v>
      </c>
    </row>
    <row r="163" spans="1:10" ht="15">
      <c r="A163" s="175" t="s">
        <v>7</v>
      </c>
      <c r="B163" s="176"/>
      <c r="C163" s="176"/>
      <c r="D163" s="176"/>
      <c r="E163" s="176"/>
      <c r="F163" s="190">
        <v>229000</v>
      </c>
      <c r="G163" s="193"/>
      <c r="H163" s="190">
        <v>0</v>
      </c>
      <c r="I163" s="179"/>
      <c r="J163" s="190">
        <v>395000</v>
      </c>
    </row>
    <row r="164" spans="1:10" ht="15">
      <c r="A164" s="175" t="s">
        <v>8</v>
      </c>
      <c r="B164" s="176"/>
      <c r="C164" s="176"/>
      <c r="D164" s="176"/>
      <c r="E164" s="176"/>
      <c r="F164" s="190">
        <v>1174796</v>
      </c>
      <c r="G164" s="193"/>
      <c r="H164" s="190">
        <v>1437097</v>
      </c>
      <c r="I164" s="179"/>
      <c r="J164" s="190">
        <v>1554878</v>
      </c>
    </row>
    <row r="165" spans="1:10" ht="15">
      <c r="A165" s="175" t="s">
        <v>116</v>
      </c>
      <c r="B165" s="176"/>
      <c r="C165" s="176"/>
      <c r="D165" s="176"/>
      <c r="E165" s="176"/>
      <c r="F165" s="190">
        <v>0</v>
      </c>
      <c r="G165" s="193"/>
      <c r="H165" s="190">
        <v>0</v>
      </c>
      <c r="I165" s="179"/>
      <c r="J165" s="190">
        <v>1300000</v>
      </c>
    </row>
    <row r="166" spans="1:10" ht="15">
      <c r="A166" s="175" t="s">
        <v>117</v>
      </c>
      <c r="B166" s="176"/>
      <c r="C166" s="176"/>
      <c r="D166" s="176"/>
      <c r="E166" s="176"/>
      <c r="F166" s="190">
        <v>0</v>
      </c>
      <c r="G166" s="193"/>
      <c r="H166" s="190">
        <v>0</v>
      </c>
      <c r="I166" s="179"/>
      <c r="J166" s="190">
        <v>100000</v>
      </c>
    </row>
    <row r="167" spans="1:10" ht="15">
      <c r="A167" s="175" t="s">
        <v>119</v>
      </c>
      <c r="B167" s="176"/>
      <c r="C167" s="176"/>
      <c r="D167" s="176"/>
      <c r="E167" s="176"/>
      <c r="F167" s="190">
        <v>0</v>
      </c>
      <c r="G167" s="193"/>
      <c r="H167" s="190">
        <v>0</v>
      </c>
      <c r="I167" s="179"/>
      <c r="J167" s="190">
        <v>450000</v>
      </c>
    </row>
    <row r="168" spans="1:10" ht="15">
      <c r="A168" s="175" t="s">
        <v>118</v>
      </c>
      <c r="B168" s="176"/>
      <c r="C168" s="176"/>
      <c r="D168" s="176"/>
      <c r="E168" s="176"/>
      <c r="F168" s="190">
        <v>0</v>
      </c>
      <c r="G168" s="193"/>
      <c r="H168" s="190">
        <v>0</v>
      </c>
      <c r="I168" s="179"/>
      <c r="J168" s="190">
        <v>200000</v>
      </c>
    </row>
    <row r="169" spans="1:10" ht="14.25">
      <c r="A169" s="181"/>
      <c r="B169" s="116"/>
      <c r="C169" s="116"/>
      <c r="D169" s="116"/>
      <c r="E169" s="116"/>
      <c r="F169" s="194"/>
      <c r="G169" s="183"/>
      <c r="H169" s="194"/>
      <c r="I169" s="116"/>
      <c r="J169" s="194"/>
    </row>
    <row r="170" spans="1:10" ht="15">
      <c r="A170" s="116"/>
      <c r="B170" s="116"/>
      <c r="C170" s="116"/>
      <c r="D170" s="116"/>
      <c r="E170" s="171" t="s">
        <v>69</v>
      </c>
      <c r="F170" s="185">
        <f>SUM(F156:F169)</f>
        <v>2316192</v>
      </c>
      <c r="G170" s="186"/>
      <c r="H170" s="187">
        <f>SUM(H156:H164)</f>
        <v>2208763</v>
      </c>
      <c r="I170" s="116"/>
      <c r="J170" s="187">
        <f>SUM(J156:J168)</f>
        <v>4231327</v>
      </c>
    </row>
    <row r="171" spans="1:10" ht="15">
      <c r="A171" s="116"/>
      <c r="B171" s="116"/>
      <c r="C171" s="116"/>
      <c r="D171" s="116"/>
      <c r="E171" s="171"/>
      <c r="F171" s="185"/>
      <c r="G171" s="186"/>
      <c r="H171" s="187"/>
      <c r="I171" s="116"/>
      <c r="J171" s="187"/>
    </row>
    <row r="173" spans="5:10" s="314" customFormat="1" ht="15">
      <c r="E173" s="320" t="s">
        <v>0</v>
      </c>
      <c r="F173" s="321">
        <f>F78+F149+F170</f>
        <v>17966392</v>
      </c>
      <c r="G173" s="322"/>
      <c r="H173" s="321">
        <f>H78+H149+H170</f>
        <v>16462413</v>
      </c>
      <c r="I173" s="323"/>
      <c r="J173" s="321">
        <f>SUM(F129,J149,J170)</f>
        <v>18817324</v>
      </c>
    </row>
    <row r="174" ht="18" customHeight="1"/>
    <row r="175" ht="15">
      <c r="J175" s="286" t="s">
        <v>144</v>
      </c>
    </row>
  </sheetData>
  <mergeCells count="22">
    <mergeCell ref="F154:H154"/>
    <mergeCell ref="A7:J7"/>
    <mergeCell ref="A6:J6"/>
    <mergeCell ref="A4:J4"/>
    <mergeCell ref="A84:J84"/>
    <mergeCell ref="A87:J87"/>
    <mergeCell ref="A82:J82"/>
    <mergeCell ref="A83:J83"/>
    <mergeCell ref="A86:J86"/>
    <mergeCell ref="A139:J139"/>
    <mergeCell ref="A1:J1"/>
    <mergeCell ref="A2:J2"/>
    <mergeCell ref="A3:J3"/>
    <mergeCell ref="A81:J81"/>
    <mergeCell ref="A80:J80"/>
    <mergeCell ref="A153:J153"/>
    <mergeCell ref="F140:H140"/>
    <mergeCell ref="A131:I132"/>
    <mergeCell ref="A133:J133"/>
    <mergeCell ref="A134:J134"/>
    <mergeCell ref="A135:J135"/>
    <mergeCell ref="A136:J136"/>
  </mergeCells>
  <printOptions horizontalCentered="1"/>
  <pageMargins left="0.45" right="0.25" top="0.5" bottom="0.5" header="0.5" footer="0.508"/>
  <pageSetup fitToHeight="2" horizontalDpi="300" verticalDpi="300" orientation="portrait" scale="58" r:id="rId1"/>
  <rowBreaks count="2" manualBreakCount="2">
    <brk id="80" max="9" man="1"/>
    <brk id="132" max="9" man="1"/>
  </rowBreaks>
</worksheet>
</file>

<file path=xl/worksheets/sheet2.xml><?xml version="1.0" encoding="utf-8"?>
<worksheet xmlns="http://schemas.openxmlformats.org/spreadsheetml/2006/main" xmlns:r="http://schemas.openxmlformats.org/officeDocument/2006/relationships">
  <dimension ref="A1:Q176"/>
  <sheetViews>
    <sheetView view="pageBreakPreview" zoomScale="75" zoomScaleNormal="75" zoomScaleSheetLayoutView="75" workbookViewId="0" topLeftCell="F60">
      <selection activeCell="Q2" sqref="Q2"/>
    </sheetView>
  </sheetViews>
  <sheetFormatPr defaultColWidth="9.140625" defaultRowHeight="12.75"/>
  <cols>
    <col min="1" max="4" width="9.140625" style="26" customWidth="1"/>
    <col min="5" max="5" width="23.57421875" style="26" customWidth="1"/>
    <col min="6" max="6" width="10.7109375" style="101" customWidth="1"/>
    <col min="7" max="7" width="12.421875" style="102" customWidth="1"/>
    <col min="8" max="8" width="13.8515625" style="101" customWidth="1"/>
    <col min="9" max="9" width="12.57421875" style="102" customWidth="1"/>
    <col min="10" max="10" width="13.28125" style="101" customWidth="1"/>
    <col min="11" max="11" width="13.140625" style="102" customWidth="1"/>
    <col min="12" max="12" width="13.140625" style="26" customWidth="1"/>
    <col min="13" max="13" width="13.421875" style="26" customWidth="1"/>
    <col min="14" max="14" width="9.28125" style="101" hidden="1" customWidth="1"/>
    <col min="15" max="15" width="10.8515625" style="102" hidden="1" customWidth="1"/>
    <col min="16" max="16384" width="9.140625" style="26" customWidth="1"/>
  </cols>
  <sheetData>
    <row r="1" spans="1:15" ht="15">
      <c r="A1" s="24"/>
      <c r="B1" s="25"/>
      <c r="D1" s="25"/>
      <c r="E1" s="25"/>
      <c r="F1" s="27"/>
      <c r="G1" s="28"/>
      <c r="H1" s="29" t="str">
        <f>'[1]PGoal level'!H1</f>
        <v>DEPARTMENT OF STATE APPROPRIATIONS ACT:  Resources by Goal </v>
      </c>
      <c r="I1" s="30"/>
      <c r="J1" s="31"/>
      <c r="K1" s="32"/>
      <c r="L1" s="31"/>
      <c r="M1" s="29"/>
      <c r="N1" s="33"/>
      <c r="O1" s="34" t="s">
        <v>103</v>
      </c>
    </row>
    <row r="2" spans="2:15" ht="12.75">
      <c r="B2" s="25"/>
      <c r="C2" s="35"/>
      <c r="D2" s="25"/>
      <c r="E2" s="36"/>
      <c r="F2" s="27"/>
      <c r="G2" s="28"/>
      <c r="H2" s="37" t="str">
        <f>'[1]PGoal level'!H2</f>
        <v>(without fees; funds in thousands*) </v>
      </c>
      <c r="I2" s="30"/>
      <c r="J2" s="31"/>
      <c r="K2" s="38"/>
      <c r="L2" s="39"/>
      <c r="M2" s="40"/>
      <c r="N2" s="31"/>
      <c r="O2" s="41" t="s">
        <v>104</v>
      </c>
    </row>
    <row r="3" spans="2:15" ht="12.75">
      <c r="B3" s="25"/>
      <c r="C3" s="35"/>
      <c r="D3" s="25"/>
      <c r="E3" s="36"/>
      <c r="F3" s="27"/>
      <c r="G3" s="337" t="s">
        <v>135</v>
      </c>
      <c r="H3" s="337"/>
      <c r="I3" s="337"/>
      <c r="J3" s="31"/>
      <c r="K3" s="38"/>
      <c r="L3" s="39"/>
      <c r="M3" s="40"/>
      <c r="N3" s="31"/>
      <c r="O3" s="41"/>
    </row>
    <row r="4" spans="1:15" ht="12.75">
      <c r="A4" s="25"/>
      <c r="B4" s="25"/>
      <c r="C4" s="25"/>
      <c r="D4" s="25"/>
      <c r="E4" s="25"/>
      <c r="F4" s="31"/>
      <c r="G4" s="30"/>
      <c r="H4" s="31"/>
      <c r="I4" s="30"/>
      <c r="J4" s="31"/>
      <c r="K4" s="30"/>
      <c r="L4" s="40"/>
      <c r="M4" s="40"/>
      <c r="N4" s="31"/>
      <c r="O4" s="30"/>
    </row>
    <row r="5" spans="1:15" ht="12.75">
      <c r="A5" s="267" t="s">
        <v>134</v>
      </c>
      <c r="B5" s="267"/>
      <c r="C5" s="268"/>
      <c r="D5" s="268"/>
      <c r="E5" s="43"/>
      <c r="F5" s="336" t="s">
        <v>9</v>
      </c>
      <c r="G5" s="336"/>
      <c r="H5" s="336" t="s">
        <v>10</v>
      </c>
      <c r="I5" s="336"/>
      <c r="J5" s="336" t="s">
        <v>105</v>
      </c>
      <c r="K5" s="336"/>
      <c r="L5" s="336" t="s">
        <v>147</v>
      </c>
      <c r="M5" s="336"/>
      <c r="N5" s="336" t="s">
        <v>88</v>
      </c>
      <c r="O5" s="336"/>
    </row>
    <row r="6" spans="1:15" ht="12.75">
      <c r="A6" s="259" t="s">
        <v>106</v>
      </c>
      <c r="B6" s="55" t="s">
        <v>107</v>
      </c>
      <c r="C6" s="56"/>
      <c r="D6" s="43"/>
      <c r="E6" s="43"/>
      <c r="F6" s="293" t="s">
        <v>136</v>
      </c>
      <c r="G6" s="45" t="s">
        <v>13</v>
      </c>
      <c r="H6" s="44" t="s">
        <v>136</v>
      </c>
      <c r="I6" s="45" t="s">
        <v>13</v>
      </c>
      <c r="J6" s="44" t="s">
        <v>136</v>
      </c>
      <c r="K6" s="45" t="s">
        <v>13</v>
      </c>
      <c r="L6" s="44" t="s">
        <v>136</v>
      </c>
      <c r="M6" s="45" t="s">
        <v>13</v>
      </c>
      <c r="N6" s="44" t="s">
        <v>12</v>
      </c>
      <c r="O6" s="45" t="s">
        <v>13</v>
      </c>
    </row>
    <row r="7" spans="1:15" ht="12.75">
      <c r="A7" s="43"/>
      <c r="B7" s="43"/>
      <c r="C7" s="43"/>
      <c r="D7" s="43"/>
      <c r="E7" s="43"/>
      <c r="F7" s="46"/>
      <c r="G7" s="47"/>
      <c r="H7" s="46"/>
      <c r="I7" s="47"/>
      <c r="J7" s="46"/>
      <c r="K7" s="47"/>
      <c r="L7" s="43"/>
      <c r="M7" s="43"/>
      <c r="N7" s="46"/>
      <c r="O7" s="47"/>
    </row>
    <row r="8" spans="1:15" s="50" customFormat="1" ht="12.75">
      <c r="A8" s="269" t="s">
        <v>61</v>
      </c>
      <c r="B8" s="270"/>
      <c r="C8" s="270"/>
      <c r="D8" s="270"/>
      <c r="E8" s="270"/>
      <c r="F8" s="271">
        <f>'[1]PGoal level'!F8</f>
        <v>2515</v>
      </c>
      <c r="G8" s="272">
        <f>'[1]PGoal level'!G8</f>
        <v>1216172</v>
      </c>
      <c r="H8" s="271">
        <f>'[1]PGoal level'!H8</f>
        <v>2439</v>
      </c>
      <c r="I8" s="272">
        <f>'[1]PGoal level'!I8</f>
        <v>1205945</v>
      </c>
      <c r="J8" s="271">
        <f aca="true" t="shared" si="0" ref="J8:O8">SUM(J10:J14)</f>
        <v>2387</v>
      </c>
      <c r="K8" s="272">
        <f t="shared" si="0"/>
        <v>1294433</v>
      </c>
      <c r="L8" s="271">
        <f t="shared" si="0"/>
        <v>2572</v>
      </c>
      <c r="M8" s="272">
        <f t="shared" si="0"/>
        <v>1338908</v>
      </c>
      <c r="N8" s="49">
        <f t="shared" si="0"/>
        <v>2644</v>
      </c>
      <c r="O8" s="48">
        <f t="shared" si="0"/>
        <v>1275133</v>
      </c>
    </row>
    <row r="9" spans="1:15" ht="12.75">
      <c r="A9" s="51"/>
      <c r="B9" s="43"/>
      <c r="C9" s="43"/>
      <c r="D9" s="43"/>
      <c r="E9" s="43"/>
      <c r="F9" s="31"/>
      <c r="G9" s="30"/>
      <c r="H9" s="46"/>
      <c r="I9" s="47"/>
      <c r="J9" s="31"/>
      <c r="K9" s="30"/>
      <c r="L9" s="31"/>
      <c r="M9" s="30"/>
      <c r="N9" s="31"/>
      <c r="O9" s="52"/>
    </row>
    <row r="10" spans="1:15" ht="12.75">
      <c r="A10" s="53" t="s">
        <v>14</v>
      </c>
      <c r="B10" s="54" t="s">
        <v>15</v>
      </c>
      <c r="C10" s="55"/>
      <c r="D10" s="56"/>
      <c r="E10" s="56"/>
      <c r="F10" s="57">
        <f>'[1]PGoal level'!F10</f>
        <v>1587</v>
      </c>
      <c r="G10" s="260">
        <f>'[1]PGoal level'!G10</f>
        <v>1016440</v>
      </c>
      <c r="H10" s="57">
        <f>'[1]PGoal level'!H10</f>
        <v>1492</v>
      </c>
      <c r="I10" s="260">
        <f>'[1]PGoal level'!I10</f>
        <v>1022585</v>
      </c>
      <c r="J10" s="58">
        <f>'[1]PGoal level'!J10</f>
        <v>1215</v>
      </c>
      <c r="K10" s="260">
        <f>'[1]PGoal level'!K10</f>
        <v>1037356</v>
      </c>
      <c r="L10" s="58">
        <f>'[1]PGoal level'!L10</f>
        <v>1252</v>
      </c>
      <c r="M10" s="260">
        <f>'[1]PGoal level'!M10</f>
        <v>946464</v>
      </c>
      <c r="N10" s="58">
        <f>'[1]PGoal level'!N10</f>
        <v>1238</v>
      </c>
      <c r="O10" s="59">
        <f>'[1]PGoal level'!O10</f>
        <v>920369</v>
      </c>
    </row>
    <row r="11" spans="1:15" ht="12.75">
      <c r="A11" s="51"/>
      <c r="B11" s="43"/>
      <c r="C11" s="43"/>
      <c r="D11" s="43"/>
      <c r="E11" s="43"/>
      <c r="F11" s="31"/>
      <c r="G11" s="198"/>
      <c r="H11" s="46"/>
      <c r="I11" s="198"/>
      <c r="J11" s="31"/>
      <c r="K11" s="198"/>
      <c r="L11" s="31"/>
      <c r="M11" s="198"/>
      <c r="N11" s="31"/>
      <c r="O11" s="52"/>
    </row>
    <row r="12" spans="1:15" ht="12.75">
      <c r="A12" s="53" t="s">
        <v>16</v>
      </c>
      <c r="B12" s="54" t="s">
        <v>17</v>
      </c>
      <c r="C12" s="55"/>
      <c r="D12" s="55"/>
      <c r="E12" s="55"/>
      <c r="F12" s="57">
        <f>'[1]PGoal level'!F16</f>
        <v>682</v>
      </c>
      <c r="G12" s="260">
        <f>'[1]PGoal level'!G16</f>
        <v>160</v>
      </c>
      <c r="H12" s="57">
        <f>'[1]PGoal level'!H16</f>
        <v>697</v>
      </c>
      <c r="I12" s="260">
        <f>'[1]PGoal level'!I16</f>
        <v>148438</v>
      </c>
      <c r="J12" s="58">
        <f>'[1]PGoal level'!J16</f>
        <v>504</v>
      </c>
      <c r="K12" s="260">
        <f>'[1]PGoal level'!K16</f>
        <v>137604</v>
      </c>
      <c r="L12" s="58">
        <f>'[1]PGoal level'!L16</f>
        <v>506</v>
      </c>
      <c r="M12" s="260">
        <f>'[1]PGoal level'!M16</f>
        <v>156760</v>
      </c>
      <c r="N12" s="58">
        <f>'[1]PGoal level'!N16</f>
        <v>506</v>
      </c>
      <c r="O12" s="59">
        <f>'[1]PGoal level'!O16</f>
        <v>155860</v>
      </c>
    </row>
    <row r="13" spans="1:15" ht="12.75">
      <c r="A13" s="51"/>
      <c r="B13" s="43"/>
      <c r="C13" s="60"/>
      <c r="D13" s="43"/>
      <c r="E13" s="43"/>
      <c r="F13" s="61"/>
      <c r="G13" s="261"/>
      <c r="H13" s="62"/>
      <c r="I13" s="261"/>
      <c r="J13" s="27"/>
      <c r="K13" s="261"/>
      <c r="L13" s="31"/>
      <c r="M13" s="261"/>
      <c r="N13" s="61"/>
      <c r="O13" s="64"/>
    </row>
    <row r="14" spans="1:15" ht="12.75">
      <c r="A14" s="65" t="s">
        <v>18</v>
      </c>
      <c r="B14" s="66" t="s">
        <v>19</v>
      </c>
      <c r="C14" s="67"/>
      <c r="D14" s="67"/>
      <c r="E14" s="67"/>
      <c r="F14" s="68">
        <f>'[1]PGoal level'!F23</f>
        <v>246</v>
      </c>
      <c r="G14" s="262">
        <f>'[1]PGoal level'!G23</f>
        <v>38748</v>
      </c>
      <c r="H14" s="68">
        <f>'[1]PGoal level'!H23</f>
        <v>250</v>
      </c>
      <c r="I14" s="262">
        <f>'[1]PGoal level'!I23</f>
        <v>34922</v>
      </c>
      <c r="J14" s="69">
        <f>'[1]PGoal level'!J23</f>
        <v>668</v>
      </c>
      <c r="K14" s="262">
        <f>'[1]PGoal level'!K23</f>
        <v>119473</v>
      </c>
      <c r="L14" s="69">
        <f>'[1]PGoal level'!L23</f>
        <v>814</v>
      </c>
      <c r="M14" s="262">
        <f>'[1]PGoal level'!M23</f>
        <v>235684</v>
      </c>
      <c r="N14" s="69">
        <f>'[1]PGoal level'!N23</f>
        <v>900</v>
      </c>
      <c r="O14" s="70">
        <f>'[1]PGoal level'!O23</f>
        <v>198904</v>
      </c>
    </row>
    <row r="15" spans="1:15" ht="12.75">
      <c r="A15" s="43"/>
      <c r="B15" s="43"/>
      <c r="C15" s="43"/>
      <c r="D15" s="43"/>
      <c r="E15" s="43"/>
      <c r="F15" s="31"/>
      <c r="G15" s="198"/>
      <c r="H15" s="46"/>
      <c r="I15" s="198"/>
      <c r="J15" s="31"/>
      <c r="K15" s="198"/>
      <c r="L15" s="31"/>
      <c r="M15" s="198"/>
      <c r="N15" s="31"/>
      <c r="O15" s="30"/>
    </row>
    <row r="16" spans="1:15" s="50" customFormat="1" ht="12.75">
      <c r="A16" s="273" t="s">
        <v>62</v>
      </c>
      <c r="B16" s="274"/>
      <c r="C16" s="270"/>
      <c r="D16" s="270"/>
      <c r="E16" s="270"/>
      <c r="F16" s="271">
        <f>'[1]PGoal level'!F26</f>
        <v>1419</v>
      </c>
      <c r="G16" s="275">
        <f>'[1]PGoal level'!G26</f>
        <v>597208</v>
      </c>
      <c r="H16" s="271">
        <f>'[1]PGoal level'!H26</f>
        <v>1486</v>
      </c>
      <c r="I16" s="275">
        <f>'[1]PGoal level'!I26</f>
        <v>434612</v>
      </c>
      <c r="J16" s="271">
        <f aca="true" t="shared" si="1" ref="J16:O16">SUM(J18:J24)</f>
        <v>1239</v>
      </c>
      <c r="K16" s="275">
        <f t="shared" si="1"/>
        <v>431968</v>
      </c>
      <c r="L16" s="271">
        <f t="shared" si="1"/>
        <v>1252</v>
      </c>
      <c r="M16" s="275">
        <f t="shared" si="1"/>
        <v>478749</v>
      </c>
      <c r="N16" s="49">
        <f t="shared" si="1"/>
        <v>1253</v>
      </c>
      <c r="O16" s="48">
        <f t="shared" si="1"/>
        <v>478291</v>
      </c>
    </row>
    <row r="17" spans="1:15" ht="12.75">
      <c r="A17" s="51"/>
      <c r="B17" s="43"/>
      <c r="C17" s="43"/>
      <c r="D17" s="43"/>
      <c r="E17" s="43"/>
      <c r="F17" s="31"/>
      <c r="G17" s="198"/>
      <c r="H17" s="46"/>
      <c r="I17" s="198"/>
      <c r="J17" s="31"/>
      <c r="K17" s="198"/>
      <c r="L17" s="31"/>
      <c r="M17" s="198"/>
      <c r="N17" s="31"/>
      <c r="O17" s="52"/>
    </row>
    <row r="18" spans="1:15" ht="12.75">
      <c r="A18" s="53" t="s">
        <v>20</v>
      </c>
      <c r="B18" s="54" t="s">
        <v>21</v>
      </c>
      <c r="C18" s="56"/>
      <c r="D18" s="56"/>
      <c r="E18" s="56"/>
      <c r="F18" s="57">
        <f>'[1]PGoal level'!F28</f>
        <v>554</v>
      </c>
      <c r="G18" s="260">
        <f>'[1]PGoal level'!G28</f>
        <v>374388</v>
      </c>
      <c r="H18" s="57">
        <f>'[1]PGoal level'!H28</f>
        <v>581</v>
      </c>
      <c r="I18" s="260">
        <f>'[1]PGoal level'!I28</f>
        <v>217219</v>
      </c>
      <c r="J18" s="58">
        <f>'[1]PGoal level'!J28</f>
        <v>488</v>
      </c>
      <c r="K18" s="260">
        <f>'[1]PGoal level'!K28</f>
        <v>219861</v>
      </c>
      <c r="L18" s="58">
        <f>'[1]PGoal level'!L28</f>
        <v>494</v>
      </c>
      <c r="M18" s="260">
        <f>'[1]PGoal level'!M28</f>
        <v>249594</v>
      </c>
      <c r="N18" s="58">
        <f>'[1]PGoal level'!N28</f>
        <v>495</v>
      </c>
      <c r="O18" s="59">
        <f>'[1]PGoal level'!O28</f>
        <v>236633</v>
      </c>
    </row>
    <row r="19" spans="1:15" ht="12.75">
      <c r="A19" s="51"/>
      <c r="B19" s="43"/>
      <c r="C19" s="43"/>
      <c r="D19" s="43"/>
      <c r="E19" s="43"/>
      <c r="F19" s="31"/>
      <c r="G19" s="198"/>
      <c r="H19" s="46"/>
      <c r="I19" s="198"/>
      <c r="J19" s="31"/>
      <c r="K19" s="198"/>
      <c r="L19" s="31"/>
      <c r="M19" s="198"/>
      <c r="N19" s="31"/>
      <c r="O19" s="52"/>
    </row>
    <row r="20" spans="1:15" ht="12.75">
      <c r="A20" s="53" t="s">
        <v>22</v>
      </c>
      <c r="B20" s="54" t="s">
        <v>23</v>
      </c>
      <c r="C20" s="56"/>
      <c r="D20" s="56"/>
      <c r="E20" s="56"/>
      <c r="F20" s="57">
        <f>'[1]PGoal level'!F33</f>
        <v>410</v>
      </c>
      <c r="G20" s="260">
        <f>'[1]PGoal level'!G33</f>
        <v>49904</v>
      </c>
      <c r="H20" s="57">
        <f>'[1]PGoal level'!H33</f>
        <v>448</v>
      </c>
      <c r="I20" s="260">
        <f>'[1]PGoal level'!I33</f>
        <v>49382</v>
      </c>
      <c r="J20" s="58">
        <f>'[1]PGoal level'!J33</f>
        <v>287</v>
      </c>
      <c r="K20" s="260">
        <f>'[1]PGoal level'!K33</f>
        <v>43436</v>
      </c>
      <c r="L20" s="58">
        <f>'[1]PGoal level'!L33</f>
        <v>290</v>
      </c>
      <c r="M20" s="260">
        <f>'[1]PGoal level'!M33</f>
        <v>48585</v>
      </c>
      <c r="N20" s="58">
        <f>'[1]PGoal level'!N33</f>
        <v>291</v>
      </c>
      <c r="O20" s="59">
        <f>'[1]PGoal level'!O33</f>
        <v>48907</v>
      </c>
    </row>
    <row r="21" spans="1:15" ht="12.75">
      <c r="A21" s="51"/>
      <c r="B21" s="43"/>
      <c r="C21" s="43"/>
      <c r="D21" s="43"/>
      <c r="E21" s="43"/>
      <c r="F21" s="31"/>
      <c r="G21" s="198"/>
      <c r="H21" s="46"/>
      <c r="I21" s="198"/>
      <c r="J21" s="31"/>
      <c r="K21" s="198"/>
      <c r="L21" s="31"/>
      <c r="M21" s="198"/>
      <c r="N21" s="31"/>
      <c r="O21" s="52"/>
    </row>
    <row r="22" spans="1:15" ht="12.75">
      <c r="A22" s="53" t="s">
        <v>24</v>
      </c>
      <c r="B22" s="54" t="s">
        <v>25</v>
      </c>
      <c r="C22" s="56"/>
      <c r="D22" s="56"/>
      <c r="E22" s="56"/>
      <c r="F22" s="57">
        <f>'[1]PGoal level'!F36</f>
        <v>236</v>
      </c>
      <c r="G22" s="260">
        <f>'[1]PGoal level'!G36</f>
        <v>33870</v>
      </c>
      <c r="H22" s="57">
        <f>'[1]PGoal level'!H36</f>
        <v>236</v>
      </c>
      <c r="I22" s="260">
        <f>'[1]PGoal level'!I36</f>
        <v>39930</v>
      </c>
      <c r="J22" s="58">
        <f>'[1]PGoal level'!J36</f>
        <v>239</v>
      </c>
      <c r="K22" s="260">
        <f>'[1]PGoal level'!K36</f>
        <v>32789</v>
      </c>
      <c r="L22" s="58">
        <f>'[1]PGoal level'!L36</f>
        <v>244</v>
      </c>
      <c r="M22" s="260">
        <f>'[1]PGoal level'!M36</f>
        <v>40833</v>
      </c>
      <c r="N22" s="58">
        <f>'[1]PGoal level'!N36</f>
        <v>243</v>
      </c>
      <c r="O22" s="59">
        <f>'[1]PGoal level'!O36</f>
        <v>36490</v>
      </c>
    </row>
    <row r="23" spans="1:15" ht="12.75">
      <c r="A23" s="51"/>
      <c r="B23" s="43"/>
      <c r="C23" s="43"/>
      <c r="D23" s="43"/>
      <c r="E23" s="43"/>
      <c r="F23" s="31"/>
      <c r="G23" s="198"/>
      <c r="H23" s="46"/>
      <c r="I23" s="198"/>
      <c r="J23" s="31"/>
      <c r="K23" s="198"/>
      <c r="L23" s="31"/>
      <c r="M23" s="198"/>
      <c r="N23" s="31"/>
      <c r="O23" s="52"/>
    </row>
    <row r="24" spans="1:15" ht="12.75">
      <c r="A24" s="65" t="s">
        <v>26</v>
      </c>
      <c r="B24" s="66" t="s">
        <v>148</v>
      </c>
      <c r="C24" s="67"/>
      <c r="D24" s="71"/>
      <c r="E24" s="71"/>
      <c r="F24" s="68">
        <f>'[1]PGoal level'!F39</f>
        <v>219</v>
      </c>
      <c r="G24" s="262">
        <f>'[1]PGoal level'!G39</f>
        <v>139046</v>
      </c>
      <c r="H24" s="68">
        <f>'[1]PGoal level'!H39</f>
        <v>221</v>
      </c>
      <c r="I24" s="262">
        <f>'[1]PGoal level'!I39</f>
        <v>128081</v>
      </c>
      <c r="J24" s="69">
        <f>'[1]PGoal level'!J39</f>
        <v>225</v>
      </c>
      <c r="K24" s="262">
        <f>'[1]PGoal level'!K39</f>
        <v>135882</v>
      </c>
      <c r="L24" s="69">
        <f>'[1]PGoal level'!L39</f>
        <v>224</v>
      </c>
      <c r="M24" s="262">
        <f>'[1]PGoal level'!M39</f>
        <v>139737</v>
      </c>
      <c r="N24" s="69">
        <f>'[1]PGoal level'!N39</f>
        <v>224</v>
      </c>
      <c r="O24" s="70">
        <f>'[1]PGoal level'!O39</f>
        <v>156261</v>
      </c>
    </row>
    <row r="25" spans="1:15" ht="12.75">
      <c r="A25" s="43"/>
      <c r="B25" s="43"/>
      <c r="C25" s="43"/>
      <c r="D25" s="43"/>
      <c r="E25" s="43"/>
      <c r="F25" s="31"/>
      <c r="G25" s="198"/>
      <c r="H25" s="46"/>
      <c r="I25" s="198"/>
      <c r="J25" s="31"/>
      <c r="K25" s="198"/>
      <c r="L25" s="31"/>
      <c r="M25" s="198"/>
      <c r="N25" s="31"/>
      <c r="O25" s="30"/>
    </row>
    <row r="26" spans="1:15" s="50" customFormat="1" ht="12.75">
      <c r="A26" s="269" t="s">
        <v>63</v>
      </c>
      <c r="B26" s="270"/>
      <c r="C26" s="270"/>
      <c r="D26" s="270"/>
      <c r="E26" s="270"/>
      <c r="F26" s="271">
        <f>'[1]PGoal level'!F42</f>
        <v>1624</v>
      </c>
      <c r="G26" s="275">
        <f>'[1]PGoal level'!G42</f>
        <v>161014</v>
      </c>
      <c r="H26" s="271">
        <f>'[1]PGoal level'!H42</f>
        <v>1859</v>
      </c>
      <c r="I26" s="275">
        <f>'[1]PGoal level'!I42</f>
        <v>148156</v>
      </c>
      <c r="J26" s="271">
        <f aca="true" t="shared" si="2" ref="J26:O26">SUM(J28:J30)</f>
        <v>1288</v>
      </c>
      <c r="K26" s="275">
        <f t="shared" si="2"/>
        <v>151857</v>
      </c>
      <c r="L26" s="271">
        <f t="shared" si="2"/>
        <v>1067</v>
      </c>
      <c r="M26" s="275">
        <f t="shared" si="2"/>
        <v>79560</v>
      </c>
      <c r="N26" s="49">
        <f t="shared" si="2"/>
        <v>1133</v>
      </c>
      <c r="O26" s="48">
        <f t="shared" si="2"/>
        <v>111580</v>
      </c>
    </row>
    <row r="27" spans="1:15" ht="12.75">
      <c r="A27" s="51"/>
      <c r="B27" s="43"/>
      <c r="C27" s="43"/>
      <c r="D27" s="43"/>
      <c r="E27" s="43"/>
      <c r="F27" s="31"/>
      <c r="G27" s="198"/>
      <c r="H27" s="31"/>
      <c r="I27" s="198"/>
      <c r="J27" s="31"/>
      <c r="K27" s="198"/>
      <c r="L27" s="31"/>
      <c r="M27" s="198"/>
      <c r="N27" s="31"/>
      <c r="O27" s="52"/>
    </row>
    <row r="28" spans="1:15" ht="12.75">
      <c r="A28" s="53" t="s">
        <v>28</v>
      </c>
      <c r="B28" s="54" t="s">
        <v>29</v>
      </c>
      <c r="C28" s="56"/>
      <c r="D28" s="56"/>
      <c r="E28" s="56"/>
      <c r="F28" s="57">
        <f>'[1]PGoal level'!F44</f>
        <v>700</v>
      </c>
      <c r="G28" s="260">
        <f>'[1]PGoal level'!G44</f>
        <v>79522</v>
      </c>
      <c r="H28" s="57">
        <f>'[1]PGoal level'!H44</f>
        <v>848</v>
      </c>
      <c r="I28" s="260">
        <f>'[1]PGoal level'!I44</f>
        <v>75808</v>
      </c>
      <c r="J28" s="58">
        <f>'[1]PGoal level'!J44</f>
        <v>665</v>
      </c>
      <c r="K28" s="260">
        <f>'[1]PGoal level'!K44</f>
        <v>71154</v>
      </c>
      <c r="L28" s="58">
        <f>'[1]PGoal level'!L44</f>
        <v>544</v>
      </c>
      <c r="M28" s="260">
        <f>'[1]PGoal level'!M44</f>
        <v>36028</v>
      </c>
      <c r="N28" s="58">
        <f>'[1]PGoal level'!N44</f>
        <v>540</v>
      </c>
      <c r="O28" s="59">
        <f>'[1]PGoal level'!O44</f>
        <v>40807</v>
      </c>
    </row>
    <row r="29" spans="1:15" ht="12.75">
      <c r="A29" s="51"/>
      <c r="B29" s="43"/>
      <c r="C29" s="43"/>
      <c r="D29" s="43"/>
      <c r="E29" s="43"/>
      <c r="F29" s="31"/>
      <c r="G29" s="198"/>
      <c r="H29" s="31"/>
      <c r="I29" s="198"/>
      <c r="J29" s="31"/>
      <c r="K29" s="198"/>
      <c r="L29" s="31"/>
      <c r="M29" s="198"/>
      <c r="N29" s="31"/>
      <c r="O29" s="52"/>
    </row>
    <row r="30" spans="1:15" ht="12.75">
      <c r="A30" s="65" t="s">
        <v>30</v>
      </c>
      <c r="B30" s="66" t="s">
        <v>31</v>
      </c>
      <c r="C30" s="71"/>
      <c r="D30" s="71"/>
      <c r="E30" s="71"/>
      <c r="F30" s="68">
        <f>'[1]PGoal level'!F48</f>
        <v>924</v>
      </c>
      <c r="G30" s="262">
        <f>'[1]PGoal level'!G48</f>
        <v>81482</v>
      </c>
      <c r="H30" s="68">
        <f>'[1]PGoal level'!H48</f>
        <v>1011</v>
      </c>
      <c r="I30" s="262">
        <f>'[1]PGoal level'!I48</f>
        <v>72348</v>
      </c>
      <c r="J30" s="69">
        <f>'[1]PGoal level'!J48</f>
        <v>623</v>
      </c>
      <c r="K30" s="262">
        <f>'[1]PGoal level'!K48</f>
        <v>80703</v>
      </c>
      <c r="L30" s="69">
        <f>'[1]PGoal level'!L48</f>
        <v>523</v>
      </c>
      <c r="M30" s="262">
        <f>'[1]PGoal level'!M48</f>
        <v>43532</v>
      </c>
      <c r="N30" s="69">
        <f>'[1]PGoal level'!N48</f>
        <v>593</v>
      </c>
      <c r="O30" s="70">
        <f>'[1]PGoal level'!O48</f>
        <v>70773</v>
      </c>
    </row>
    <row r="31" spans="1:15" ht="12.75">
      <c r="A31" s="43"/>
      <c r="B31" s="43"/>
      <c r="C31" s="43"/>
      <c r="D31" s="43"/>
      <c r="E31" s="43"/>
      <c r="F31" s="31"/>
      <c r="G31" s="198"/>
      <c r="H31" s="46"/>
      <c r="I31" s="198"/>
      <c r="J31" s="31"/>
      <c r="K31" s="198"/>
      <c r="L31" s="31"/>
      <c r="M31" s="198"/>
      <c r="N31" s="31"/>
      <c r="O31" s="30"/>
    </row>
    <row r="32" spans="1:15" s="50" customFormat="1" ht="12.75">
      <c r="A32" s="273" t="s">
        <v>64</v>
      </c>
      <c r="B32" s="274"/>
      <c r="C32" s="270"/>
      <c r="D32" s="270"/>
      <c r="E32" s="270"/>
      <c r="F32" s="271">
        <f>'[1]PGoal level'!F51</f>
        <v>545</v>
      </c>
      <c r="G32" s="275">
        <f>'[1]PGoal level'!G51</f>
        <v>71862</v>
      </c>
      <c r="H32" s="271">
        <f>'[1]PGoal level'!H51</f>
        <v>371</v>
      </c>
      <c r="I32" s="275">
        <f>'[1]PGoal level'!I51</f>
        <v>43209</v>
      </c>
      <c r="J32" s="271">
        <f aca="true" t="shared" si="3" ref="J32:O32">SUM(J34:J36)</f>
        <v>711</v>
      </c>
      <c r="K32" s="275">
        <f t="shared" si="3"/>
        <v>92182</v>
      </c>
      <c r="L32" s="271">
        <f t="shared" si="3"/>
        <v>721</v>
      </c>
      <c r="M32" s="275">
        <f t="shared" si="3"/>
        <v>95995</v>
      </c>
      <c r="N32" s="49">
        <f t="shared" si="3"/>
        <v>727</v>
      </c>
      <c r="O32" s="48">
        <f t="shared" si="3"/>
        <v>98691</v>
      </c>
    </row>
    <row r="33" spans="1:15" ht="12.75">
      <c r="A33" s="51"/>
      <c r="B33" s="43"/>
      <c r="C33" s="43"/>
      <c r="D33" s="43"/>
      <c r="E33" s="43"/>
      <c r="F33" s="31"/>
      <c r="G33" s="198"/>
      <c r="H33" s="46"/>
      <c r="I33" s="198"/>
      <c r="J33" s="31"/>
      <c r="K33" s="198"/>
      <c r="L33" s="31"/>
      <c r="M33" s="198"/>
      <c r="N33" s="31"/>
      <c r="O33" s="52"/>
    </row>
    <row r="34" spans="1:15" ht="12.75">
      <c r="A34" s="53" t="s">
        <v>32</v>
      </c>
      <c r="B34" s="54" t="s">
        <v>33</v>
      </c>
      <c r="C34" s="55"/>
      <c r="D34" s="55"/>
      <c r="E34" s="55"/>
      <c r="F34" s="57">
        <f>'[1]PGoal level'!F53</f>
        <v>418</v>
      </c>
      <c r="G34" s="260">
        <f>'[1]PGoal level'!G53</f>
        <v>47767</v>
      </c>
      <c r="H34" s="57">
        <f>'[1]PGoal level'!H53</f>
        <v>246</v>
      </c>
      <c r="I34" s="260">
        <f>'[1]PGoal level'!I53</f>
        <v>27249</v>
      </c>
      <c r="J34" s="58">
        <f>'[1]PGoal level'!J53</f>
        <v>351</v>
      </c>
      <c r="K34" s="260">
        <f>'[1]PGoal level'!K53</f>
        <v>47674</v>
      </c>
      <c r="L34" s="58">
        <f>'[1]PGoal level'!L53</f>
        <v>355</v>
      </c>
      <c r="M34" s="260">
        <f>'[1]PGoal level'!M53</f>
        <v>49619</v>
      </c>
      <c r="N34" s="58">
        <f>'[1]PGoal level'!N53</f>
        <v>357</v>
      </c>
      <c r="O34" s="59">
        <f>'[1]PGoal level'!O53</f>
        <v>50987</v>
      </c>
    </row>
    <row r="35" spans="1:15" ht="12.75">
      <c r="A35" s="51"/>
      <c r="B35" s="43"/>
      <c r="C35" s="43"/>
      <c r="D35" s="43"/>
      <c r="E35" s="43"/>
      <c r="F35" s="31"/>
      <c r="G35" s="198"/>
      <c r="H35" s="46"/>
      <c r="I35" s="198"/>
      <c r="J35" s="31"/>
      <c r="K35" s="198"/>
      <c r="L35" s="31"/>
      <c r="M35" s="198"/>
      <c r="N35" s="31"/>
      <c r="O35" s="52"/>
    </row>
    <row r="36" spans="1:15" ht="12.75">
      <c r="A36" s="65" t="s">
        <v>34</v>
      </c>
      <c r="B36" s="66" t="s">
        <v>35</v>
      </c>
      <c r="C36" s="71"/>
      <c r="D36" s="67"/>
      <c r="E36" s="67"/>
      <c r="F36" s="68">
        <f>'[1]PGoal level'!F57</f>
        <v>127</v>
      </c>
      <c r="G36" s="262">
        <f>'[1]PGoal level'!G57</f>
        <v>24095</v>
      </c>
      <c r="H36" s="68">
        <f>'[1]PGoal level'!H57</f>
        <v>125</v>
      </c>
      <c r="I36" s="262">
        <f>'[1]PGoal level'!I57</f>
        <v>15960</v>
      </c>
      <c r="J36" s="69">
        <f>'[1]PGoal level'!J57</f>
        <v>360</v>
      </c>
      <c r="K36" s="262">
        <f>'[1]PGoal level'!K57</f>
        <v>44508</v>
      </c>
      <c r="L36" s="69">
        <f>'[1]PGoal level'!L57</f>
        <v>366</v>
      </c>
      <c r="M36" s="262">
        <f>'[1]PGoal level'!M57</f>
        <v>46376</v>
      </c>
      <c r="N36" s="69">
        <f>'[1]PGoal level'!N57</f>
        <v>370</v>
      </c>
      <c r="O36" s="70">
        <f>'[1]PGoal level'!O57</f>
        <v>47704</v>
      </c>
    </row>
    <row r="37" spans="1:15" ht="12.75">
      <c r="A37" s="43"/>
      <c r="B37" s="43"/>
      <c r="C37" s="43"/>
      <c r="D37" s="43"/>
      <c r="E37" s="43"/>
      <c r="F37" s="31"/>
      <c r="G37" s="198"/>
      <c r="H37" s="46"/>
      <c r="I37" s="198"/>
      <c r="J37" s="31"/>
      <c r="K37" s="198"/>
      <c r="L37" s="31"/>
      <c r="M37" s="198"/>
      <c r="N37" s="31"/>
      <c r="O37" s="30"/>
    </row>
    <row r="38" spans="1:15" s="50" customFormat="1" ht="12.75">
      <c r="A38" s="269" t="s">
        <v>65</v>
      </c>
      <c r="B38" s="270"/>
      <c r="C38" s="270"/>
      <c r="D38" s="270"/>
      <c r="E38" s="270"/>
      <c r="F38" s="271">
        <f>'[1]PGoal level'!F61</f>
        <v>863</v>
      </c>
      <c r="G38" s="275">
        <f>'[1]PGoal level'!G61</f>
        <v>416243</v>
      </c>
      <c r="H38" s="271">
        <f>'[1]PGoal level'!H61</f>
        <v>1078</v>
      </c>
      <c r="I38" s="275">
        <f>'[1]PGoal level'!I61</f>
        <v>566938</v>
      </c>
      <c r="J38" s="271">
        <f aca="true" t="shared" si="4" ref="J38:O38">SUM(J40)</f>
        <v>808</v>
      </c>
      <c r="K38" s="275">
        <f t="shared" si="4"/>
        <v>574158</v>
      </c>
      <c r="L38" s="271">
        <f t="shared" si="4"/>
        <v>826</v>
      </c>
      <c r="M38" s="275">
        <f t="shared" si="4"/>
        <v>561583</v>
      </c>
      <c r="N38" s="49">
        <f t="shared" si="4"/>
        <v>827</v>
      </c>
      <c r="O38" s="48">
        <f t="shared" si="4"/>
        <v>588611</v>
      </c>
    </row>
    <row r="39" spans="1:15" ht="12.75">
      <c r="A39" s="51"/>
      <c r="B39" s="43"/>
      <c r="C39" s="43"/>
      <c r="D39" s="43"/>
      <c r="E39" s="43"/>
      <c r="F39" s="31"/>
      <c r="G39" s="198"/>
      <c r="H39" s="46"/>
      <c r="I39" s="198"/>
      <c r="J39" s="31"/>
      <c r="K39" s="198"/>
      <c r="L39" s="31"/>
      <c r="M39" s="198"/>
      <c r="N39" s="31"/>
      <c r="O39" s="52"/>
    </row>
    <row r="40" spans="1:15" ht="12.75">
      <c r="A40" s="65" t="s">
        <v>36</v>
      </c>
      <c r="B40" s="66" t="s">
        <v>37</v>
      </c>
      <c r="C40" s="71"/>
      <c r="D40" s="71"/>
      <c r="E40" s="71"/>
      <c r="F40" s="68">
        <f>'[1]PGoal level'!F63</f>
        <v>502</v>
      </c>
      <c r="G40" s="262">
        <f>'[1]PGoal level'!G63</f>
        <v>364601</v>
      </c>
      <c r="H40" s="68">
        <f>'[1]PGoal level'!H63</f>
        <v>705</v>
      </c>
      <c r="I40" s="262">
        <f>'[1]PGoal level'!I63</f>
        <v>521829</v>
      </c>
      <c r="J40" s="69">
        <f>'[1]PGoal level'!J63</f>
        <v>808</v>
      </c>
      <c r="K40" s="262">
        <f>'[1]PGoal level'!K63</f>
        <v>574158</v>
      </c>
      <c r="L40" s="69">
        <f>'[1]PGoal level'!L63</f>
        <v>826</v>
      </c>
      <c r="M40" s="262">
        <f>'[1]PGoal level'!M63</f>
        <v>561583</v>
      </c>
      <c r="N40" s="69">
        <f>'[1]PGoal level'!N63</f>
        <v>827</v>
      </c>
      <c r="O40" s="70">
        <f>'[1]PGoal level'!O63</f>
        <v>588611</v>
      </c>
    </row>
    <row r="41" spans="1:15" ht="12.75">
      <c r="A41" s="297"/>
      <c r="B41" s="298"/>
      <c r="C41" s="43"/>
      <c r="D41" s="43"/>
      <c r="E41" s="43"/>
      <c r="F41" s="91"/>
      <c r="G41" s="289"/>
      <c r="H41" s="91"/>
      <c r="I41" s="289"/>
      <c r="J41" s="93"/>
      <c r="K41" s="289"/>
      <c r="L41" s="93"/>
      <c r="M41" s="289"/>
      <c r="N41" s="93"/>
      <c r="O41" s="63"/>
    </row>
    <row r="42" spans="1:15" ht="12.75">
      <c r="A42" s="297"/>
      <c r="B42" s="298"/>
      <c r="C42" s="43"/>
      <c r="D42" s="43"/>
      <c r="E42" s="43"/>
      <c r="F42" s="91"/>
      <c r="G42" s="289"/>
      <c r="H42" s="91"/>
      <c r="I42" s="289"/>
      <c r="J42" s="93"/>
      <c r="K42" s="289"/>
      <c r="L42" s="93"/>
      <c r="M42" s="289"/>
      <c r="N42" s="93"/>
      <c r="O42" s="63"/>
    </row>
    <row r="43" spans="1:15" ht="15">
      <c r="A43" s="42"/>
      <c r="B43" s="42"/>
      <c r="C43" s="42"/>
      <c r="D43" s="42"/>
      <c r="E43" s="42"/>
      <c r="F43" s="72"/>
      <c r="G43" s="263"/>
      <c r="H43" s="74"/>
      <c r="I43" s="263"/>
      <c r="J43" s="72"/>
      <c r="K43" s="263"/>
      <c r="L43" s="31"/>
      <c r="M43" s="299" t="s">
        <v>140</v>
      </c>
      <c r="N43" s="72"/>
      <c r="O43" s="73"/>
    </row>
    <row r="44" spans="1:15" s="50" customFormat="1" ht="12.75">
      <c r="A44" s="273" t="s">
        <v>66</v>
      </c>
      <c r="B44" s="274"/>
      <c r="C44" s="270"/>
      <c r="D44" s="270"/>
      <c r="E44" s="270"/>
      <c r="F44" s="271">
        <f>'[1]PGoal level'!F69</f>
        <v>284</v>
      </c>
      <c r="G44" s="275">
        <f>'[1]PGoal level'!G69</f>
        <v>661546</v>
      </c>
      <c r="H44" s="271">
        <f>'[1]PGoal level'!H69</f>
        <v>165</v>
      </c>
      <c r="I44" s="275">
        <f>'[1]PGoal level'!I69</f>
        <v>23177</v>
      </c>
      <c r="J44" s="271">
        <f aca="true" t="shared" si="5" ref="J44:O44">SUM(J46)</f>
        <v>168</v>
      </c>
      <c r="K44" s="275">
        <f t="shared" si="5"/>
        <v>24267</v>
      </c>
      <c r="L44" s="271">
        <f t="shared" si="5"/>
        <v>167</v>
      </c>
      <c r="M44" s="275">
        <f t="shared" si="5"/>
        <v>26423</v>
      </c>
      <c r="N44" s="49">
        <f t="shared" si="5"/>
        <v>167</v>
      </c>
      <c r="O44" s="48">
        <f t="shared" si="5"/>
        <v>27499</v>
      </c>
    </row>
    <row r="45" spans="1:15" ht="12.75">
      <c r="A45" s="51"/>
      <c r="B45" s="43"/>
      <c r="C45" s="43"/>
      <c r="D45" s="43"/>
      <c r="E45" s="43"/>
      <c r="F45" s="31"/>
      <c r="G45" s="198"/>
      <c r="H45" s="46"/>
      <c r="I45" s="198"/>
      <c r="J45" s="31"/>
      <c r="K45" s="198"/>
      <c r="L45" s="31"/>
      <c r="M45" s="198"/>
      <c r="N45" s="31"/>
      <c r="O45" s="52"/>
    </row>
    <row r="46" spans="1:15" ht="12.75">
      <c r="A46" s="65" t="s">
        <v>38</v>
      </c>
      <c r="B46" s="66" t="s">
        <v>39</v>
      </c>
      <c r="C46" s="71"/>
      <c r="D46" s="71"/>
      <c r="E46" s="71"/>
      <c r="F46" s="68">
        <f>'[1]PGoal level'!F71</f>
        <v>151</v>
      </c>
      <c r="G46" s="262">
        <f>'[1]PGoal level'!G71</f>
        <v>643126</v>
      </c>
      <c r="H46" s="68">
        <f>'[1]PGoal level'!H71</f>
        <v>21</v>
      </c>
      <c r="I46" s="262">
        <f>'[1]PGoal level'!I71</f>
        <v>6428</v>
      </c>
      <c r="J46" s="69">
        <f>'[1]PGoal level'!J71</f>
        <v>168</v>
      </c>
      <c r="K46" s="262">
        <f>'[1]PGoal level'!K71</f>
        <v>24267</v>
      </c>
      <c r="L46" s="69">
        <f>'[1]PGoal level'!L71</f>
        <v>167</v>
      </c>
      <c r="M46" s="262">
        <f>'[1]PGoal level'!M71</f>
        <v>26423</v>
      </c>
      <c r="N46" s="69">
        <f>'[1]PGoal level'!N71</f>
        <v>167</v>
      </c>
      <c r="O46" s="70">
        <f>'[1]PGoal level'!O71</f>
        <v>27499</v>
      </c>
    </row>
    <row r="47" spans="1:15" ht="12.75">
      <c r="A47" s="43"/>
      <c r="B47" s="43"/>
      <c r="C47" s="43"/>
      <c r="D47" s="43"/>
      <c r="E47" s="43"/>
      <c r="F47" s="31"/>
      <c r="G47" s="198"/>
      <c r="H47" s="46"/>
      <c r="I47" s="198"/>
      <c r="J47" s="31"/>
      <c r="K47" s="198"/>
      <c r="L47" s="31"/>
      <c r="M47" s="198"/>
      <c r="N47" s="31"/>
      <c r="O47" s="30"/>
    </row>
    <row r="48" spans="1:15" s="50" customFormat="1" ht="12.75">
      <c r="A48" s="269" t="s">
        <v>67</v>
      </c>
      <c r="B48" s="270"/>
      <c r="C48" s="270"/>
      <c r="D48" s="270"/>
      <c r="E48" s="270"/>
      <c r="F48" s="271">
        <f>'[1]PGoal level'!F76</f>
        <v>634</v>
      </c>
      <c r="G48" s="275">
        <f>'[1]PGoal level'!G76</f>
        <v>328606</v>
      </c>
      <c r="H48" s="271">
        <f>'[1]PGoal level'!H76</f>
        <v>676</v>
      </c>
      <c r="I48" s="275">
        <f>'[1]PGoal level'!I76</f>
        <v>311701</v>
      </c>
      <c r="J48" s="271">
        <f aca="true" t="shared" si="6" ref="J48:O48">SUM(J50:J54)</f>
        <v>712</v>
      </c>
      <c r="K48" s="275">
        <f t="shared" si="6"/>
        <v>296277</v>
      </c>
      <c r="L48" s="271">
        <f t="shared" si="6"/>
        <v>724</v>
      </c>
      <c r="M48" s="275">
        <f t="shared" si="6"/>
        <v>307379</v>
      </c>
      <c r="N48" s="49">
        <f t="shared" si="6"/>
        <v>724</v>
      </c>
      <c r="O48" s="48">
        <f t="shared" si="6"/>
        <v>302365</v>
      </c>
    </row>
    <row r="49" spans="1:15" ht="12.75">
      <c r="A49" s="75"/>
      <c r="B49" s="42"/>
      <c r="C49" s="42"/>
      <c r="D49" s="42"/>
      <c r="E49" s="42"/>
      <c r="F49" s="72"/>
      <c r="G49" s="263"/>
      <c r="H49" s="74"/>
      <c r="I49" s="263"/>
      <c r="J49" s="31"/>
      <c r="K49" s="263"/>
      <c r="L49" s="31"/>
      <c r="M49" s="263"/>
      <c r="N49" s="31"/>
      <c r="O49" s="52"/>
    </row>
    <row r="50" spans="1:15" ht="12.75">
      <c r="A50" s="53" t="s">
        <v>40</v>
      </c>
      <c r="B50" s="54" t="s">
        <v>41</v>
      </c>
      <c r="C50" s="56"/>
      <c r="D50" s="56"/>
      <c r="E50" s="56"/>
      <c r="F50" s="57">
        <f>'[1]PGoal level'!F78</f>
        <v>554</v>
      </c>
      <c r="G50" s="260">
        <f>'[1]PGoal level'!G78</f>
        <v>108122</v>
      </c>
      <c r="H50" s="57">
        <f>'[1]PGoal level'!H78</f>
        <v>558</v>
      </c>
      <c r="I50" s="260">
        <f>'[1]PGoal level'!I78</f>
        <v>133046</v>
      </c>
      <c r="J50" s="58">
        <f>'[1]PGoal level'!J78</f>
        <v>570</v>
      </c>
      <c r="K50" s="260">
        <f>'[1]PGoal level'!K78</f>
        <v>106657</v>
      </c>
      <c r="L50" s="58">
        <f>'[1]PGoal level'!L78</f>
        <v>575</v>
      </c>
      <c r="M50" s="260">
        <f>'[1]PGoal level'!M78</f>
        <v>125635</v>
      </c>
      <c r="N50" s="58">
        <f>'[1]PGoal level'!N78</f>
        <v>575</v>
      </c>
      <c r="O50" s="59">
        <f>'[1]PGoal level'!O78</f>
        <v>120850</v>
      </c>
    </row>
    <row r="51" spans="1:15" ht="12.75">
      <c r="A51" s="51"/>
      <c r="B51" s="43"/>
      <c r="C51" s="43"/>
      <c r="D51" s="43"/>
      <c r="E51" s="43"/>
      <c r="F51" s="31"/>
      <c r="G51" s="198"/>
      <c r="H51" s="46"/>
      <c r="I51" s="198"/>
      <c r="J51" s="31"/>
      <c r="K51" s="198"/>
      <c r="L51" s="31"/>
      <c r="M51" s="198"/>
      <c r="N51" s="31"/>
      <c r="O51" s="52"/>
    </row>
    <row r="52" spans="1:15" ht="12.75">
      <c r="A52" s="53" t="s">
        <v>42</v>
      </c>
      <c r="B52" s="54" t="s">
        <v>43</v>
      </c>
      <c r="C52" s="56"/>
      <c r="D52" s="56"/>
      <c r="E52" s="56"/>
      <c r="F52" s="57">
        <f>'[1]PGoal level'!F83</f>
        <v>31</v>
      </c>
      <c r="G52" s="260">
        <f>'[1]PGoal level'!G83</f>
        <v>5444</v>
      </c>
      <c r="H52" s="57">
        <f>'[1]PGoal level'!H83</f>
        <v>63</v>
      </c>
      <c r="I52" s="260">
        <f>'[1]PGoal level'!I83</f>
        <v>8118</v>
      </c>
      <c r="J52" s="58">
        <f>'[1]PGoal level'!J83</f>
        <v>32</v>
      </c>
      <c r="K52" s="260">
        <f>'[1]PGoal level'!K83</f>
        <v>5598</v>
      </c>
      <c r="L52" s="58">
        <f>'[1]PGoal level'!L83</f>
        <v>29</v>
      </c>
      <c r="M52" s="260">
        <f>'[1]PGoal level'!M83</f>
        <v>6832</v>
      </c>
      <c r="N52" s="58">
        <f>'[1]PGoal level'!N83</f>
        <v>29</v>
      </c>
      <c r="O52" s="59">
        <f>'[1]PGoal level'!O83</f>
        <v>6826</v>
      </c>
    </row>
    <row r="53" spans="1:15" ht="12.75">
      <c r="A53" s="51"/>
      <c r="B53" s="43"/>
      <c r="C53" s="43"/>
      <c r="D53" s="43"/>
      <c r="E53" s="43"/>
      <c r="F53" s="31"/>
      <c r="G53" s="198"/>
      <c r="H53" s="46"/>
      <c r="I53" s="198"/>
      <c r="J53" s="31"/>
      <c r="K53" s="198"/>
      <c r="L53" s="31"/>
      <c r="M53" s="198"/>
      <c r="N53" s="31"/>
      <c r="O53" s="52"/>
    </row>
    <row r="54" spans="1:15" ht="12.75">
      <c r="A54" s="65" t="s">
        <v>44</v>
      </c>
      <c r="B54" s="66" t="s">
        <v>45</v>
      </c>
      <c r="C54" s="67"/>
      <c r="D54" s="67"/>
      <c r="E54" s="67"/>
      <c r="F54" s="68">
        <f>'[1]PGoal level'!F86</f>
        <v>49</v>
      </c>
      <c r="G54" s="262">
        <f>'[1]PGoal level'!G86</f>
        <v>215040</v>
      </c>
      <c r="H54" s="68">
        <f>'[1]PGoal level'!H86</f>
        <v>55</v>
      </c>
      <c r="I54" s="262">
        <f>'[1]PGoal level'!I86</f>
        <v>170537</v>
      </c>
      <c r="J54" s="69">
        <f>'[1]PGoal level'!J86</f>
        <v>110</v>
      </c>
      <c r="K54" s="262">
        <f>'[1]PGoal level'!K86</f>
        <v>184022</v>
      </c>
      <c r="L54" s="69">
        <f>'[1]PGoal level'!L86</f>
        <v>120</v>
      </c>
      <c r="M54" s="262">
        <f>'[1]PGoal level'!M86</f>
        <v>174912</v>
      </c>
      <c r="N54" s="69">
        <f>'[1]PGoal level'!N86</f>
        <v>120</v>
      </c>
      <c r="O54" s="70">
        <f>'[1]PGoal level'!O86</f>
        <v>174689</v>
      </c>
    </row>
    <row r="55" spans="1:15" ht="12.75">
      <c r="A55" s="43"/>
      <c r="B55" s="43"/>
      <c r="C55" s="43"/>
      <c r="D55" s="43"/>
      <c r="E55" s="43"/>
      <c r="F55" s="31"/>
      <c r="G55" s="198"/>
      <c r="H55" s="46"/>
      <c r="I55" s="198"/>
      <c r="J55" s="31"/>
      <c r="K55" s="198"/>
      <c r="L55" s="31"/>
      <c r="M55" s="198"/>
      <c r="N55" s="31"/>
      <c r="O55" s="30"/>
    </row>
    <row r="56" spans="1:15" s="50" customFormat="1" ht="12.75">
      <c r="A56" s="269" t="s">
        <v>46</v>
      </c>
      <c r="B56" s="270"/>
      <c r="C56" s="270"/>
      <c r="D56" s="270"/>
      <c r="E56" s="270"/>
      <c r="F56" s="271">
        <f>'[1]PGoal level'!F89</f>
        <v>1334</v>
      </c>
      <c r="G56" s="275">
        <f>'[1]PGoal level'!G89</f>
        <v>217125</v>
      </c>
      <c r="H56" s="271">
        <f>'[1]PGoal level'!H89</f>
        <v>1251</v>
      </c>
      <c r="I56" s="275">
        <f>'[1]PGoal level'!I89</f>
        <v>179977</v>
      </c>
      <c r="J56" s="271">
        <f aca="true" t="shared" si="7" ref="J56:O56">SUM(J58)</f>
        <v>462</v>
      </c>
      <c r="K56" s="275">
        <f t="shared" si="7"/>
        <v>86205</v>
      </c>
      <c r="L56" s="271">
        <f t="shared" si="7"/>
        <v>468</v>
      </c>
      <c r="M56" s="275">
        <f t="shared" si="7"/>
        <v>82397</v>
      </c>
      <c r="N56" s="49">
        <f t="shared" si="7"/>
        <v>468</v>
      </c>
      <c r="O56" s="48">
        <f t="shared" si="7"/>
        <v>67559</v>
      </c>
    </row>
    <row r="57" spans="1:15" ht="12.75">
      <c r="A57" s="51"/>
      <c r="B57" s="43"/>
      <c r="C57" s="43"/>
      <c r="D57" s="43"/>
      <c r="E57" s="43"/>
      <c r="F57" s="31"/>
      <c r="G57" s="198"/>
      <c r="H57" s="46"/>
      <c r="I57" s="198"/>
      <c r="J57" s="31"/>
      <c r="K57" s="198"/>
      <c r="L57" s="31"/>
      <c r="M57" s="198"/>
      <c r="N57" s="31"/>
      <c r="O57" s="52"/>
    </row>
    <row r="58" spans="1:15" ht="12.75">
      <c r="A58" s="65" t="s">
        <v>47</v>
      </c>
      <c r="B58" s="66" t="s">
        <v>108</v>
      </c>
      <c r="C58" s="67"/>
      <c r="D58" s="67"/>
      <c r="E58" s="67"/>
      <c r="F58" s="68">
        <f>'[1]PGoal level'!F91</f>
        <v>0</v>
      </c>
      <c r="G58" s="262">
        <f>'[1]PGoal level'!G91</f>
        <v>15357</v>
      </c>
      <c r="H58" s="68">
        <f>'[1]PGoal level'!H91</f>
        <v>0</v>
      </c>
      <c r="I58" s="262">
        <f>'[1]PGoal level'!I91</f>
        <v>14114</v>
      </c>
      <c r="J58" s="69">
        <f>'[1]PGoal level'!J91</f>
        <v>462</v>
      </c>
      <c r="K58" s="262">
        <f>'[1]PGoal level'!K91</f>
        <v>86205</v>
      </c>
      <c r="L58" s="69">
        <f>'[1]PGoal level'!L91</f>
        <v>468</v>
      </c>
      <c r="M58" s="262">
        <f>'[1]PGoal level'!M91</f>
        <v>82397</v>
      </c>
      <c r="N58" s="69">
        <f>'[1]PGoal level'!N91</f>
        <v>468</v>
      </c>
      <c r="O58" s="70">
        <f>'[1]PGoal level'!O91</f>
        <v>67559</v>
      </c>
    </row>
    <row r="59" spans="1:15" ht="12.75">
      <c r="A59" s="43"/>
      <c r="B59" s="43"/>
      <c r="C59" s="43"/>
      <c r="D59" s="43"/>
      <c r="E59" s="43"/>
      <c r="F59" s="31"/>
      <c r="G59" s="198"/>
      <c r="H59" s="46"/>
      <c r="I59" s="198"/>
      <c r="J59" s="31"/>
      <c r="K59" s="198"/>
      <c r="L59" s="31"/>
      <c r="M59" s="198"/>
      <c r="N59" s="31"/>
      <c r="O59" s="30"/>
    </row>
    <row r="60" spans="1:15" s="50" customFormat="1" ht="12.75">
      <c r="A60" s="273" t="s">
        <v>109</v>
      </c>
      <c r="B60" s="270"/>
      <c r="C60" s="270"/>
      <c r="D60" s="270"/>
      <c r="E60" s="270"/>
      <c r="F60" s="271">
        <f>'[1]PGoal level'!F93</f>
        <v>2162</v>
      </c>
      <c r="G60" s="275">
        <f>'[1]PGoal level'!G93</f>
        <v>322512</v>
      </c>
      <c r="H60" s="271">
        <f>'[1]PGoal level'!H93</f>
        <v>2538</v>
      </c>
      <c r="I60" s="275">
        <f>'[1]PGoal level'!I93</f>
        <v>436319</v>
      </c>
      <c r="J60" s="271">
        <f aca="true" t="shared" si="8" ref="J60:O60">SUM(J62)</f>
        <v>2292</v>
      </c>
      <c r="K60" s="275">
        <f t="shared" si="8"/>
        <v>442696</v>
      </c>
      <c r="L60" s="271">
        <f t="shared" si="8"/>
        <v>2292</v>
      </c>
      <c r="M60" s="275">
        <f t="shared" si="8"/>
        <v>431916</v>
      </c>
      <c r="N60" s="49">
        <f t="shared" si="8"/>
        <v>2293</v>
      </c>
      <c r="O60" s="48">
        <f t="shared" si="8"/>
        <v>482420</v>
      </c>
    </row>
    <row r="61" spans="1:15" ht="12.75">
      <c r="A61" s="51"/>
      <c r="B61" s="43"/>
      <c r="C61" s="43"/>
      <c r="D61" s="43"/>
      <c r="E61" s="43"/>
      <c r="F61" s="31"/>
      <c r="G61" s="198"/>
      <c r="H61" s="46"/>
      <c r="I61" s="198"/>
      <c r="J61" s="31"/>
      <c r="K61" s="198"/>
      <c r="L61" s="31"/>
      <c r="M61" s="198"/>
      <c r="N61" s="31"/>
      <c r="O61" s="52"/>
    </row>
    <row r="62" spans="1:15" ht="12.75">
      <c r="A62" s="65" t="s">
        <v>48</v>
      </c>
      <c r="B62" s="66" t="s">
        <v>49</v>
      </c>
      <c r="C62" s="67"/>
      <c r="D62" s="67"/>
      <c r="E62" s="67"/>
      <c r="F62" s="68">
        <f>'[1]PGoal level'!F95</f>
        <v>2162</v>
      </c>
      <c r="G62" s="262">
        <f>'[1]PGoal level'!G95</f>
        <v>322512</v>
      </c>
      <c r="H62" s="68">
        <f>'[1]PGoal level'!H95</f>
        <v>2538</v>
      </c>
      <c r="I62" s="262">
        <f>'[1]PGoal level'!I95</f>
        <v>436319</v>
      </c>
      <c r="J62" s="69">
        <f>'[1]PGoal level'!J95</f>
        <v>2292</v>
      </c>
      <c r="K62" s="262">
        <f>'[1]PGoal level'!K95</f>
        <v>442696</v>
      </c>
      <c r="L62" s="69">
        <f>'[1]PGoal level'!L95</f>
        <v>2292</v>
      </c>
      <c r="M62" s="262">
        <f>'[1]PGoal level'!M95</f>
        <v>431916</v>
      </c>
      <c r="N62" s="69">
        <f>'[1]PGoal level'!N95</f>
        <v>2293</v>
      </c>
      <c r="O62" s="70">
        <f>'[1]PGoal level'!O95</f>
        <v>482420</v>
      </c>
    </row>
    <row r="63" spans="1:15" ht="12.75">
      <c r="A63" s="43"/>
      <c r="B63" s="43"/>
      <c r="C63" s="43"/>
      <c r="D63" s="43"/>
      <c r="E63" s="43"/>
      <c r="F63" s="31"/>
      <c r="G63" s="198"/>
      <c r="H63" s="46"/>
      <c r="I63" s="198"/>
      <c r="J63" s="31"/>
      <c r="K63" s="198"/>
      <c r="L63" s="31"/>
      <c r="M63" s="198"/>
      <c r="N63" s="31"/>
      <c r="O63" s="30"/>
    </row>
    <row r="64" spans="1:15" s="76" customFormat="1" ht="12.75">
      <c r="A64" s="276" t="s">
        <v>50</v>
      </c>
      <c r="B64" s="277"/>
      <c r="C64" s="277"/>
      <c r="D64" s="277"/>
      <c r="E64" s="277"/>
      <c r="F64" s="271">
        <f>'[1]PGoal level'!F100</f>
        <v>6676</v>
      </c>
      <c r="G64" s="275">
        <f>'[1]PGoal level'!G100</f>
        <v>2485295</v>
      </c>
      <c r="H64" s="271">
        <f>'[1]PGoal level'!H100</f>
        <v>6319</v>
      </c>
      <c r="I64" s="275">
        <f>'[1]PGoal level'!I100</f>
        <v>3210604</v>
      </c>
      <c r="J64" s="271">
        <f aca="true" t="shared" si="9" ref="J64:O64">SUM(J66:J70)</f>
        <v>8985</v>
      </c>
      <c r="K64" s="275">
        <f t="shared" si="9"/>
        <v>4390466</v>
      </c>
      <c r="L64" s="271">
        <f t="shared" si="9"/>
        <v>9274</v>
      </c>
      <c r="M64" s="275">
        <f t="shared" si="9"/>
        <v>4200036</v>
      </c>
      <c r="N64" s="49">
        <f t="shared" si="9"/>
        <v>9679</v>
      </c>
      <c r="O64" s="48">
        <f t="shared" si="9"/>
        <v>4616890</v>
      </c>
    </row>
    <row r="65" spans="1:15" ht="12.75">
      <c r="A65" s="51"/>
      <c r="B65" s="43"/>
      <c r="C65" s="43"/>
      <c r="D65" s="43"/>
      <c r="E65" s="43"/>
      <c r="F65" s="31"/>
      <c r="G65" s="198"/>
      <c r="H65" s="46"/>
      <c r="I65" s="198"/>
      <c r="J65" s="31"/>
      <c r="K65" s="198"/>
      <c r="L65" s="31"/>
      <c r="M65" s="198"/>
      <c r="N65" s="31"/>
      <c r="O65" s="52"/>
    </row>
    <row r="66" spans="1:15" ht="12.75">
      <c r="A66" s="53" t="s">
        <v>51</v>
      </c>
      <c r="B66" s="54" t="s">
        <v>52</v>
      </c>
      <c r="C66" s="55"/>
      <c r="D66" s="55"/>
      <c r="E66" s="55"/>
      <c r="F66" s="57">
        <f>'[1]PGoal level'!F102</f>
        <v>1686</v>
      </c>
      <c r="G66" s="260">
        <f>'[1]PGoal level'!G102</f>
        <v>445648</v>
      </c>
      <c r="H66" s="57">
        <f>'[1]PGoal level'!H102</f>
        <v>1668</v>
      </c>
      <c r="I66" s="260">
        <f>'[1]PGoal level'!I102</f>
        <v>492564</v>
      </c>
      <c r="J66" s="58">
        <f>'[1]PGoal level'!J102</f>
        <v>2230</v>
      </c>
      <c r="K66" s="260">
        <f>'[1]PGoal level'!K102</f>
        <v>666416</v>
      </c>
      <c r="L66" s="58">
        <f>'[1]PGoal level'!L102</f>
        <v>2438</v>
      </c>
      <c r="M66" s="260">
        <f>'[1]PGoal level'!M102</f>
        <v>719244</v>
      </c>
      <c r="N66" s="58">
        <f>'[1]PGoal level'!N102</f>
        <v>2837</v>
      </c>
      <c r="O66" s="59">
        <f>'[1]PGoal level'!O102</f>
        <v>816268</v>
      </c>
    </row>
    <row r="67" spans="1:15" ht="12.75">
      <c r="A67" s="51"/>
      <c r="B67" s="43"/>
      <c r="C67" s="43"/>
      <c r="D67" s="43"/>
      <c r="E67" s="43"/>
      <c r="F67" s="31"/>
      <c r="G67" s="198"/>
      <c r="H67" s="46"/>
      <c r="I67" s="198"/>
      <c r="J67" s="31"/>
      <c r="K67" s="198"/>
      <c r="L67" s="31"/>
      <c r="M67" s="198"/>
      <c r="N67" s="31"/>
      <c r="O67" s="52"/>
    </row>
    <row r="68" spans="1:15" ht="12.75">
      <c r="A68" s="53" t="s">
        <v>53</v>
      </c>
      <c r="B68" s="54" t="s">
        <v>54</v>
      </c>
      <c r="C68" s="56"/>
      <c r="D68" s="56"/>
      <c r="E68" s="56"/>
      <c r="F68" s="57">
        <f>'[1]PGoal level'!F111</f>
        <v>1083</v>
      </c>
      <c r="G68" s="260">
        <f>'[1]PGoal level'!G111</f>
        <v>278373</v>
      </c>
      <c r="H68" s="57">
        <f>'[1]PGoal level'!H111</f>
        <v>1073</v>
      </c>
      <c r="I68" s="260">
        <f>'[1]PGoal level'!I111</f>
        <v>362894</v>
      </c>
      <c r="J68" s="58">
        <f>'[1]PGoal level'!J111</f>
        <v>1596</v>
      </c>
      <c r="K68" s="260">
        <f>'[1]PGoal level'!K111</f>
        <v>620467</v>
      </c>
      <c r="L68" s="58">
        <f>'[1]PGoal level'!L111</f>
        <v>1604</v>
      </c>
      <c r="M68" s="260">
        <f>'[1]PGoal level'!M111</f>
        <v>601937</v>
      </c>
      <c r="N68" s="58">
        <f>'[1]PGoal level'!N111</f>
        <v>1606</v>
      </c>
      <c r="O68" s="59">
        <f>'[1]PGoal level'!O111</f>
        <v>591839</v>
      </c>
    </row>
    <row r="69" spans="1:15" ht="12.75">
      <c r="A69" s="51"/>
      <c r="B69" s="43"/>
      <c r="C69" s="43"/>
      <c r="D69" s="43"/>
      <c r="E69" s="43"/>
      <c r="F69" s="31"/>
      <c r="G69" s="198"/>
      <c r="H69" s="46"/>
      <c r="I69" s="198"/>
      <c r="J69" s="31"/>
      <c r="K69" s="198"/>
      <c r="L69" s="31"/>
      <c r="M69" s="198"/>
      <c r="N69" s="31"/>
      <c r="O69" s="52"/>
    </row>
    <row r="70" spans="1:15" ht="12.75">
      <c r="A70" s="65" t="s">
        <v>55</v>
      </c>
      <c r="B70" s="66" t="s">
        <v>56</v>
      </c>
      <c r="C70" s="71"/>
      <c r="D70" s="71"/>
      <c r="E70" s="71"/>
      <c r="F70" s="68">
        <f>'[1]PGoal level'!F118</f>
        <v>3907</v>
      </c>
      <c r="G70" s="262">
        <f>'[1]PGoal level'!G118</f>
        <v>1761274</v>
      </c>
      <c r="H70" s="68">
        <f>'[1]PGoal level'!H118</f>
        <v>3578</v>
      </c>
      <c r="I70" s="262">
        <f>'[1]PGoal level'!I118</f>
        <v>2355146</v>
      </c>
      <c r="J70" s="69">
        <f>'[1]PGoal level'!J118</f>
        <v>5159</v>
      </c>
      <c r="K70" s="262">
        <f>'[1]PGoal level'!K118</f>
        <v>3103583</v>
      </c>
      <c r="L70" s="69">
        <f>'[1]PGoal level'!L118</f>
        <v>5232</v>
      </c>
      <c r="M70" s="262">
        <f>'[1]PGoal level'!M118</f>
        <v>2878855</v>
      </c>
      <c r="N70" s="69">
        <f>'[1]PGoal level'!N118</f>
        <v>5236</v>
      </c>
      <c r="O70" s="70">
        <f>'[1]PGoal level'!O118</f>
        <v>3208783</v>
      </c>
    </row>
    <row r="71" spans="1:15" ht="12.75">
      <c r="A71" s="43"/>
      <c r="B71" s="43"/>
      <c r="C71" s="77"/>
      <c r="D71" s="43"/>
      <c r="E71" s="43"/>
      <c r="F71" s="78"/>
      <c r="G71" s="264"/>
      <c r="H71" s="80"/>
      <c r="I71" s="264"/>
      <c r="J71" s="78"/>
      <c r="K71" s="264"/>
      <c r="L71" s="31"/>
      <c r="M71" s="264"/>
      <c r="N71" s="78"/>
      <c r="O71" s="79"/>
    </row>
    <row r="72" spans="1:15" ht="12.75">
      <c r="A72" s="81" t="s">
        <v>57</v>
      </c>
      <c r="B72" s="82" t="s">
        <v>58</v>
      </c>
      <c r="C72" s="83"/>
      <c r="D72" s="83"/>
      <c r="E72" s="83"/>
      <c r="F72" s="84">
        <f>'[1]PGoal level'!F133</f>
        <v>314</v>
      </c>
      <c r="G72" s="265">
        <f>'[1]PGoal level'!G133</f>
        <v>27382</v>
      </c>
      <c r="H72" s="84">
        <f>'[1]PGoal level'!H133</f>
        <v>314</v>
      </c>
      <c r="I72" s="265">
        <f>'[1]PGoal level'!I133</f>
        <v>29891</v>
      </c>
      <c r="J72" s="86">
        <f>'[1]PGoal level'!J133</f>
        <v>314</v>
      </c>
      <c r="K72" s="265">
        <f>'[1]PGoal level'!K133</f>
        <v>29000</v>
      </c>
      <c r="L72" s="86">
        <f>'[1]PGoal level'!L133</f>
        <v>314</v>
      </c>
      <c r="M72" s="265">
        <f>'[1]PGoal level'!M133</f>
        <v>29264</v>
      </c>
      <c r="N72" s="86">
        <f>'[1]PGoal level'!N133</f>
        <v>314</v>
      </c>
      <c r="O72" s="85">
        <f>'[1]PGoal level'!O133</f>
        <v>31703</v>
      </c>
    </row>
    <row r="73" spans="1:15" ht="12.75">
      <c r="A73" s="43"/>
      <c r="B73" s="43"/>
      <c r="C73" s="43"/>
      <c r="D73" s="43"/>
      <c r="E73" s="43"/>
      <c r="F73" s="31"/>
      <c r="G73" s="198"/>
      <c r="H73" s="46"/>
      <c r="I73" s="198"/>
      <c r="J73" s="31"/>
      <c r="K73" s="198"/>
      <c r="L73" s="31"/>
      <c r="M73" s="198"/>
      <c r="N73" s="31"/>
      <c r="O73" s="30"/>
    </row>
    <row r="74" spans="1:15" s="50" customFormat="1" ht="12.75">
      <c r="A74" s="82" t="s">
        <v>110</v>
      </c>
      <c r="B74" s="87"/>
      <c r="C74" s="88"/>
      <c r="D74" s="88"/>
      <c r="E74" s="88"/>
      <c r="F74" s="84">
        <f>'[1]PGoal level'!F145</f>
        <v>0</v>
      </c>
      <c r="G74" s="265">
        <f>'[1]PGoal level'!G145</f>
        <v>2578</v>
      </c>
      <c r="H74" s="84">
        <f>'[1]PGoal level'!H145</f>
        <v>0</v>
      </c>
      <c r="I74" s="265">
        <f>'[1]PGoal level'!I145</f>
        <v>90358</v>
      </c>
      <c r="J74" s="86">
        <f>'[1]PGoal level'!J145</f>
        <v>0</v>
      </c>
      <c r="K74" s="265">
        <f>'[1]PGoal level'!K145</f>
        <v>0</v>
      </c>
      <c r="L74" s="86">
        <f>'[1]PGoal level'!L145</f>
        <v>0</v>
      </c>
      <c r="M74" s="265">
        <f>'[1]PGoal level'!M145</f>
        <v>0</v>
      </c>
      <c r="N74" s="86">
        <f>'[1]PGoal level'!N145</f>
        <v>0</v>
      </c>
      <c r="O74" s="85">
        <f>'[1]PGoal level'!O145</f>
        <v>0</v>
      </c>
    </row>
    <row r="75" spans="1:15" ht="12.75">
      <c r="A75" s="43"/>
      <c r="B75" s="43"/>
      <c r="C75" s="43"/>
      <c r="D75" s="43"/>
      <c r="E75" s="43"/>
      <c r="F75" s="46"/>
      <c r="G75" s="47"/>
      <c r="H75" s="46"/>
      <c r="I75" s="47"/>
      <c r="J75" s="31"/>
      <c r="K75" s="30"/>
      <c r="L75" s="25"/>
      <c r="M75" s="25"/>
      <c r="N75" s="31"/>
      <c r="O75" s="30"/>
    </row>
    <row r="76" spans="1:15" ht="12.75">
      <c r="A76" s="89"/>
      <c r="B76" s="90"/>
      <c r="C76" s="90"/>
      <c r="D76" s="90"/>
      <c r="E76" s="90"/>
      <c r="F76" s="340" t="s">
        <v>9</v>
      </c>
      <c r="G76" s="340"/>
      <c r="H76" s="340" t="s">
        <v>10</v>
      </c>
      <c r="I76" s="340"/>
      <c r="J76" s="338" t="s">
        <v>111</v>
      </c>
      <c r="K76" s="338"/>
      <c r="L76" s="338" t="s">
        <v>11</v>
      </c>
      <c r="M76" s="338"/>
      <c r="N76" s="338" t="s">
        <v>112</v>
      </c>
      <c r="O76" s="339"/>
    </row>
    <row r="77" spans="1:15" ht="12.75">
      <c r="A77" s="51"/>
      <c r="B77" s="43"/>
      <c r="C77" s="43"/>
      <c r="D77" s="43"/>
      <c r="E77" s="43"/>
      <c r="F77" s="91" t="s">
        <v>12</v>
      </c>
      <c r="G77" s="92" t="s">
        <v>13</v>
      </c>
      <c r="H77" s="91" t="s">
        <v>12</v>
      </c>
      <c r="I77" s="92" t="s">
        <v>13</v>
      </c>
      <c r="J77" s="93" t="s">
        <v>12</v>
      </c>
      <c r="K77" s="63" t="s">
        <v>13</v>
      </c>
      <c r="L77" s="93" t="s">
        <v>12</v>
      </c>
      <c r="M77" s="63" t="s">
        <v>13</v>
      </c>
      <c r="N77" s="93" t="s">
        <v>12</v>
      </c>
      <c r="O77" s="94" t="s">
        <v>13</v>
      </c>
    </row>
    <row r="78" spans="1:15" ht="12.75">
      <c r="A78" s="95" t="s">
        <v>59</v>
      </c>
      <c r="B78" s="96"/>
      <c r="C78" s="97"/>
      <c r="D78" s="96"/>
      <c r="E78" s="97"/>
      <c r="F78" s="98">
        <f>'[1]PGoal level'!F149</f>
        <v>18370</v>
      </c>
      <c r="G78" s="99">
        <f>'[1]PGoal level'!G149</f>
        <v>6507543</v>
      </c>
      <c r="H78" s="98">
        <f>'[1]PGoal level'!H149</f>
        <v>18496</v>
      </c>
      <c r="I78" s="99">
        <f>'[1]PGoal level'!I149</f>
        <v>6680887</v>
      </c>
      <c r="J78" s="100">
        <f aca="true" t="shared" si="10" ref="J78:O78">SUM(J8+J16+J26+J32+J38+J44+J48+J56+J60+J64+J72+J74)</f>
        <v>19366</v>
      </c>
      <c r="K78" s="99">
        <f t="shared" si="10"/>
        <v>7813509</v>
      </c>
      <c r="L78" s="100">
        <f t="shared" si="10"/>
        <v>19677</v>
      </c>
      <c r="M78" s="99">
        <f t="shared" si="10"/>
        <v>7632210</v>
      </c>
      <c r="N78" s="100">
        <f t="shared" si="10"/>
        <v>20229</v>
      </c>
      <c r="O78" s="99">
        <f t="shared" si="10"/>
        <v>8080742</v>
      </c>
    </row>
    <row r="79" spans="1:17" ht="12.75">
      <c r="A79" s="43"/>
      <c r="B79" s="43"/>
      <c r="C79" s="43"/>
      <c r="D79" s="43"/>
      <c r="E79" s="43"/>
      <c r="F79" s="46"/>
      <c r="G79" s="47"/>
      <c r="H79" s="46"/>
      <c r="I79" s="46"/>
      <c r="J79" s="46"/>
      <c r="K79" s="46"/>
      <c r="L79" s="46"/>
      <c r="M79" s="46"/>
      <c r="N79" s="46"/>
      <c r="O79" s="46"/>
      <c r="P79" s="46"/>
      <c r="Q79" s="46"/>
    </row>
    <row r="80" spans="1:17" ht="12.75">
      <c r="A80" s="296" t="s">
        <v>149</v>
      </c>
      <c r="B80" s="43"/>
      <c r="C80" s="43"/>
      <c r="D80" s="43"/>
      <c r="E80" s="43"/>
      <c r="F80" s="46"/>
      <c r="G80" s="47"/>
      <c r="H80" s="46"/>
      <c r="I80" s="46"/>
      <c r="J80" s="46"/>
      <c r="K80" s="46"/>
      <c r="L80" s="46"/>
      <c r="M80" s="46"/>
      <c r="N80" s="46"/>
      <c r="O80" s="46"/>
      <c r="P80" s="46"/>
      <c r="Q80" s="46"/>
    </row>
    <row r="81" spans="1:17" ht="15">
      <c r="A81" s="296" t="s">
        <v>150</v>
      </c>
      <c r="B81" s="60"/>
      <c r="C81" s="43"/>
      <c r="D81" s="43"/>
      <c r="E81" s="43"/>
      <c r="F81" s="46"/>
      <c r="G81" s="47"/>
      <c r="H81" s="46"/>
      <c r="I81" s="46"/>
      <c r="J81" s="46"/>
      <c r="K81" s="46"/>
      <c r="L81" s="46"/>
      <c r="M81" s="288" t="s">
        <v>145</v>
      </c>
      <c r="N81" s="46"/>
      <c r="O81" s="46"/>
      <c r="P81" s="46"/>
      <c r="Q81" s="46"/>
    </row>
    <row r="84" ht="27.75" customHeight="1"/>
    <row r="138" ht="12.75">
      <c r="J138" s="101" t="s">
        <v>141</v>
      </c>
    </row>
    <row r="175" ht="18" customHeight="1"/>
    <row r="176" ht="15">
      <c r="J176" s="288" t="s">
        <v>142</v>
      </c>
    </row>
  </sheetData>
  <mergeCells count="11">
    <mergeCell ref="L5:M5"/>
    <mergeCell ref="N5:O5"/>
    <mergeCell ref="G3:I3"/>
    <mergeCell ref="N76:O76"/>
    <mergeCell ref="F5:G5"/>
    <mergeCell ref="H5:I5"/>
    <mergeCell ref="F76:G76"/>
    <mergeCell ref="H76:I76"/>
    <mergeCell ref="J76:K76"/>
    <mergeCell ref="L76:M76"/>
    <mergeCell ref="J5:K5"/>
  </mergeCells>
  <printOptions horizontalCentered="1"/>
  <pageMargins left="0.25" right="0.25" top="1" bottom="1.25" header="0.5" footer="1"/>
  <pageSetup fitToHeight="5" horizontalDpi="600" verticalDpi="600" orientation="landscape" scale="82" r:id="rId1"/>
  <rowBreaks count="1" manualBreakCount="1">
    <brk id="43" max="14" man="1"/>
  </rowBreaks>
</worksheet>
</file>

<file path=xl/worksheets/sheet3.xml><?xml version="1.0" encoding="utf-8"?>
<worksheet xmlns="http://schemas.openxmlformats.org/spreadsheetml/2006/main" xmlns:r="http://schemas.openxmlformats.org/officeDocument/2006/relationships">
  <dimension ref="A1:BN174"/>
  <sheetViews>
    <sheetView view="pageBreakPreview" zoomScale="75" zoomScaleSheetLayoutView="75" workbookViewId="0" topLeftCell="A1">
      <selection activeCell="A10" sqref="A10"/>
    </sheetView>
  </sheetViews>
  <sheetFormatPr defaultColWidth="9.140625" defaultRowHeight="12.75"/>
  <cols>
    <col min="1" max="3" width="12.421875" style="8" customWidth="1"/>
    <col min="4" max="4" width="9.8515625" style="8" customWidth="1"/>
    <col min="5" max="5" width="17.28125" style="8" customWidth="1"/>
    <col min="6" max="6" width="11.8515625" style="8" customWidth="1"/>
    <col min="7" max="7" width="21.7109375" style="203" customWidth="1"/>
    <col min="8" max="8" width="13.8515625" style="18" customWidth="1"/>
    <col min="9" max="9" width="12.57421875" style="19" customWidth="1"/>
    <col min="10" max="10" width="13.28125" style="2" customWidth="1"/>
    <col min="11" max="11" width="9.140625" style="2" customWidth="1"/>
    <col min="12" max="12" width="13.140625" style="2" customWidth="1"/>
    <col min="13" max="66" width="9.140625" style="2" customWidth="1"/>
    <col min="67" max="16384" width="9.140625" style="8" customWidth="1"/>
  </cols>
  <sheetData>
    <row r="1" spans="1:9" s="2" customFormat="1" ht="18">
      <c r="A1" s="343" t="s">
        <v>68</v>
      </c>
      <c r="B1" s="344"/>
      <c r="C1" s="344"/>
      <c r="D1" s="344"/>
      <c r="E1" s="344"/>
      <c r="F1" s="344"/>
      <c r="G1" s="344"/>
      <c r="H1" s="1"/>
      <c r="I1" s="1"/>
    </row>
    <row r="2" spans="1:9" s="2" customFormat="1" ht="18">
      <c r="A2" s="345" t="s">
        <v>125</v>
      </c>
      <c r="B2" s="344"/>
      <c r="C2" s="344"/>
      <c r="D2" s="344"/>
      <c r="E2" s="344"/>
      <c r="F2" s="344"/>
      <c r="G2" s="344"/>
      <c r="H2" s="1"/>
      <c r="I2" s="1"/>
    </row>
    <row r="3" spans="1:9" s="2" customFormat="1" ht="12.75">
      <c r="A3" s="344" t="s">
        <v>71</v>
      </c>
      <c r="B3" s="346"/>
      <c r="C3" s="346"/>
      <c r="D3" s="346"/>
      <c r="E3" s="346"/>
      <c r="F3" s="346"/>
      <c r="G3" s="346"/>
      <c r="H3" s="1"/>
      <c r="I3" s="1"/>
    </row>
    <row r="4" spans="1:7" s="2" customFormat="1" ht="12.75">
      <c r="A4" s="349" t="s">
        <v>126</v>
      </c>
      <c r="B4" s="349"/>
      <c r="C4" s="349"/>
      <c r="D4" s="349"/>
      <c r="E4" s="349"/>
      <c r="F4" s="349"/>
      <c r="G4" s="349"/>
    </row>
    <row r="5" spans="1:12" s="2" customFormat="1" ht="12.75">
      <c r="A5" s="266"/>
      <c r="B5" s="266"/>
      <c r="C5" s="266"/>
      <c r="D5" s="266"/>
      <c r="E5" s="266"/>
      <c r="F5" s="266"/>
      <c r="G5" s="266"/>
      <c r="L5" s="290"/>
    </row>
    <row r="6" spans="1:12" s="2" customFormat="1" ht="13.5">
      <c r="A6" s="21" t="s">
        <v>113</v>
      </c>
      <c r="B6" s="21"/>
      <c r="F6" s="347" t="s">
        <v>137</v>
      </c>
      <c r="G6" s="348"/>
      <c r="H6" s="292"/>
      <c r="J6" s="292"/>
      <c r="L6" s="292"/>
    </row>
    <row r="7" spans="1:7" s="2" customFormat="1" ht="13.5">
      <c r="A7" s="4"/>
      <c r="B7" s="22" t="s">
        <v>60</v>
      </c>
      <c r="C7" s="23"/>
      <c r="D7" s="3"/>
      <c r="E7" s="3"/>
      <c r="F7" s="6" t="s">
        <v>136</v>
      </c>
      <c r="G7" s="196" t="s">
        <v>13</v>
      </c>
    </row>
    <row r="8" spans="1:9" ht="8.25" customHeight="1">
      <c r="A8" s="7"/>
      <c r="B8" s="7"/>
      <c r="C8" s="7"/>
      <c r="D8" s="7"/>
      <c r="E8" s="7"/>
      <c r="F8" s="7"/>
      <c r="G8" s="197"/>
      <c r="H8" s="2"/>
      <c r="I8" s="2"/>
    </row>
    <row r="9" spans="1:66" s="9" customFormat="1" ht="12.75">
      <c r="A9" s="226" t="s">
        <v>84</v>
      </c>
      <c r="B9" s="227"/>
      <c r="C9" s="227"/>
      <c r="D9" s="227"/>
      <c r="E9" s="227"/>
      <c r="F9" s="228"/>
      <c r="G9" s="229"/>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row>
    <row r="10" spans="1:9" ht="12.75">
      <c r="A10" s="230"/>
      <c r="B10" s="7"/>
      <c r="C10" s="7"/>
      <c r="D10" s="7"/>
      <c r="E10" s="7"/>
      <c r="F10" s="10"/>
      <c r="G10" s="231"/>
      <c r="H10" s="2"/>
      <c r="I10" s="2"/>
    </row>
    <row r="11" spans="1:9" ht="12.75">
      <c r="A11" s="232" t="s">
        <v>96</v>
      </c>
      <c r="B11" s="12" t="s">
        <v>19</v>
      </c>
      <c r="C11" s="13"/>
      <c r="D11" s="13"/>
      <c r="E11" s="13"/>
      <c r="F11" s="14">
        <v>900</v>
      </c>
      <c r="G11" s="317">
        <v>198904</v>
      </c>
      <c r="H11" s="2"/>
      <c r="I11" s="2"/>
    </row>
    <row r="12" spans="1:9" ht="12.75">
      <c r="A12" s="230"/>
      <c r="B12" s="7"/>
      <c r="C12" s="7"/>
      <c r="D12" s="7"/>
      <c r="E12" s="7"/>
      <c r="F12" s="10"/>
      <c r="G12" s="234"/>
      <c r="H12" s="2"/>
      <c r="I12" s="2"/>
    </row>
    <row r="13" spans="1:9" ht="12.75">
      <c r="A13" s="232" t="s">
        <v>85</v>
      </c>
      <c r="B13" s="13" t="s">
        <v>86</v>
      </c>
      <c r="C13" s="13"/>
      <c r="D13" s="13"/>
      <c r="E13" s="13"/>
      <c r="F13" s="15">
        <v>593</v>
      </c>
      <c r="G13" s="233">
        <v>70773</v>
      </c>
      <c r="H13" s="2"/>
      <c r="I13" s="2"/>
    </row>
    <row r="14" spans="1:9" ht="12.75">
      <c r="A14" s="230"/>
      <c r="B14" s="7"/>
      <c r="C14" s="7"/>
      <c r="D14" s="7"/>
      <c r="E14" s="7"/>
      <c r="F14" s="10"/>
      <c r="G14" s="234"/>
      <c r="H14" s="2"/>
      <c r="I14" s="2"/>
    </row>
    <row r="15" spans="1:9" ht="12.75">
      <c r="A15" s="232" t="s">
        <v>14</v>
      </c>
      <c r="B15" s="12" t="s">
        <v>15</v>
      </c>
      <c r="C15" s="13"/>
      <c r="D15" s="13"/>
      <c r="E15" s="13"/>
      <c r="F15" s="14">
        <v>1238</v>
      </c>
      <c r="G15" s="235">
        <v>920369</v>
      </c>
      <c r="H15" s="2"/>
      <c r="I15" s="2"/>
    </row>
    <row r="16" spans="1:9" ht="12.75">
      <c r="A16" s="230"/>
      <c r="B16" s="7"/>
      <c r="C16" s="7"/>
      <c r="D16" s="7"/>
      <c r="E16" s="7"/>
      <c r="F16" s="10"/>
      <c r="G16" s="234"/>
      <c r="H16" s="2"/>
      <c r="I16" s="2"/>
    </row>
    <row r="17" spans="1:9" ht="12.75">
      <c r="A17" s="232" t="s">
        <v>16</v>
      </c>
      <c r="B17" s="12" t="s">
        <v>17</v>
      </c>
      <c r="C17" s="13"/>
      <c r="D17" s="13"/>
      <c r="E17" s="13"/>
      <c r="F17" s="14">
        <v>506</v>
      </c>
      <c r="G17" s="235">
        <v>155860</v>
      </c>
      <c r="H17" s="2"/>
      <c r="I17" s="2"/>
    </row>
    <row r="18" spans="1:9" ht="12.75">
      <c r="A18" s="230"/>
      <c r="B18" s="7"/>
      <c r="C18" s="7"/>
      <c r="D18" s="7"/>
      <c r="E18" s="7"/>
      <c r="F18" s="16"/>
      <c r="G18" s="236"/>
      <c r="H18" s="2"/>
      <c r="I18" s="2"/>
    </row>
    <row r="19" spans="1:7" ht="12.75">
      <c r="A19" s="237" t="s">
        <v>32</v>
      </c>
      <c r="B19" s="17" t="s">
        <v>87</v>
      </c>
      <c r="C19" s="17"/>
      <c r="D19" s="17"/>
      <c r="E19" s="17"/>
      <c r="F19" s="17">
        <v>727</v>
      </c>
      <c r="G19" s="238">
        <v>98691</v>
      </c>
    </row>
    <row r="20" spans="1:9" ht="12.75">
      <c r="A20" s="230"/>
      <c r="B20" s="7"/>
      <c r="C20" s="20"/>
      <c r="D20" s="7"/>
      <c r="E20" s="7"/>
      <c r="F20" s="16"/>
      <c r="G20" s="236"/>
      <c r="H20" s="2"/>
      <c r="I20" s="2"/>
    </row>
    <row r="21" spans="1:7" ht="12.75">
      <c r="A21" s="239" t="s">
        <v>28</v>
      </c>
      <c r="B21" s="240" t="s">
        <v>29</v>
      </c>
      <c r="C21" s="240"/>
      <c r="D21" s="240"/>
      <c r="E21" s="240"/>
      <c r="F21" s="240">
        <v>540</v>
      </c>
      <c r="G21" s="241">
        <v>40807</v>
      </c>
    </row>
    <row r="22" spans="1:9" ht="12.75">
      <c r="A22" s="7"/>
      <c r="B22" s="7"/>
      <c r="C22" s="7"/>
      <c r="D22" s="7"/>
      <c r="E22" s="7"/>
      <c r="F22" s="16"/>
      <c r="G22" s="200"/>
      <c r="H22" s="2"/>
      <c r="I22" s="2"/>
    </row>
    <row r="23" spans="1:66" s="9" customFormat="1" ht="12.75">
      <c r="A23" s="242" t="s">
        <v>89</v>
      </c>
      <c r="B23" s="243"/>
      <c r="C23" s="227"/>
      <c r="D23" s="227"/>
      <c r="E23" s="227"/>
      <c r="F23" s="228"/>
      <c r="G23" s="244"/>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row>
    <row r="24" spans="1:9" ht="12.75">
      <c r="A24" s="230"/>
      <c r="B24" s="294"/>
      <c r="C24" s="7"/>
      <c r="D24" s="7"/>
      <c r="E24" s="7"/>
      <c r="F24" s="10"/>
      <c r="G24" s="234"/>
      <c r="H24" s="2"/>
      <c r="I24" s="2"/>
    </row>
    <row r="25" spans="1:9" ht="12.75">
      <c r="A25" s="232" t="s">
        <v>36</v>
      </c>
      <c r="B25" s="12" t="s">
        <v>90</v>
      </c>
      <c r="C25" s="13"/>
      <c r="D25" s="13"/>
      <c r="E25" s="13"/>
      <c r="F25" s="14">
        <v>827</v>
      </c>
      <c r="G25" s="235">
        <v>588611</v>
      </c>
      <c r="H25" s="2"/>
      <c r="I25" s="2"/>
    </row>
    <row r="26" spans="1:9" ht="12.75">
      <c r="A26" s="230"/>
      <c r="B26" s="7"/>
      <c r="C26" s="7"/>
      <c r="D26" s="7"/>
      <c r="E26" s="7"/>
      <c r="F26" s="16"/>
      <c r="G26" s="236"/>
      <c r="H26" s="2"/>
      <c r="I26" s="2"/>
    </row>
    <row r="27" spans="1:9" ht="12.75">
      <c r="A27" s="232" t="s">
        <v>91</v>
      </c>
      <c r="B27" s="12" t="s">
        <v>92</v>
      </c>
      <c r="C27" s="13"/>
      <c r="D27" s="13"/>
      <c r="E27" s="13"/>
      <c r="F27" s="14">
        <v>1253</v>
      </c>
      <c r="G27" s="235">
        <v>478291</v>
      </c>
      <c r="H27" s="2"/>
      <c r="I27" s="2"/>
    </row>
    <row r="28" spans="1:9" ht="12.75">
      <c r="A28" s="230"/>
      <c r="B28" s="7"/>
      <c r="C28" s="7"/>
      <c r="D28" s="7"/>
      <c r="E28" s="7"/>
      <c r="F28" s="16"/>
      <c r="G28" s="236"/>
      <c r="H28" s="2"/>
      <c r="I28" s="2"/>
    </row>
    <row r="29" spans="1:9" ht="12.75">
      <c r="A29" s="232" t="s">
        <v>93</v>
      </c>
      <c r="B29" s="12" t="s">
        <v>94</v>
      </c>
      <c r="C29" s="13"/>
      <c r="D29" s="13"/>
      <c r="E29" s="13"/>
      <c r="F29" s="14">
        <v>724</v>
      </c>
      <c r="G29" s="235">
        <v>302365</v>
      </c>
      <c r="H29" s="2"/>
      <c r="I29" s="2"/>
    </row>
    <row r="30" spans="1:9" ht="12.75">
      <c r="A30" s="230"/>
      <c r="B30" s="7"/>
      <c r="C30" s="7"/>
      <c r="D30" s="7"/>
      <c r="E30" s="7"/>
      <c r="F30" s="16"/>
      <c r="G30" s="236"/>
      <c r="H30" s="2"/>
      <c r="I30" s="2"/>
    </row>
    <row r="31" spans="1:9" ht="12.75">
      <c r="A31" s="245" t="s">
        <v>51</v>
      </c>
      <c r="B31" s="246" t="s">
        <v>95</v>
      </c>
      <c r="C31" s="247"/>
      <c r="D31" s="247"/>
      <c r="E31" s="247"/>
      <c r="F31" s="248">
        <v>167</v>
      </c>
      <c r="G31" s="249">
        <v>27499</v>
      </c>
      <c r="H31" s="2"/>
      <c r="I31" s="2"/>
    </row>
    <row r="32" spans="1:9" ht="12.75">
      <c r="A32" s="7"/>
      <c r="B32" s="7"/>
      <c r="C32" s="7"/>
      <c r="D32" s="7"/>
      <c r="E32" s="7"/>
      <c r="F32" s="16"/>
      <c r="G32" s="200"/>
      <c r="H32" s="2"/>
      <c r="I32" s="2"/>
    </row>
    <row r="33" spans="1:66" s="9" customFormat="1" ht="12.75">
      <c r="A33" s="226" t="s">
        <v>97</v>
      </c>
      <c r="B33" s="227"/>
      <c r="C33" s="227"/>
      <c r="D33" s="227"/>
      <c r="E33" s="227"/>
      <c r="F33" s="228"/>
      <c r="G33" s="244"/>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row>
    <row r="34" spans="1:9" ht="12.75">
      <c r="A34" s="250"/>
      <c r="B34" s="251"/>
      <c r="C34" s="251"/>
      <c r="D34" s="251"/>
      <c r="E34" s="251"/>
      <c r="F34" s="252"/>
      <c r="G34" s="253"/>
      <c r="H34" s="2"/>
      <c r="I34" s="2"/>
    </row>
    <row r="35" spans="1:9" ht="12.75">
      <c r="A35" s="11" t="s">
        <v>98</v>
      </c>
      <c r="B35" s="12" t="s">
        <v>99</v>
      </c>
      <c r="C35" s="13"/>
      <c r="D35" s="13"/>
      <c r="E35" s="13"/>
      <c r="F35" s="14">
        <v>2293</v>
      </c>
      <c r="G35" s="199">
        <v>482420</v>
      </c>
      <c r="H35" s="2"/>
      <c r="I35" s="2"/>
    </row>
    <row r="36" spans="1:9" ht="12.75">
      <c r="A36" s="7"/>
      <c r="B36" s="7"/>
      <c r="C36" s="7"/>
      <c r="D36" s="7"/>
      <c r="E36" s="7"/>
      <c r="F36" s="16"/>
      <c r="G36" s="200"/>
      <c r="H36" s="2"/>
      <c r="I36" s="2"/>
    </row>
    <row r="37" spans="1:66" s="9" customFormat="1" ht="12.75">
      <c r="A37" s="242" t="s">
        <v>100</v>
      </c>
      <c r="B37" s="243"/>
      <c r="C37" s="227"/>
      <c r="D37" s="227"/>
      <c r="E37" s="227"/>
      <c r="F37" s="228"/>
      <c r="G37" s="244"/>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row>
    <row r="38" spans="1:9" ht="12.75">
      <c r="A38" s="230"/>
      <c r="B38" s="7"/>
      <c r="C38" s="7"/>
      <c r="D38" s="7"/>
      <c r="E38" s="7"/>
      <c r="F38" s="10"/>
      <c r="G38" s="234"/>
      <c r="H38" s="2"/>
      <c r="I38" s="2"/>
    </row>
    <row r="39" spans="1:9" ht="12.75">
      <c r="A39" s="245" t="s">
        <v>101</v>
      </c>
      <c r="B39" s="246" t="s">
        <v>102</v>
      </c>
      <c r="C39" s="247"/>
      <c r="D39" s="247"/>
      <c r="E39" s="247"/>
      <c r="F39" s="248">
        <f>SUM(468,9679)</f>
        <v>10147</v>
      </c>
      <c r="G39" s="249">
        <f>SUM(67559,4616890)</f>
        <v>4684449</v>
      </c>
      <c r="H39" s="2"/>
      <c r="I39" s="2"/>
    </row>
    <row r="40" ht="12.75">
      <c r="G40" s="202"/>
    </row>
    <row r="41" spans="1:7" ht="12.75">
      <c r="A41" s="254" t="s">
        <v>122</v>
      </c>
      <c r="B41" s="255" t="s">
        <v>123</v>
      </c>
      <c r="C41" s="256"/>
      <c r="D41" s="256"/>
      <c r="E41" s="256"/>
      <c r="F41" s="257">
        <v>314</v>
      </c>
      <c r="G41" s="258">
        <v>31703</v>
      </c>
    </row>
    <row r="44" spans="5:7" ht="15">
      <c r="E44" s="300" t="s">
        <v>124</v>
      </c>
      <c r="F44" s="301">
        <f>SUM(F11:F41)</f>
        <v>20229</v>
      </c>
      <c r="G44" s="319">
        <f>SUM(G11:G41)</f>
        <v>8080742</v>
      </c>
    </row>
    <row r="46" spans="1:7" ht="12.75">
      <c r="A46" s="341" t="s">
        <v>151</v>
      </c>
      <c r="B46" s="342"/>
      <c r="C46" s="342"/>
      <c r="D46" s="342"/>
      <c r="E46" s="342"/>
      <c r="F46" s="342"/>
      <c r="G46" s="342"/>
    </row>
    <row r="47" spans="1:7" ht="17.25" customHeight="1">
      <c r="A47" s="342"/>
      <c r="B47" s="342"/>
      <c r="C47" s="342"/>
      <c r="D47" s="342"/>
      <c r="E47" s="342"/>
      <c r="F47" s="342"/>
      <c r="G47" s="342"/>
    </row>
    <row r="48" ht="12.75">
      <c r="A48" s="318" t="s">
        <v>157</v>
      </c>
    </row>
    <row r="50" ht="15">
      <c r="G50" s="302" t="s">
        <v>146</v>
      </c>
    </row>
    <row r="79" ht="12.75">
      <c r="A79" s="285"/>
    </row>
    <row r="80" ht="12.75">
      <c r="A80" s="285"/>
    </row>
    <row r="82" ht="27.75" customHeight="1"/>
    <row r="136" ht="12.75">
      <c r="J136" s="2" t="s">
        <v>141</v>
      </c>
    </row>
    <row r="173" ht="18" customHeight="1"/>
    <row r="174" ht="15">
      <c r="J174" s="287" t="s">
        <v>142</v>
      </c>
    </row>
  </sheetData>
  <mergeCells count="6">
    <mergeCell ref="A46:G47"/>
    <mergeCell ref="A1:G1"/>
    <mergeCell ref="A2:G2"/>
    <mergeCell ref="A3:G3"/>
    <mergeCell ref="F6:G6"/>
    <mergeCell ref="A4:G4"/>
  </mergeCells>
  <printOptions/>
  <pageMargins left="0.75" right="0.75" top="1" bottom="1" header="0.5" footer="0.5"/>
  <pageSetup horizontalDpi="600" verticalDpi="600" orientation="portrait"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state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McHaleP</dc:creator>
  <cp:keywords/>
  <dc:description/>
  <cp:lastModifiedBy>admlambertll</cp:lastModifiedBy>
  <cp:lastPrinted>2003-04-08T19:33:50Z</cp:lastPrinted>
  <dcterms:created xsi:type="dcterms:W3CDTF">2002-08-06T18:35:28Z</dcterms:created>
  <dcterms:modified xsi:type="dcterms:W3CDTF">2003-05-13T14:27:58Z</dcterms:modified>
  <cp:category/>
  <cp:version/>
  <cp:contentType/>
  <cp:contentStatus/>
</cp:coreProperties>
</file>