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1"/>
  </bookViews>
  <sheets>
    <sheet name="notes" sheetId="1" r:id="rId1"/>
    <sheet name="363" sheetId="2" r:id="rId2"/>
  </sheets>
  <definedNames>
    <definedName name="INTERNET">'363'!$A$48:$A$48</definedName>
    <definedName name="METHOD">#REF!</definedName>
    <definedName name="SOURCE">'363'!$A$44:$A$46</definedName>
    <definedName name="TERMS">#REF!</definedName>
    <definedName name="TITLE">'363'!$A$1:$A$1</definedName>
  </definedNames>
  <calcPr fullCalcOnLoad="1"/>
</workbook>
</file>

<file path=xl/sharedStrings.xml><?xml version="1.0" encoding="utf-8"?>
<sst xmlns="http://schemas.openxmlformats.org/spreadsheetml/2006/main" count="116" uniqueCount="101">
  <si>
    <t>Item and material</t>
  </si>
  <si>
    <t>(\1)</t>
  </si>
  <si>
    <t>Percent distribution of generation:</t>
  </si>
  <si>
    <t>Prepared for the U.S. Environmental Protection Agency. See also</t>
  </si>
  <si>
    <t>Table 363. Municipal Solid Waste Generation, Recovery, and Disposal: 1980 to 2003</t>
  </si>
  <si>
    <t xml:space="preserve">Covers post-consumer residential and commercial solid wastes which comprise the </t>
  </si>
  <si>
    <t>wet weight as generated]</t>
  </si>
  <si>
    <t xml:space="preserve">major portion of typical municipal collections. Excludes mining, agricultural and industrial </t>
  </si>
  <si>
    <t>equipment wastes. Based on material-flows estimating procedure and</t>
  </si>
  <si>
    <t xml:space="preserve">processing, demolition and construction wastes, sewage sludge, and junked autos and obsolete </t>
  </si>
  <si>
    <r>
      <t>[</t>
    </r>
    <r>
      <rPr>
        <b/>
        <sz val="12"/>
        <rFont val="Courier New"/>
        <family val="3"/>
      </rPr>
      <t xml:space="preserve">In millions of tons (151.6 represents 151,600,000), except as indicated. </t>
    </r>
  </si>
  <si>
    <t>\1 Combustion without energy recovery is no longer available separately.</t>
  </si>
  <si>
    <t>MATERIAL FLOWS METHODOLOGY</t>
  </si>
  <si>
    <t>The material flows methodology is utilized to generate the estimates above. The</t>
  </si>
  <si>
    <t>crucial first step is making estimates of the generation of the materials and</t>
  </si>
  <si>
    <t>products in MSW.</t>
  </si>
  <si>
    <t>DOMESTIC PRODUCTION</t>
  </si>
  <si>
    <t>Data on domestic production of materials and products were compiled</t>
  </si>
  <si>
    <t>using published data series. U.S. Department of Commerce sources were used</t>
  </si>
  <si>
    <t>where available, but in several instances more detailed information on</t>
  </si>
  <si>
    <t>production of goods by end use is available from trade associations. The goal is to</t>
  </si>
  <si>
    <t>obtain a consistent historical data series for each product and/or material.</t>
  </si>
  <si>
    <t>CONVERTING SCRAP</t>
  </si>
  <si>
    <t>The domestic production numbers were then adjusted for converting or</t>
  </si>
  <si>
    <t>fabrication scrap generated in the production processes. Examples of these kinds</t>
  </si>
  <si>
    <t>of scrap would be clippings from plants that make boxes from paperboard, glass</t>
  </si>
  <si>
    <t>scrap (cullet) generated in a glass bottle plant, or plastic scrap from a fabricator of</t>
  </si>
  <si>
    <t>plastic consumer products. This scrap typically has a high value because it is</t>
  </si>
  <si>
    <t>clean and readily identifiable, and it is almost always recovered and recycled</t>
  </si>
  <si>
    <t>within the industry that generated it. Thus, converting/fabrication scrap is not</t>
  </si>
  <si>
    <t>counted as part of the postconsumer recovery of waste.</t>
  </si>
  <si>
    <t>ADJUSTMENTS FOR IMPORTS/EXPORTS</t>
  </si>
  <si>
    <t>In some instances imports and exports of products are a significant part of</t>
  </si>
  <si>
    <t>MSW, and adjustments were made to account for this.</t>
  </si>
  <si>
    <t>DIVERSION</t>
  </si>
  <si>
    <t>Various adjustments were made to account for diversions from MSW.</t>
  </si>
  <si>
    <t>Some consumer products are permanently diverted from the municipal waste</t>
  </si>
  <si>
    <t>stream because of the way they are used. For example, some paperboard is used</t>
  </si>
  <si>
    <t>in building materials, which are not counted as MSW. Another example of</t>
  </si>
  <si>
    <t>diversion is toilet tissue, which is disposed in sewer systems rather than</t>
  </si>
  <si>
    <t>becoming MSW.</t>
  </si>
  <si>
    <t>In other instances, products are temporarily diverted from the municipal</t>
  </si>
  <si>
    <t>waste stream. For example, textiles reused as rags are assumed to enter the waste</t>
  </si>
  <si>
    <t>stream the same year the textiles are initially discarded.</t>
  </si>
  <si>
    <t>ADJUSTMENTS FOR PRODUCT LIFETIME</t>
  </si>
  <si>
    <t>Some products (e.g., newspapers and packaging) normally have a very</t>
  </si>
  <si>
    <t>short lifetime; these products are assumed to be discarded in the same year they</t>
  </si>
  <si>
    <t>are produced. In other instances (e.g., furniture and appliances), products have</t>
  </si>
  <si>
    <t>relatively long lifetimes. Data on average product lifetimes are used to adjust the</t>
  </si>
  <si>
    <t>data series to account for this.</t>
  </si>
  <si>
    <t>MUNICIPAL SOLID WASTE GENERATION AND DISCARDS</t>
  </si>
  <si>
    <t>The result of these estimates and calculations is a material-by-material and</t>
  </si>
  <si>
    <t>product-by-product estimate of MSW generation, recovery, and discards.</t>
  </si>
  <si>
    <t>*</t>
  </si>
  <si>
    <t>TERMS</t>
  </si>
  <si>
    <t>Municipal solid waste ( MSW) includes wastes such as durable goods, nondurable goods,</t>
  </si>
  <si>
    <t>containers and packaging, food scraps, yard trimmings, and miscellaneous inorganic wastes from</t>
  </si>
  <si>
    <t>residential, commercial, institutional, and industrial sources. Examples of waste from these</t>
  </si>
  <si>
    <t>categories include appliances, automobile tires, newspapers, clothing, boxes, disposable</t>
  </si>
  <si>
    <t>tableware, office and classroom paper, wood pallets, and cafeteria wastes. MSW does not include</t>
  </si>
  <si>
    <t>wastes from other sources, such as construction and demolition debris, automobile bodies,</t>
  </si>
  <si>
    <t>municipal sludges, combustion ash, and industrial process wastes that might also be disposed in</t>
  </si>
  <si>
    <t>municipal waste landfills or incinerators.</t>
  </si>
  <si>
    <t>Source reduction activities reduce the amount or toxicity of wastes before they enter the</t>
  </si>
  <si>
    <t>municipal solid waste management system (see Generation). Reuse is a source reduction activity</t>
  </si>
  <si>
    <t>involving the recovery or reapplication of a package, used product, or material in a manner that</t>
  </si>
  <si>
    <t>retains its original form or identity. Reuse of products such as refillable glass bottles, reusable</t>
  </si>
  <si>
    <t>plastic food storage containers, or refurbished wood pallets are examples of source reduction.</t>
  </si>
  <si>
    <t>Generation refers to the amount (weight or volume) of materials and products that enter the</t>
  </si>
  <si>
    <t>waste stream before recycling (including composting), landfilling, or combustion takes place.</t>
  </si>
  <si>
    <t>Recovery of materials means removing MSW from the waste stream for the purpose of recycling</t>
  </si>
  <si>
    <t>(including composting). Recovery for recycling as defined for this report includes purchases of</t>
  </si>
  <si>
    <t>postconsumer recovered materials plus net exports of the materials. Recovery of yard trimmings</t>
  </si>
  <si>
    <t>includes diverting yard trimmings from disposal to a composting facility. For some materials,</t>
  </si>
  <si>
    <t>recovery for uses such as highway construction or insulation is considered recovery along with</t>
  </si>
  <si>
    <t>materials used in remanufacturing processes.</t>
  </si>
  <si>
    <t>Combustion includes combustion of mixed MSW, fuel prepared from MSW, or a separated</t>
  </si>
  <si>
    <t>component of MSW (such as rubber tires), with or without energy recovery.</t>
  </si>
  <si>
    <t>Discards include the municipal solid waste remaining after recycling (including composting).</t>
  </si>
  <si>
    <t>These discards are usually combusted or disposed of in landfills, although some MSW is littered,</t>
  </si>
  <si>
    <t>stored, or disposed on site, particularly in rural areas.</t>
  </si>
  <si>
    <t>Waste generated</t>
  </si>
  <si>
    <t xml:space="preserve">  Per person per day (pounds)</t>
  </si>
  <si>
    <t>Combustion for energy recovery</t>
  </si>
  <si>
    <t>Combustion without energy recovery</t>
  </si>
  <si>
    <t>Landfilled, other disposal</t>
  </si>
  <si>
    <t xml:space="preserve">  Paper and paperboard</t>
  </si>
  <si>
    <t xml:space="preserve">  Glass</t>
  </si>
  <si>
    <t xml:space="preserve">  Metals</t>
  </si>
  <si>
    <t xml:space="preserve">  Plastics</t>
  </si>
  <si>
    <t xml:space="preserve">  Rubber and leather</t>
  </si>
  <si>
    <t xml:space="preserve">  Textiles </t>
  </si>
  <si>
    <t xml:space="preserve">  Wood</t>
  </si>
  <si>
    <t xml:space="preserve">  Food wastes</t>
  </si>
  <si>
    <t xml:space="preserve">  Yard wastes</t>
  </si>
  <si>
    <t xml:space="preserve">  Other wastes</t>
  </si>
  <si>
    <t>Materials recovered</t>
  </si>
  <si>
    <t>FOOTNOTES</t>
  </si>
  <si>
    <t>&lt;http://www.epa.gov/epaoswer/non-hw/muncpl/&gt;.</t>
  </si>
  <si>
    <r>
      <t>Municipal Solid Waste Generation, Recycling, and Disposal in the United States</t>
    </r>
    <r>
      <rPr>
        <sz val="12"/>
        <color indexed="8"/>
        <rFont val="Courier New"/>
        <family val="3"/>
      </rPr>
      <t>: Facts and Figures for 2003. Prepared for the U.S. Environmental Protection Agency.</t>
    </r>
  </si>
  <si>
    <t xml:space="preserve">Source: Franklin Associates, a Division of ERG, Prairie Village, KS,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</si>
</sst>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fill"/>
    </xf>
    <xf numFmtId="17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0" fontId="5" fillId="0" borderId="0" xfId="16" applyFont="1" applyAlignment="1">
      <alignment/>
    </xf>
    <xf numFmtId="0" fontId="9" fillId="0" borderId="3" xfId="0" applyFont="1" applyBorder="1" applyAlignment="1">
      <alignment horizontal="fill"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 horizontal="fill"/>
    </xf>
    <xf numFmtId="172" fontId="9" fillId="0" borderId="4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fill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3"/>
  <sheetViews>
    <sheetView workbookViewId="0" topLeftCell="A1">
      <selection activeCell="A1" sqref="A1:A83"/>
    </sheetView>
  </sheetViews>
  <sheetFormatPr defaultColWidth="8.796875" defaultRowHeight="15.75"/>
  <sheetData>
    <row r="1" ht="15.75">
      <c r="A1" s="1" t="s">
        <v>12</v>
      </c>
    </row>
    <row r="3" ht="15.75">
      <c r="A3" s="1" t="s">
        <v>13</v>
      </c>
    </row>
    <row r="4" ht="15.75">
      <c r="A4" s="1" t="s">
        <v>14</v>
      </c>
    </row>
    <row r="5" ht="15.75">
      <c r="A5" s="1" t="s">
        <v>15</v>
      </c>
    </row>
    <row r="7" ht="15.75">
      <c r="A7" s="1" t="s">
        <v>16</v>
      </c>
    </row>
    <row r="8" ht="15.75">
      <c r="A8" s="1" t="s">
        <v>17</v>
      </c>
    </row>
    <row r="9" ht="15.75">
      <c r="A9" s="1" t="s">
        <v>18</v>
      </c>
    </row>
    <row r="10" ht="15.75">
      <c r="A10" s="1" t="s">
        <v>19</v>
      </c>
    </row>
    <row r="11" ht="15.75">
      <c r="A11" s="1" t="s">
        <v>20</v>
      </c>
    </row>
    <row r="12" ht="15.75">
      <c r="A12" s="1" t="s">
        <v>21</v>
      </c>
    </row>
    <row r="14" ht="15.75">
      <c r="A14" s="1" t="s">
        <v>22</v>
      </c>
    </row>
    <row r="15" ht="15.75">
      <c r="A15" s="1" t="s">
        <v>23</v>
      </c>
    </row>
    <row r="16" ht="15.75">
      <c r="A16" s="1" t="s">
        <v>24</v>
      </c>
    </row>
    <row r="17" ht="15.75">
      <c r="A17" s="1" t="s">
        <v>25</v>
      </c>
    </row>
    <row r="18" ht="15.75">
      <c r="A18" s="1" t="s">
        <v>26</v>
      </c>
    </row>
    <row r="19" ht="15.75">
      <c r="A19" s="1" t="s">
        <v>27</v>
      </c>
    </row>
    <row r="20" ht="15.75">
      <c r="A20" s="1" t="s">
        <v>28</v>
      </c>
    </row>
    <row r="21" ht="15.75">
      <c r="A21" s="1" t="s">
        <v>29</v>
      </c>
    </row>
    <row r="22" ht="15.75">
      <c r="A22" s="1" t="s">
        <v>30</v>
      </c>
    </row>
    <row r="24" ht="15.75">
      <c r="A24" s="1" t="s">
        <v>31</v>
      </c>
    </row>
    <row r="25" ht="15.75">
      <c r="A25" s="1" t="s">
        <v>32</v>
      </c>
    </row>
    <row r="26" ht="15.75">
      <c r="A26" s="1" t="s">
        <v>33</v>
      </c>
    </row>
    <row r="28" ht="15.75">
      <c r="A28" s="1" t="s">
        <v>34</v>
      </c>
    </row>
    <row r="29" ht="15.75">
      <c r="A29" s="1" t="s">
        <v>35</v>
      </c>
    </row>
    <row r="30" ht="15.75">
      <c r="A30" s="1" t="s">
        <v>36</v>
      </c>
    </row>
    <row r="31" ht="15.75">
      <c r="A31" s="1" t="s">
        <v>37</v>
      </c>
    </row>
    <row r="32" ht="15.75">
      <c r="A32" s="1" t="s">
        <v>38</v>
      </c>
    </row>
    <row r="33" ht="15.75">
      <c r="A33" s="1" t="s">
        <v>39</v>
      </c>
    </row>
    <row r="34" ht="15.75">
      <c r="A34" s="1" t="s">
        <v>40</v>
      </c>
    </row>
    <row r="36" ht="15.75">
      <c r="A36" s="1" t="s">
        <v>41</v>
      </c>
    </row>
    <row r="37" ht="15.75">
      <c r="A37" s="1" t="s">
        <v>42</v>
      </c>
    </row>
    <row r="38" ht="15.75">
      <c r="A38" s="1" t="s">
        <v>43</v>
      </c>
    </row>
    <row r="40" ht="15.75">
      <c r="A40" s="1" t="s">
        <v>44</v>
      </c>
    </row>
    <row r="41" ht="15.75">
      <c r="A41" s="1" t="s">
        <v>45</v>
      </c>
    </row>
    <row r="42" ht="15.75">
      <c r="A42" s="1" t="s">
        <v>46</v>
      </c>
    </row>
    <row r="43" ht="15.75">
      <c r="A43" s="1" t="s">
        <v>47</v>
      </c>
    </row>
    <row r="44" ht="15.75">
      <c r="A44" s="1" t="s">
        <v>48</v>
      </c>
    </row>
    <row r="45" ht="15.75">
      <c r="A45" s="1" t="s">
        <v>49</v>
      </c>
    </row>
    <row r="47" ht="15.75">
      <c r="A47" s="1" t="s">
        <v>50</v>
      </c>
    </row>
    <row r="48" ht="15.75">
      <c r="A48" s="1" t="s">
        <v>51</v>
      </c>
    </row>
    <row r="49" ht="15.75">
      <c r="A49" s="1" t="s">
        <v>52</v>
      </c>
    </row>
    <row r="51" ht="15.75">
      <c r="A51" s="30" t="s">
        <v>53</v>
      </c>
    </row>
    <row r="52" ht="15.75">
      <c r="A52" s="1" t="s">
        <v>54</v>
      </c>
    </row>
    <row r="54" ht="15.75">
      <c r="A54" s="1" t="s">
        <v>55</v>
      </c>
    </row>
    <row r="55" ht="15.75">
      <c r="A55" s="1" t="s">
        <v>56</v>
      </c>
    </row>
    <row r="56" ht="15.75">
      <c r="A56" s="1" t="s">
        <v>57</v>
      </c>
    </row>
    <row r="57" ht="15.75">
      <c r="A57" s="1" t="s">
        <v>58</v>
      </c>
    </row>
    <row r="58" ht="15.75">
      <c r="A58" s="1" t="s">
        <v>59</v>
      </c>
    </row>
    <row r="59" ht="15.75">
      <c r="A59" s="1" t="s">
        <v>60</v>
      </c>
    </row>
    <row r="60" ht="15.75">
      <c r="A60" s="1" t="s">
        <v>61</v>
      </c>
    </row>
    <row r="61" ht="15.75">
      <c r="A61" s="1" t="s">
        <v>62</v>
      </c>
    </row>
    <row r="63" ht="15.75">
      <c r="A63" s="1" t="s">
        <v>63</v>
      </c>
    </row>
    <row r="64" ht="15.75">
      <c r="A64" s="1" t="s">
        <v>64</v>
      </c>
    </row>
    <row r="65" ht="15.75">
      <c r="A65" s="1" t="s">
        <v>65</v>
      </c>
    </row>
    <row r="66" ht="15.75">
      <c r="A66" s="1" t="s">
        <v>66</v>
      </c>
    </row>
    <row r="67" ht="15.75">
      <c r="A67" s="1" t="s">
        <v>67</v>
      </c>
    </row>
    <row r="68" ht="15.75">
      <c r="A68" s="1" t="s">
        <v>68</v>
      </c>
    </row>
    <row r="69" ht="15.75">
      <c r="A69" s="1" t="s">
        <v>69</v>
      </c>
    </row>
    <row r="71" ht="15.75">
      <c r="A71" s="1" t="s">
        <v>70</v>
      </c>
    </row>
    <row r="72" ht="15.75">
      <c r="A72" s="1" t="s">
        <v>71</v>
      </c>
    </row>
    <row r="73" ht="15.75">
      <c r="A73" s="1" t="s">
        <v>72</v>
      </c>
    </row>
    <row r="74" ht="15.75">
      <c r="A74" s="1" t="s">
        <v>73</v>
      </c>
    </row>
    <row r="75" ht="15.75">
      <c r="A75" s="1" t="s">
        <v>74</v>
      </c>
    </row>
    <row r="76" ht="15.75">
      <c r="A76" s="1" t="s">
        <v>75</v>
      </c>
    </row>
    <row r="78" ht="15.75">
      <c r="A78" s="1" t="s">
        <v>76</v>
      </c>
    </row>
    <row r="79" ht="15.75">
      <c r="A79" s="1" t="s">
        <v>77</v>
      </c>
    </row>
    <row r="81" ht="15.75">
      <c r="A81" s="1" t="s">
        <v>78</v>
      </c>
    </row>
    <row r="82" ht="15.75">
      <c r="A82" s="1" t="s">
        <v>79</v>
      </c>
    </row>
    <row r="83" ht="15.75">
      <c r="A83" s="1" t="s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89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38.3984375" style="0" customWidth="1"/>
    <col min="2" max="16384" width="9.69921875" style="0" customWidth="1"/>
  </cols>
  <sheetData>
    <row r="1" ht="16.5">
      <c r="A1" s="5" t="s">
        <v>4</v>
      </c>
    </row>
    <row r="3" ht="16.5">
      <c r="A3" s="1" t="s">
        <v>10</v>
      </c>
    </row>
    <row r="4" ht="15.75">
      <c r="A4" s="1" t="s">
        <v>5</v>
      </c>
    </row>
    <row r="5" ht="15.75">
      <c r="A5" s="1" t="s">
        <v>7</v>
      </c>
    </row>
    <row r="6" ht="15.75">
      <c r="A6" s="1" t="s">
        <v>9</v>
      </c>
    </row>
    <row r="7" ht="15.75">
      <c r="A7" s="1" t="s">
        <v>8</v>
      </c>
    </row>
    <row r="8" ht="15.75">
      <c r="A8" s="1" t="s">
        <v>6</v>
      </c>
    </row>
    <row r="9" ht="16.5" thickBot="1"/>
    <row r="10" spans="1:25" ht="15.75">
      <c r="A10" s="6"/>
      <c r="B10" s="18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"/>
      <c r="X10" s="4"/>
      <c r="Y10" s="4"/>
    </row>
    <row r="11" spans="1:25" s="2" customFormat="1" ht="16.5">
      <c r="A11" s="8" t="s">
        <v>0</v>
      </c>
      <c r="B11" s="19">
        <v>1980</v>
      </c>
      <c r="C11" s="24">
        <v>1990</v>
      </c>
      <c r="D11" s="9">
        <v>1995</v>
      </c>
      <c r="E11" s="24">
        <v>2000</v>
      </c>
      <c r="F11" s="9">
        <v>2001</v>
      </c>
      <c r="G11" s="9">
        <v>2002</v>
      </c>
      <c r="H11" s="9">
        <v>2003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3"/>
      <c r="X11" s="3"/>
      <c r="Y11" s="3"/>
    </row>
    <row r="12" spans="1:25" ht="16.5" thickBot="1">
      <c r="A12" s="10"/>
      <c r="B12" s="20"/>
      <c r="C12" s="10"/>
      <c r="D12" s="10"/>
      <c r="E12" s="10"/>
      <c r="F12" s="10"/>
      <c r="G12" s="10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"/>
      <c r="X12" s="4"/>
      <c r="Y12" s="4"/>
    </row>
    <row r="13" spans="1:22" ht="15.75">
      <c r="A13" s="7" t="s">
        <v>81</v>
      </c>
      <c r="B13" s="21">
        <f>151.6</f>
        <v>151.6</v>
      </c>
      <c r="C13" s="25">
        <f>205.2</f>
        <v>205.2</v>
      </c>
      <c r="D13" s="11">
        <f>211.4</f>
        <v>211.4</v>
      </c>
      <c r="E13" s="25">
        <v>234.02</v>
      </c>
      <c r="F13" s="11">
        <v>231.23</v>
      </c>
      <c r="G13" s="15">
        <v>235.52</v>
      </c>
      <c r="H13" s="15">
        <v>236.17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7" t="s">
        <v>82</v>
      </c>
      <c r="B14" s="21">
        <f>3.7</f>
        <v>3.7</v>
      </c>
      <c r="C14" s="25">
        <f>4.5</f>
        <v>4.5</v>
      </c>
      <c r="D14" s="11">
        <f>4.4</f>
        <v>4.4</v>
      </c>
      <c r="E14" s="25">
        <v>4.5</v>
      </c>
      <c r="F14" s="11">
        <v>4.4</v>
      </c>
      <c r="G14" s="15">
        <v>4.5</v>
      </c>
      <c r="H14" s="15">
        <v>4.4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7"/>
      <c r="B15" s="21"/>
      <c r="C15" s="25"/>
      <c r="D15" s="11"/>
      <c r="E15" s="25"/>
      <c r="F15" s="11"/>
      <c r="G15" s="16"/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7" t="s">
        <v>96</v>
      </c>
      <c r="B16" s="21">
        <f>14.5</f>
        <v>14.5</v>
      </c>
      <c r="C16" s="25">
        <f>33.2</f>
        <v>33.2</v>
      </c>
      <c r="D16" s="11">
        <f>54.9</f>
        <v>54.9</v>
      </c>
      <c r="E16" s="25">
        <v>68.88</v>
      </c>
      <c r="F16" s="11">
        <v>69.31</v>
      </c>
      <c r="G16" s="15">
        <v>70.5</v>
      </c>
      <c r="H16" s="15">
        <v>72.27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7" t="s">
        <v>82</v>
      </c>
      <c r="B17" s="22">
        <f>0.35</f>
        <v>0.35</v>
      </c>
      <c r="C17" s="25">
        <f>0.7</f>
        <v>0.7</v>
      </c>
      <c r="D17" s="11">
        <f>1.1</f>
        <v>1.1</v>
      </c>
      <c r="E17" s="25">
        <v>1.3</v>
      </c>
      <c r="F17" s="11">
        <v>1.3</v>
      </c>
      <c r="G17" s="15">
        <v>1.3414453036142628</v>
      </c>
      <c r="H17" s="15">
        <v>1.3617138337746295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7"/>
      <c r="B18" s="23"/>
      <c r="C18" s="26"/>
      <c r="D18" s="7"/>
      <c r="E18" s="25"/>
      <c r="F18" s="11"/>
      <c r="G18" s="16"/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 t="s">
        <v>83</v>
      </c>
      <c r="B19" s="21">
        <f>2.7</f>
        <v>2.7</v>
      </c>
      <c r="C19" s="25">
        <f>31.9</f>
        <v>31.9</v>
      </c>
      <c r="D19" s="11">
        <f>35.5</f>
        <v>35.5</v>
      </c>
      <c r="E19" s="25">
        <v>33.73</v>
      </c>
      <c r="F19" s="11">
        <v>33.6</v>
      </c>
      <c r="G19" s="15">
        <v>33.35</v>
      </c>
      <c r="H19" s="15">
        <v>33.1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 t="s">
        <v>82</v>
      </c>
      <c r="B20" s="22">
        <f>0.06</f>
        <v>0.06</v>
      </c>
      <c r="C20" s="25">
        <f>0.7</f>
        <v>0.7</v>
      </c>
      <c r="D20" s="11">
        <f>0.7</f>
        <v>0.7</v>
      </c>
      <c r="E20" s="25">
        <v>0.7</v>
      </c>
      <c r="F20" s="11">
        <v>0.7</v>
      </c>
      <c r="G20" s="15">
        <v>0.634570225184903</v>
      </c>
      <c r="H20" s="15">
        <v>0.6236713421605125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22"/>
      <c r="C21" s="25"/>
      <c r="D21" s="11"/>
      <c r="E21" s="25"/>
      <c r="F21" s="11"/>
      <c r="G21" s="16"/>
      <c r="H21" s="1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 t="s">
        <v>84</v>
      </c>
      <c r="B22" s="21">
        <f>11</f>
        <v>11</v>
      </c>
      <c r="C22" s="27" t="s">
        <v>1</v>
      </c>
      <c r="D22" s="13" t="s">
        <v>1</v>
      </c>
      <c r="E22" s="27" t="s">
        <v>1</v>
      </c>
      <c r="F22" s="13" t="s">
        <v>1</v>
      </c>
      <c r="G22" s="15" t="s">
        <v>1</v>
      </c>
      <c r="H22" s="15" t="s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 t="s">
        <v>82</v>
      </c>
      <c r="B23" s="22">
        <f>0.27</f>
        <v>0.27</v>
      </c>
      <c r="C23" s="27" t="s">
        <v>1</v>
      </c>
      <c r="D23" s="13" t="s">
        <v>1</v>
      </c>
      <c r="E23" s="27" t="s">
        <v>1</v>
      </c>
      <c r="F23" s="13" t="s">
        <v>1</v>
      </c>
      <c r="G23" s="15" t="s">
        <v>1</v>
      </c>
      <c r="H23" s="15" t="s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22"/>
      <c r="C24" s="28"/>
      <c r="D24" s="12"/>
      <c r="E24" s="25"/>
      <c r="F24" s="11"/>
      <c r="G24" s="16"/>
      <c r="H24" s="1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 t="s">
        <v>85</v>
      </c>
      <c r="B25" s="23">
        <v>123.4</v>
      </c>
      <c r="C25" s="25">
        <v>140.1</v>
      </c>
      <c r="D25" s="11">
        <v>120.9</v>
      </c>
      <c r="E25" s="25">
        <v>131.41</v>
      </c>
      <c r="F25" s="11">
        <v>128.32</v>
      </c>
      <c r="G25" s="15">
        <v>131.67</v>
      </c>
      <c r="H25" s="15">
        <v>130.8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 t="s">
        <v>82</v>
      </c>
      <c r="B26" s="21">
        <f>3</f>
        <v>3</v>
      </c>
      <c r="C26" s="25">
        <f>3.1</f>
        <v>3.1</v>
      </c>
      <c r="D26" s="11">
        <f>2.5</f>
        <v>2.5</v>
      </c>
      <c r="E26" s="25">
        <v>2.6</v>
      </c>
      <c r="F26" s="11">
        <v>2.5</v>
      </c>
      <c r="G26" s="15">
        <v>2.5053631649204253</v>
      </c>
      <c r="H26" s="15">
        <v>2.4645381134318742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23"/>
      <c r="C27" s="25"/>
      <c r="D27" s="11"/>
      <c r="E27" s="25"/>
      <c r="F27" s="11"/>
      <c r="G27" s="16"/>
      <c r="H27" s="1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 t="s">
        <v>2</v>
      </c>
      <c r="B28" s="23"/>
      <c r="C28" s="25"/>
      <c r="D28" s="11"/>
      <c r="E28" s="25"/>
      <c r="F28" s="11"/>
      <c r="G28" s="16"/>
      <c r="H28" s="1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 t="s">
        <v>86</v>
      </c>
      <c r="B29" s="21">
        <f>36.4</f>
        <v>36.4</v>
      </c>
      <c r="C29" s="25">
        <f>35.4</f>
        <v>35.4</v>
      </c>
      <c r="D29" s="11">
        <f>38.6</f>
        <v>38.6</v>
      </c>
      <c r="E29" s="25">
        <v>37.5</v>
      </c>
      <c r="F29" s="11">
        <v>35.7</v>
      </c>
      <c r="G29" s="15">
        <v>35.8</v>
      </c>
      <c r="H29" s="15">
        <v>35.2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 t="s">
        <v>87</v>
      </c>
      <c r="B30" s="21">
        <f>10</f>
        <v>10</v>
      </c>
      <c r="C30" s="25">
        <f>6.4</f>
        <v>6.4</v>
      </c>
      <c r="D30" s="11">
        <f>6.1</f>
        <v>6.1</v>
      </c>
      <c r="E30" s="25">
        <v>5.4</v>
      </c>
      <c r="F30" s="11">
        <v>5.4</v>
      </c>
      <c r="G30" s="15">
        <v>5.4</v>
      </c>
      <c r="H30" s="15">
        <v>5.3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 t="s">
        <v>88</v>
      </c>
      <c r="B31" s="21">
        <f>10.2</f>
        <v>10.2</v>
      </c>
      <c r="C31" s="25">
        <f>8.1</f>
        <v>8.1</v>
      </c>
      <c r="D31" s="11">
        <f>7.5</f>
        <v>7.5</v>
      </c>
      <c r="E31" s="25">
        <v>7.8</v>
      </c>
      <c r="F31" s="11">
        <v>7.9</v>
      </c>
      <c r="G31" s="15">
        <v>7.8</v>
      </c>
      <c r="H31" s="15">
        <v>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 t="s">
        <v>89</v>
      </c>
      <c r="B32" s="21">
        <f>4.5</f>
        <v>4.5</v>
      </c>
      <c r="C32" s="25">
        <f>8.3</f>
        <v>8.3</v>
      </c>
      <c r="D32" s="11">
        <f>8.9</f>
        <v>8.9</v>
      </c>
      <c r="E32" s="25">
        <v>10.5</v>
      </c>
      <c r="F32" s="11">
        <v>10.9</v>
      </c>
      <c r="G32" s="15">
        <v>11.2</v>
      </c>
      <c r="H32" s="15">
        <v>11.3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 t="s">
        <v>90</v>
      </c>
      <c r="B33" s="21">
        <f>2.8</f>
        <v>2.8</v>
      </c>
      <c r="C33" s="25">
        <f>2.8</f>
        <v>2.8</v>
      </c>
      <c r="D33" s="11">
        <f>2.9</f>
        <v>2.9</v>
      </c>
      <c r="E33" s="25">
        <v>2.8</v>
      </c>
      <c r="F33" s="11">
        <v>2.9</v>
      </c>
      <c r="G33" s="15">
        <v>2.8</v>
      </c>
      <c r="H33" s="15">
        <v>2.9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 t="s">
        <v>91</v>
      </c>
      <c r="B34" s="21">
        <f>1.7</f>
        <v>1.7</v>
      </c>
      <c r="C34" s="25">
        <f>2.8</f>
        <v>2.8</v>
      </c>
      <c r="D34" s="11">
        <f>3.5</f>
        <v>3.5</v>
      </c>
      <c r="E34" s="25">
        <v>4</v>
      </c>
      <c r="F34" s="11">
        <v>4.2</v>
      </c>
      <c r="G34" s="15">
        <v>4.4</v>
      </c>
      <c r="H34" s="15">
        <v>4.5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 t="s">
        <v>92</v>
      </c>
      <c r="B35" s="21">
        <f>4.6</f>
        <v>4.6</v>
      </c>
      <c r="C35" s="25">
        <f>6</f>
        <v>6</v>
      </c>
      <c r="D35" s="11">
        <f>4.9</f>
        <v>4.9</v>
      </c>
      <c r="E35" s="25">
        <v>5.5</v>
      </c>
      <c r="F35" s="11">
        <v>5.7</v>
      </c>
      <c r="G35" s="15">
        <v>5.7</v>
      </c>
      <c r="H35" s="15">
        <v>5.8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 t="s">
        <v>93</v>
      </c>
      <c r="B36" s="21">
        <f>8.6</f>
        <v>8.6</v>
      </c>
      <c r="C36" s="25">
        <f>10.1</f>
        <v>10.1</v>
      </c>
      <c r="D36" s="11">
        <f>10.3</f>
        <v>10.3</v>
      </c>
      <c r="E36" s="25">
        <v>11.3</v>
      </c>
      <c r="F36" s="11">
        <v>11.7</v>
      </c>
      <c r="G36" s="15">
        <v>11.6</v>
      </c>
      <c r="H36" s="15">
        <v>11.7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 t="s">
        <v>94</v>
      </c>
      <c r="B37" s="21">
        <f>18.1</f>
        <v>18.1</v>
      </c>
      <c r="C37" s="25">
        <f>17.1</f>
        <v>17.1</v>
      </c>
      <c r="D37" s="11">
        <f>14</f>
        <v>14</v>
      </c>
      <c r="E37" s="25">
        <v>11.8</v>
      </c>
      <c r="F37" s="11">
        <v>12.1</v>
      </c>
      <c r="G37" s="15">
        <v>12</v>
      </c>
      <c r="H37" s="15">
        <v>12.1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 t="s">
        <v>95</v>
      </c>
      <c r="B38" s="21">
        <f>3.2</f>
        <v>3.2</v>
      </c>
      <c r="C38" s="25">
        <f>3</f>
        <v>3</v>
      </c>
      <c r="D38" s="11">
        <f>3.3</f>
        <v>3.3</v>
      </c>
      <c r="E38" s="25">
        <v>3.2</v>
      </c>
      <c r="F38" s="11">
        <v>3.4</v>
      </c>
      <c r="G38" s="15">
        <v>3.3000000000000114</v>
      </c>
      <c r="H38" s="15">
        <v>3.200000000000017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6.5" thickBot="1">
      <c r="A39" s="10"/>
      <c r="B39" s="2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 t="s">
        <v>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 t="s">
        <v>11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14" t="s">
        <v>100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6.5">
      <c r="A45" s="29" t="s">
        <v>99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14" t="s">
        <v>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14" t="s">
        <v>98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1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  <row r="1001" spans="1:22" ht="15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</row>
    <row r="1002" spans="1:22" ht="15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</row>
    <row r="1003" spans="1:22" ht="15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</row>
    <row r="1004" spans="1:22" ht="15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</row>
    <row r="1005" spans="1:22" ht="15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</row>
    <row r="1006" spans="1:22" ht="15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</row>
    <row r="1007" spans="1:22" ht="15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</row>
    <row r="1008" spans="1:22" ht="15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</row>
    <row r="1009" spans="1:22" ht="15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</row>
    <row r="1010" spans="1:22" ht="15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</row>
    <row r="1011" spans="1:22" ht="15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</row>
    <row r="1012" spans="1:22" ht="15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</row>
    <row r="1013" spans="1:22" ht="15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</row>
    <row r="1014" spans="1:22" ht="15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</row>
    <row r="1015" spans="1:22" ht="15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</row>
    <row r="1016" spans="1:22" ht="15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</row>
    <row r="1017" spans="1:22" ht="15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</row>
    <row r="1018" spans="1:22" ht="15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</row>
    <row r="1019" spans="1:22" ht="15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</row>
    <row r="1020" spans="1:22" ht="15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</row>
    <row r="1021" spans="1:22" ht="15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</row>
    <row r="1022" spans="1:22" ht="15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</row>
    <row r="1023" spans="1:22" ht="15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</row>
    <row r="1024" spans="1:22" ht="15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</row>
    <row r="1025" spans="1:22" ht="15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</row>
    <row r="1026" spans="1:22" ht="15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</row>
    <row r="1027" spans="1:22" ht="15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</row>
    <row r="1028" spans="1:22" ht="15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</row>
    <row r="1029" spans="1:22" ht="15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</row>
    <row r="1030" spans="1:22" ht="15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</row>
    <row r="1031" spans="1:22" ht="15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</row>
    <row r="1032" spans="1:22" ht="15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</row>
    <row r="1033" spans="1:22" ht="15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</row>
    <row r="1034" spans="1:22" ht="15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</row>
    <row r="1035" spans="1:22" ht="15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</row>
    <row r="1036" spans="1:22" ht="15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</row>
    <row r="1037" spans="1:22" ht="15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</row>
    <row r="1038" spans="1:22" ht="15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</row>
    <row r="1039" spans="1:22" ht="15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</row>
    <row r="1040" spans="1:22" ht="15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</row>
    <row r="1041" spans="1:22" ht="15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</row>
    <row r="1042" spans="1:22" ht="15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</row>
    <row r="1043" spans="1:22" ht="15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</row>
    <row r="1044" spans="1:22" ht="15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</row>
    <row r="1045" spans="1:22" ht="15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</row>
    <row r="1046" spans="1:22" ht="15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</row>
    <row r="1047" spans="1:22" ht="15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</row>
    <row r="1048" spans="1:22" ht="15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</row>
    <row r="1049" spans="1:22" ht="15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</row>
    <row r="1050" spans="1:22" ht="15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</row>
    <row r="1051" spans="1:22" ht="15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</row>
    <row r="1052" spans="1:22" ht="15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</row>
    <row r="1053" spans="1:22" ht="15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</row>
    <row r="1054" spans="1:22" ht="15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</row>
    <row r="1055" spans="1:22" ht="15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</row>
    <row r="1056" spans="1:22" ht="15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</row>
    <row r="1057" spans="1:22" ht="15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</row>
    <row r="1058" spans="1:22" ht="15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</row>
    <row r="1059" spans="1:22" ht="15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</row>
    <row r="1060" spans="1:22" ht="15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</row>
    <row r="1061" spans="1:22" ht="15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</row>
    <row r="1062" spans="1:22" ht="15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</row>
    <row r="1063" spans="1:22" ht="15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</row>
    <row r="1064" spans="1:22" ht="15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</row>
    <row r="1065" spans="1:22" ht="15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</row>
    <row r="1066" spans="1:22" ht="15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</row>
    <row r="1067" spans="1:22" ht="15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</row>
    <row r="1068" spans="1:22" ht="15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</row>
    <row r="1069" spans="1:22" ht="15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</row>
    <row r="1070" spans="1:22" ht="15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</row>
    <row r="1071" spans="1:22" ht="15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</row>
    <row r="1072" spans="1:22" ht="15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</row>
    <row r="1073" spans="1:22" ht="15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</row>
    <row r="1074" spans="1:22" ht="15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</row>
    <row r="1075" spans="1:22" ht="15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</row>
    <row r="1076" spans="1:22" ht="15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</row>
    <row r="1077" spans="1:22" ht="15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</row>
    <row r="1078" spans="1:22" ht="15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</row>
    <row r="1079" spans="1:22" ht="15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</row>
    <row r="1080" spans="1:22" ht="15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</row>
    <row r="1081" spans="1:22" ht="15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</row>
    <row r="1082" spans="1:22" ht="15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</row>
    <row r="1083" spans="1:22" ht="15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</row>
    <row r="1084" spans="1:22" ht="15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</row>
    <row r="1085" spans="1:22" ht="15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</row>
    <row r="1086" spans="1:22" ht="15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</row>
    <row r="1087" spans="1:22" ht="15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</row>
    <row r="1088" spans="1:22" ht="15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</row>
    <row r="1089" spans="1:22" ht="15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</row>
    <row r="1090" spans="1:22" ht="15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</row>
    <row r="1091" spans="1:22" ht="15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</row>
    <row r="1092" spans="1:22" ht="15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</row>
    <row r="1093" spans="1:22" ht="15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</row>
    <row r="1094" spans="1:22" ht="15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</row>
    <row r="1095" spans="1:22" ht="15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</row>
    <row r="1096" spans="1:22" ht="15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</row>
    <row r="1097" spans="1:22" ht="15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</row>
    <row r="1098" spans="1:22" ht="15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</row>
    <row r="1099" spans="1:22" ht="15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</row>
    <row r="1100" spans="1:22" ht="15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</row>
    <row r="1101" spans="1:22" ht="15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</row>
    <row r="1102" spans="1:22" ht="15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</row>
    <row r="1103" spans="1:22" ht="15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</row>
    <row r="1104" spans="1:22" ht="15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</row>
    <row r="1105" spans="1:22" ht="15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</row>
    <row r="1106" spans="1:22" ht="15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</row>
    <row r="1107" spans="1:22" ht="15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</row>
    <row r="1108" spans="1:22" ht="15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</row>
    <row r="1109" spans="1:22" ht="15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</row>
    <row r="1110" spans="1:22" ht="15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</row>
    <row r="1111" spans="1:22" ht="15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</row>
    <row r="1112" spans="1:22" ht="15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</row>
    <row r="1113" spans="1:22" ht="15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</row>
    <row r="1114" spans="1:22" ht="15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</row>
    <row r="1115" spans="1:22" ht="15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</row>
    <row r="1116" spans="1:22" ht="15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</row>
    <row r="1117" spans="1:22" ht="15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</row>
    <row r="1118" spans="1:22" ht="15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</row>
    <row r="1119" spans="1:22" ht="15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</row>
    <row r="1120" spans="1:22" ht="15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</row>
    <row r="1121" spans="1:22" ht="15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</row>
    <row r="1122" spans="1:22" ht="15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</row>
    <row r="1123" spans="1:22" ht="15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</row>
    <row r="1124" spans="1:22" ht="15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</row>
    <row r="1125" spans="1:22" ht="15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</row>
    <row r="1126" spans="1:22" ht="15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</row>
    <row r="1127" spans="1:22" ht="15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</row>
    <row r="1128" spans="1:22" ht="15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</row>
    <row r="1129" spans="1:22" ht="15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</row>
    <row r="1130" spans="1:22" ht="15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</row>
    <row r="1131" spans="1:22" ht="15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</row>
    <row r="1132" spans="1:22" ht="15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</row>
    <row r="1133" spans="1:22" ht="15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</row>
    <row r="1134" spans="1:22" ht="15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</row>
    <row r="1135" spans="1:22" ht="15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</row>
    <row r="1136" spans="1:22" ht="15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</row>
    <row r="1137" spans="1:22" ht="15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</row>
    <row r="1138" spans="1:22" ht="15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</row>
    <row r="1139" spans="1:22" ht="15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</row>
    <row r="1140" spans="1:22" ht="15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</row>
    <row r="1141" spans="1:22" ht="15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</row>
    <row r="1142" spans="1:22" ht="15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</row>
    <row r="1143" spans="1:22" ht="15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</row>
    <row r="1144" spans="1:22" ht="15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</row>
    <row r="1145" spans="1:22" ht="15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</row>
    <row r="1146" spans="1:22" ht="15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</row>
    <row r="1147" spans="1:22" ht="15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</row>
    <row r="1148" spans="1:22" ht="15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</row>
    <row r="1149" spans="1:22" ht="15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</row>
    <row r="1150" spans="1:22" ht="15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</row>
    <row r="1151" spans="1:22" ht="15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</row>
    <row r="1152" spans="1:22" ht="15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</row>
    <row r="1153" spans="1:22" ht="15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</row>
    <row r="1154" spans="1:22" ht="15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</row>
    <row r="1155" spans="1:22" ht="15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</row>
    <row r="1156" spans="1:22" ht="15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</row>
    <row r="1157" spans="1:22" ht="15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</row>
    <row r="1158" spans="1:22" ht="15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</row>
    <row r="1159" spans="1:22" ht="15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</row>
    <row r="1160" spans="1:22" ht="15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</row>
    <row r="1161" spans="1:22" ht="15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</row>
    <row r="1162" spans="1:22" ht="15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</row>
    <row r="1163" spans="1:22" ht="15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</row>
    <row r="1164" spans="1:22" ht="15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</row>
    <row r="1165" spans="1:22" ht="15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</row>
    <row r="1166" spans="1:22" ht="15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</row>
    <row r="1167" spans="1:22" ht="15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</row>
    <row r="1168" spans="1:22" ht="15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</row>
    <row r="1169" spans="1:22" ht="15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</row>
    <row r="1170" spans="1:22" ht="15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</row>
    <row r="1171" spans="1:22" ht="15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</row>
    <row r="1172" spans="1:22" ht="15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</row>
    <row r="1173" spans="1:22" ht="15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</row>
    <row r="1174" spans="1:22" ht="15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</row>
    <row r="1175" spans="1:22" ht="15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</row>
    <row r="1176" spans="1:22" ht="15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</row>
    <row r="1177" spans="1:22" ht="15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</row>
    <row r="1178" spans="1:22" ht="15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</row>
    <row r="1179" spans="1:22" ht="15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</row>
    <row r="1180" spans="1:22" ht="15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</row>
    <row r="1181" spans="1:22" ht="15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</row>
    <row r="1182" spans="1:22" ht="15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</row>
    <row r="1183" spans="1:22" ht="15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</row>
    <row r="1184" spans="1:22" ht="15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</row>
    <row r="1185" spans="1:22" ht="15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</row>
    <row r="1186" spans="1:22" ht="15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</row>
    <row r="1187" spans="1:22" ht="15.7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</row>
    <row r="1188" spans="1:22" ht="15.7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</row>
    <row r="1189" spans="1:22" ht="15.7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</row>
    <row r="1190" spans="1:22" ht="15.7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</row>
    <row r="1191" spans="1:22" ht="15.7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</row>
    <row r="1192" spans="1:22" ht="15.7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</row>
    <row r="1193" spans="1:22" ht="15.7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</row>
    <row r="1194" spans="1:22" ht="15.7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</row>
    <row r="1195" spans="1:22" ht="15.7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</row>
    <row r="1196" spans="1:22" ht="15.7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</row>
    <row r="1197" spans="1:22" ht="15.7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</row>
    <row r="1198" spans="1:22" ht="15.7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</row>
    <row r="1199" spans="1:22" ht="15.7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</row>
    <row r="1200" spans="1:22" ht="15.7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</row>
    <row r="1201" spans="1:22" ht="15.7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</row>
    <row r="1202" spans="1:22" ht="15.7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</row>
    <row r="1203" spans="1:22" ht="15.7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</row>
    <row r="1204" spans="1:22" ht="15.7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</row>
    <row r="1205" spans="1:22" ht="15.7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</row>
    <row r="1206" spans="1:22" ht="15.7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</row>
    <row r="1207" spans="1:22" ht="15.7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</row>
    <row r="1208" spans="1:22" ht="15.7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</row>
    <row r="1209" spans="1:22" ht="15.7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</row>
    <row r="1210" spans="1:22" ht="15.7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</row>
    <row r="1211" spans="1:22" ht="15.7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</row>
    <row r="1212" spans="1:22" ht="15.7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</row>
    <row r="1213" spans="1:22" ht="15.7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</row>
    <row r="1214" spans="1:22" ht="15.7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</row>
    <row r="1215" spans="1:22" ht="15.7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</row>
    <row r="1216" spans="1:22" ht="15.7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</row>
    <row r="1217" spans="1:22" ht="15.7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</row>
    <row r="1218" spans="1:22" ht="15.7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</row>
    <row r="1219" spans="1:22" ht="15.7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</row>
    <row r="1220" spans="1:22" ht="15.7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</row>
    <row r="1221" spans="1:22" ht="15.7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</row>
    <row r="1222" spans="1:22" ht="15.7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</row>
    <row r="1223" spans="1:22" ht="15.7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</row>
    <row r="1224" spans="1:22" ht="15.7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</row>
    <row r="1225" spans="1:22" ht="15.7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</row>
    <row r="1226" spans="1:22" ht="15.7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</row>
    <row r="1227" spans="1:22" ht="15.7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</row>
    <row r="1228" spans="1:22" ht="15.7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</row>
    <row r="1229" spans="1:22" ht="15.7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</row>
    <row r="1230" spans="1:22" ht="15.7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</row>
    <row r="1231" spans="1:22" ht="15.7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</row>
    <row r="1232" spans="1:22" ht="15.7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</row>
    <row r="1233" spans="1:22" ht="15.7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</row>
    <row r="1234" spans="1:22" ht="15.7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</row>
    <row r="1235" spans="1:22" ht="15.7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</row>
    <row r="1236" spans="1:22" ht="15.7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</row>
    <row r="1237" spans="1:22" ht="15.7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</row>
    <row r="1238" spans="1:22" ht="15.7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</row>
    <row r="1239" spans="1:22" ht="15.7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</row>
    <row r="1240" spans="1:22" ht="15.7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</row>
    <row r="1241" spans="1:22" ht="15.7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</row>
    <row r="1242" spans="1:22" ht="15.7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</row>
    <row r="1243" spans="1:22" ht="15.7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</row>
    <row r="1244" spans="1:22" ht="15.7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</row>
    <row r="1245" spans="1:22" ht="15.7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</row>
    <row r="1246" spans="1:22" ht="15.7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</row>
    <row r="1247" spans="1:22" ht="15.7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</row>
    <row r="1248" spans="1:22" ht="15.7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</row>
    <row r="1249" spans="1:22" ht="15.7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</row>
    <row r="1250" spans="1:22" ht="15.7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</row>
    <row r="1251" spans="1:22" ht="15.7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</row>
    <row r="1252" spans="1:22" ht="15.7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</row>
    <row r="1253" spans="1:22" ht="15.7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</row>
    <row r="1254" spans="1:22" ht="15.7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</row>
    <row r="1255" spans="1:22" ht="15.7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</row>
    <row r="1256" spans="1:22" ht="15.7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</row>
    <row r="1257" spans="1:22" ht="15.7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</row>
    <row r="1258" spans="1:22" ht="15.7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</row>
    <row r="1259" spans="1:22" ht="15.7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</row>
    <row r="1260" spans="1:22" ht="15.7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</row>
    <row r="1261" spans="1:22" ht="15.7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</row>
    <row r="1262" spans="1:22" ht="15.7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</row>
    <row r="1263" spans="1:22" ht="15.7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</row>
    <row r="1264" spans="1:22" ht="15.7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</row>
    <row r="1265" spans="1:22" ht="15.7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</row>
    <row r="1266" spans="1:22" ht="15.7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</row>
    <row r="1267" spans="1:22" ht="15.7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</row>
    <row r="1268" spans="1:22" ht="15.7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</row>
    <row r="1269" spans="1:22" ht="15.7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</row>
    <row r="1270" spans="1:22" ht="15.7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</row>
    <row r="1271" spans="1:22" ht="15.7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</row>
    <row r="1272" spans="1:22" ht="15.7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</row>
    <row r="1273" spans="1:22" ht="15.7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</row>
    <row r="1274" spans="1:22" ht="15.7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</row>
    <row r="1275" spans="1:22" ht="15.7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</row>
    <row r="1276" spans="1:22" ht="15.7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</row>
    <row r="1277" spans="1:22" ht="15.7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</row>
    <row r="1278" spans="1:22" ht="15.7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</row>
    <row r="1279" spans="1:22" ht="15.7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</row>
    <row r="1280" spans="1:22" ht="15.7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</row>
    <row r="1281" spans="1:22" ht="15.7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</row>
    <row r="1282" spans="1:22" ht="15.7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</row>
    <row r="1283" spans="1:22" ht="15.7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</row>
    <row r="1284" spans="1:22" ht="15.7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</row>
    <row r="1285" spans="1:22" ht="15.7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</row>
    <row r="1286" spans="1:22" ht="15.7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</row>
    <row r="1287" spans="1:22" ht="15.7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</row>
    <row r="1288" spans="1:22" ht="15.7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</row>
    <row r="1289" spans="1:22" ht="15.7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</row>
    <row r="1290" spans="1:22" ht="15.7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</row>
    <row r="1291" spans="1:22" ht="15.7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</row>
    <row r="1292" spans="1:22" ht="15.7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</row>
    <row r="1293" spans="1:22" ht="15.7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</row>
    <row r="1294" spans="1:22" ht="15.7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</row>
    <row r="1295" spans="1:22" ht="15.7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ht="15.7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</row>
    <row r="1297" spans="1:22" ht="15.7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</row>
    <row r="1298" spans="1:22" ht="15.7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</row>
    <row r="1299" spans="1:22" ht="15.7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</row>
    <row r="1300" spans="1:22" ht="15.7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</row>
    <row r="1301" spans="1:22" ht="15.7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</row>
    <row r="1302" spans="1:22" ht="15.7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</row>
    <row r="1303" spans="1:22" ht="15.7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</row>
    <row r="1304" spans="1:22" ht="15.7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</row>
    <row r="1305" spans="1:22" ht="15.7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</row>
    <row r="1306" spans="1:22" ht="15.7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</row>
    <row r="1307" spans="1:22" ht="15.7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</row>
    <row r="1308" spans="1:22" ht="15.7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</row>
    <row r="1309" spans="1:22" ht="15.7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</row>
    <row r="1310" spans="1:22" ht="15.7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</row>
    <row r="1311" spans="1:22" ht="15.7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</row>
    <row r="1312" spans="1:22" ht="15.7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</row>
    <row r="1313" spans="1:22" ht="15.7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</row>
    <row r="1314" spans="1:22" ht="15.7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</row>
    <row r="1315" spans="1:22" ht="15.7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</row>
    <row r="1316" spans="1:22" ht="15.7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</row>
    <row r="1317" spans="1:22" ht="15.7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</row>
    <row r="1318" spans="1:22" ht="15.7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</row>
    <row r="1319" spans="1:22" ht="15.7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</row>
    <row r="1320" spans="1:22" ht="15.7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</row>
    <row r="1321" spans="1:22" ht="15.7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</row>
    <row r="1322" spans="1:22" ht="15.7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</row>
    <row r="1323" spans="1:22" ht="15.7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</row>
    <row r="1324" spans="1:22" ht="15.7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</row>
    <row r="1325" spans="1:22" ht="15.7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</row>
    <row r="1326" spans="1:22" ht="15.7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</row>
    <row r="1327" spans="1:22" ht="15.7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</row>
    <row r="1328" spans="1:22" ht="15.7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</row>
    <row r="1329" spans="1:22" ht="15.7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</row>
    <row r="1330" spans="1:22" ht="15.7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</row>
    <row r="1331" spans="1:22" ht="15.7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</row>
    <row r="1332" spans="1:22" ht="15.7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</row>
    <row r="1333" spans="1:22" ht="15.7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</row>
    <row r="1334" spans="1:22" ht="15.7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</row>
    <row r="1335" spans="1:22" ht="15.7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</row>
    <row r="1336" spans="1:22" ht="15.7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</row>
    <row r="1337" spans="1:22" ht="15.7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</row>
    <row r="1338" spans="1:22" ht="15.7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</row>
    <row r="1339" spans="1:22" ht="15.7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</row>
    <row r="1340" spans="1:22" ht="15.7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</row>
    <row r="1341" spans="1:22" ht="15.7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</row>
    <row r="1342" spans="1:22" ht="15.7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</row>
    <row r="1343" spans="1:22" ht="15.7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</row>
    <row r="1344" spans="1:22" ht="15.7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</row>
    <row r="1345" spans="1:22" ht="15.7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</row>
    <row r="1346" spans="1:22" ht="15.7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</row>
    <row r="1347" spans="1:22" ht="15.7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</row>
    <row r="1348" spans="1:22" ht="15.7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</row>
    <row r="1349" spans="1:22" ht="15.7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</row>
    <row r="1350" spans="1:22" ht="15.7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</row>
    <row r="1351" spans="1:22" ht="15.7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</row>
    <row r="1352" spans="1:22" ht="15.7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</row>
    <row r="1353" spans="1:22" ht="15.7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</row>
    <row r="1354" spans="1:22" ht="15.7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</row>
    <row r="1355" spans="1:22" ht="15.7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</row>
    <row r="1356" spans="1:22" ht="15.7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</row>
    <row r="1357" spans="1:22" ht="15.7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</row>
    <row r="1358" spans="1:22" ht="15.7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</row>
    <row r="1359" spans="1:22" ht="15.7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</row>
    <row r="1360" spans="1:22" ht="15.7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</row>
    <row r="1361" spans="1:22" ht="15.7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</row>
    <row r="1362" spans="1:22" ht="15.7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</row>
    <row r="1363" spans="1:22" ht="15.7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</row>
    <row r="1364" spans="1:22" ht="15.7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</row>
    <row r="1365" spans="1:22" ht="15.7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</row>
    <row r="1366" spans="1:22" ht="15.7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</row>
    <row r="1367" spans="1:22" ht="15.7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</row>
    <row r="1368" spans="1:22" ht="15.7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</row>
    <row r="1369" spans="1:22" ht="15.7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</row>
    <row r="1370" spans="1:22" ht="15.7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</row>
    <row r="1371" spans="1:22" ht="15.7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</row>
    <row r="1372" spans="1:22" ht="15.7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</row>
    <row r="1373" spans="1:22" ht="15.7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</row>
    <row r="1374" spans="1:22" ht="15.7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</row>
    <row r="1375" spans="1:22" ht="15.7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</row>
    <row r="1376" spans="1:22" ht="15.7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</row>
    <row r="1377" spans="1:22" ht="15.7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</row>
    <row r="1378" spans="1:22" ht="15.7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</row>
    <row r="1379" spans="1:22" ht="15.7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</row>
    <row r="1380" spans="1:22" ht="15.7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</row>
    <row r="1381" spans="1:22" ht="15.7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</row>
    <row r="1382" spans="1:22" ht="15.7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</row>
    <row r="1383" spans="1:22" ht="15.7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</row>
    <row r="1384" spans="1:22" ht="15.7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</row>
    <row r="1385" spans="1:22" ht="15.7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</row>
    <row r="1386" spans="1:22" ht="15.7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</row>
    <row r="1387" spans="1:22" ht="15.7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</row>
    <row r="1388" spans="1:22" ht="15.7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</row>
    <row r="1389" spans="1:22" ht="15.7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</row>
    <row r="1390" spans="1:22" ht="15.7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</row>
    <row r="1391" spans="1:22" ht="15.7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</row>
    <row r="1392" spans="1:22" ht="15.7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</row>
    <row r="1393" spans="1:22" ht="15.7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</row>
    <row r="1394" spans="1:22" ht="15.7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</row>
    <row r="1395" spans="1:22" ht="15.7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</row>
    <row r="1396" spans="1:22" ht="15.7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</row>
    <row r="1397" spans="1:22" ht="15.7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</row>
    <row r="1398" spans="1:22" ht="15.7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</row>
    <row r="1399" spans="1:22" ht="15.7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</row>
    <row r="1400" spans="1:22" ht="15.7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</row>
    <row r="1401" spans="1:22" ht="15.7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</row>
    <row r="1402" spans="1:22" ht="15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</row>
    <row r="1403" spans="1:22" ht="15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</row>
    <row r="1404" spans="1:22" ht="15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</row>
    <row r="1405" spans="1:22" ht="15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</row>
    <row r="1406" spans="1:22" ht="15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</row>
    <row r="1407" spans="1:22" ht="15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</row>
    <row r="1408" spans="1:22" ht="15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</row>
    <row r="1409" spans="1:22" ht="15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</row>
    <row r="1410" spans="1:22" ht="15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</row>
    <row r="1411" spans="1:22" ht="15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</row>
    <row r="1412" spans="1:22" ht="15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</row>
    <row r="1413" spans="1:22" ht="15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</row>
    <row r="1414" spans="1:22" ht="15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</row>
    <row r="1415" spans="1:22" ht="15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</row>
    <row r="1416" spans="1:22" ht="15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</row>
    <row r="1417" spans="1:22" ht="15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</row>
    <row r="1418" spans="1:22" ht="15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</row>
    <row r="1419" spans="1:22" ht="15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</row>
    <row r="1420" spans="1:22" ht="15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</row>
    <row r="1421" spans="1:22" ht="15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</row>
    <row r="1422" spans="1:22" ht="15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</row>
    <row r="1423" spans="1:22" ht="15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</row>
    <row r="1424" spans="1:22" ht="15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</row>
    <row r="1425" spans="1:22" ht="15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</row>
    <row r="1426" spans="1:22" ht="15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</row>
    <row r="1427" spans="1:22" ht="15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</row>
    <row r="1428" spans="1:22" ht="15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</row>
    <row r="1429" spans="1:22" ht="15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</row>
    <row r="1430" spans="1:22" ht="15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</row>
    <row r="1431" spans="1:22" ht="15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</row>
    <row r="1432" spans="1:22" ht="15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</row>
    <row r="1433" spans="1:22" ht="15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</row>
    <row r="1434" spans="1:22" ht="15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</row>
    <row r="1435" spans="1:22" ht="15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</row>
    <row r="1436" spans="1:22" ht="15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</row>
    <row r="1437" spans="1:22" ht="15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</row>
    <row r="1438" spans="1:22" ht="15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</row>
    <row r="1439" spans="1:22" ht="15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</row>
    <row r="1440" spans="1:22" ht="15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</row>
    <row r="1441" spans="1:22" ht="15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</row>
    <row r="1442" spans="1:22" ht="15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</row>
    <row r="1443" spans="1:22" ht="15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</row>
    <row r="1444" spans="1:22" ht="15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</row>
    <row r="1445" spans="1:22" ht="15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</row>
    <row r="1446" spans="1:22" ht="15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</row>
    <row r="1447" spans="1:22" ht="15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</row>
    <row r="1448" spans="1:22" ht="15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</row>
    <row r="1449" spans="1:22" ht="15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</row>
    <row r="1450" spans="1:22" ht="15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</row>
    <row r="1451" spans="1:22" ht="15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</row>
    <row r="1452" spans="1:22" ht="15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</row>
    <row r="1453" spans="1:22" ht="15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</row>
    <row r="1454" spans="1:22" ht="15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</row>
    <row r="1455" spans="1:22" ht="15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</row>
    <row r="1456" spans="1:22" ht="15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</row>
    <row r="1457" spans="1:22" ht="15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</row>
    <row r="1458" spans="1:22" ht="15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</row>
    <row r="1459" spans="1:22" ht="15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</row>
    <row r="1460" spans="1:22" ht="15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</row>
    <row r="1461" spans="1:22" ht="15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</row>
    <row r="1462" spans="1:22" ht="15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</row>
    <row r="1463" spans="1:22" ht="15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</row>
    <row r="1464" spans="1:22" ht="15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</row>
    <row r="1465" spans="1:22" ht="15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</row>
    <row r="1466" spans="1:22" ht="15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</row>
    <row r="1467" spans="1:22" ht="15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</row>
    <row r="1468" spans="1:22" ht="15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</row>
    <row r="1469" spans="1:22" ht="15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</row>
    <row r="1470" spans="1:22" ht="15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</row>
    <row r="1471" spans="1:22" ht="15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</row>
    <row r="1472" spans="1:22" ht="15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</row>
    <row r="1473" spans="1:22" ht="15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</row>
    <row r="1474" spans="1:22" ht="15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</row>
    <row r="1475" spans="1:22" ht="15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</row>
    <row r="1476" spans="1:22" ht="15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</row>
    <row r="1477" spans="1:22" ht="15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</row>
    <row r="1478" spans="1:22" ht="15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</row>
    <row r="1479" spans="1:22" ht="15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</row>
    <row r="1480" spans="1:22" ht="15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</row>
    <row r="1481" spans="1:22" ht="15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</row>
    <row r="1482" spans="1:22" ht="15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</row>
    <row r="1483" spans="1:22" ht="15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</row>
    <row r="1484" spans="1:22" ht="15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</row>
    <row r="1485" spans="1:22" ht="15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</row>
    <row r="1486" spans="1:22" ht="15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</row>
    <row r="1487" spans="1:22" ht="15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</row>
    <row r="1488" spans="1:22" ht="15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</row>
    <row r="1489" spans="1:22" ht="15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</row>
    <row r="1490" spans="1:22" ht="15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</row>
    <row r="1491" spans="1:22" ht="15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</row>
    <row r="1492" spans="1:22" ht="15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</row>
    <row r="1493" spans="1:22" ht="15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</row>
    <row r="1494" spans="1:22" ht="15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</row>
    <row r="1495" spans="1:22" ht="15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</row>
    <row r="1496" spans="1:22" ht="15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</row>
    <row r="1497" spans="1:22" ht="15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</row>
    <row r="1498" spans="1:22" ht="15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</row>
    <row r="1499" spans="1:22" ht="15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</row>
    <row r="1500" spans="1:22" ht="15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</row>
    <row r="1501" spans="1:22" ht="15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</row>
    <row r="1502" spans="1:22" ht="15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</row>
    <row r="1503" spans="1:22" ht="15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</row>
    <row r="1504" spans="1:22" ht="15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</row>
    <row r="1505" spans="1:22" ht="15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</row>
    <row r="1506" spans="1:22" ht="15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</row>
    <row r="1507" spans="1:22" ht="15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</row>
    <row r="1508" spans="1:22" ht="15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</row>
    <row r="1509" spans="1:22" ht="15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</row>
    <row r="1510" spans="1:22" ht="15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</row>
    <row r="1511" spans="1:22" ht="15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</row>
    <row r="1512" spans="1:22" ht="15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</row>
    <row r="1513" spans="1:22" ht="15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</row>
    <row r="1514" spans="1:22" ht="15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</row>
    <row r="1515" spans="1:22" ht="15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</row>
    <row r="1516" spans="1:22" ht="15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</row>
    <row r="1517" spans="1:22" ht="15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</row>
    <row r="1518" spans="1:22" ht="15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</row>
    <row r="1519" spans="1:22" ht="15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</row>
    <row r="1520" spans="1:22" ht="15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</row>
    <row r="1521" spans="1:22" ht="15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</row>
    <row r="1522" spans="1:22" ht="15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</row>
    <row r="1523" spans="1:22" ht="15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</row>
    <row r="1524" spans="1:22" ht="15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</row>
    <row r="1525" spans="1:22" ht="15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</row>
    <row r="1526" spans="1:22" ht="15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</row>
    <row r="1527" spans="1:22" ht="15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</row>
    <row r="1528" spans="1:22" ht="15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</row>
    <row r="1529" spans="1:22" ht="15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</row>
    <row r="1530" spans="1:22" ht="15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</row>
    <row r="1531" spans="1:22" ht="15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</row>
    <row r="1532" spans="1:22" ht="15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</row>
    <row r="1533" spans="1:22" ht="15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</row>
    <row r="1534" spans="1:22" ht="15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</row>
    <row r="1535" spans="1:22" ht="15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</row>
    <row r="1536" spans="1:22" ht="15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</row>
    <row r="1537" spans="1:22" ht="15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</row>
    <row r="1538" spans="1:22" ht="15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</row>
    <row r="1539" spans="1:22" ht="15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</row>
    <row r="1540" spans="1:22" ht="15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</row>
    <row r="1541" spans="1:22" ht="15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</row>
    <row r="1542" spans="1:22" ht="15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</row>
    <row r="1543" spans="1:22" ht="15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</row>
    <row r="1544" spans="1:22" ht="15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</row>
    <row r="1545" spans="1:22" ht="15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</row>
    <row r="1546" spans="1:22" ht="15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</row>
    <row r="1547" spans="1:22" ht="15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</row>
    <row r="1548" spans="1:22" ht="15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</row>
    <row r="1549" spans="1:22" ht="15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</row>
    <row r="1550" spans="1:22" ht="15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</row>
    <row r="1551" spans="1:22" ht="15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</row>
    <row r="1552" spans="1:22" ht="15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</row>
    <row r="1553" spans="1:22" ht="15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</row>
    <row r="1554" spans="1:22" ht="15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</row>
    <row r="1555" spans="1:22" ht="15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</row>
    <row r="1556" spans="1:22" ht="15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</row>
    <row r="1557" spans="1:22" ht="15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</row>
    <row r="1558" spans="1:22" ht="15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</row>
    <row r="1559" spans="1:22" ht="15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</row>
    <row r="1560" spans="1:22" ht="15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</row>
    <row r="1561" spans="1:22" ht="15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</row>
    <row r="1562" spans="1:22" ht="15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</row>
    <row r="1563" spans="1:22" ht="15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</row>
    <row r="1564" spans="1:22" ht="15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</row>
    <row r="1565" spans="1:22" ht="15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</row>
    <row r="1566" spans="1:22" ht="15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</row>
    <row r="1567" spans="1:22" ht="15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</row>
    <row r="1568" spans="1:22" ht="15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</row>
    <row r="1569" spans="1:22" ht="15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</row>
    <row r="1570" spans="1:22" ht="15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</row>
    <row r="1571" spans="1:22" ht="15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</row>
    <row r="1572" spans="1:22" ht="15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</row>
    <row r="1573" spans="1:22" ht="15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</row>
    <row r="1574" spans="1:22" ht="15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</row>
    <row r="1575" spans="1:22" ht="15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</row>
    <row r="1576" spans="1:22" ht="15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</row>
    <row r="1577" spans="1:22" ht="15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</row>
    <row r="1578" spans="1:22" ht="15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</row>
    <row r="1579" spans="1:22" ht="15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</row>
    <row r="1580" spans="1:22" ht="15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</row>
    <row r="1581" spans="1:22" ht="15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</row>
    <row r="1582" spans="1:22" ht="15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</row>
    <row r="1583" spans="1:22" ht="15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</row>
    <row r="1584" spans="1:22" ht="15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</row>
    <row r="1585" spans="1:22" ht="15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</row>
    <row r="1586" spans="1:22" ht="15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</row>
    <row r="1587" spans="1:22" ht="15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</row>
    <row r="1588" spans="1:22" ht="15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</row>
    <row r="1589" spans="1:22" ht="15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</row>
    <row r="1590" spans="1:22" ht="15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</row>
    <row r="1591" spans="1:22" ht="15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</row>
    <row r="1592" spans="1:22" ht="15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</row>
    <row r="1593" spans="1:22" ht="15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</row>
    <row r="1594" spans="1:22" ht="15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</row>
    <row r="1595" spans="1:22" ht="15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</row>
    <row r="1596" spans="1:22" ht="15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</row>
    <row r="1597" spans="1:22" ht="15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</row>
    <row r="1598" spans="1:22" ht="15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</row>
    <row r="1599" spans="1:22" ht="15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</row>
    <row r="1600" spans="1:22" ht="15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</row>
    <row r="1601" spans="1:22" ht="15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</row>
    <row r="1602" spans="1:22" ht="15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</row>
    <row r="1603" spans="1:22" ht="15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</row>
    <row r="1604" spans="1:22" ht="15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</row>
    <row r="1605" spans="1:22" ht="15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</row>
    <row r="1606" spans="1:22" ht="15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</row>
    <row r="1607" spans="1:22" ht="15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</row>
    <row r="1608" spans="1:22" ht="15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</row>
    <row r="1609" spans="1:22" ht="15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</row>
    <row r="1610" spans="1:22" ht="15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</row>
    <row r="1611" spans="1:22" ht="15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</row>
    <row r="1612" spans="1:22" ht="15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</row>
    <row r="1613" spans="1:22" ht="15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</row>
    <row r="1614" spans="1:22" ht="15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</row>
    <row r="1615" spans="1:22" ht="15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</row>
    <row r="1616" spans="1:22" ht="15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</row>
    <row r="1617" spans="1:22" ht="15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</row>
    <row r="1618" spans="1:22" ht="15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</row>
    <row r="1619" spans="1:22" ht="15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</row>
    <row r="1620" spans="1:22" ht="15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</row>
    <row r="1621" spans="1:22" ht="15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</row>
    <row r="1622" spans="1:22" ht="15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</row>
    <row r="1623" spans="1:22" ht="15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</row>
    <row r="1624" spans="1:22" ht="15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</row>
    <row r="1625" spans="1:22" ht="15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</row>
    <row r="1626" spans="1:22" ht="15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</row>
    <row r="1627" spans="1:22" ht="15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</row>
    <row r="1628" spans="1:22" ht="15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</row>
    <row r="1629" spans="1:22" ht="15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</row>
    <row r="1630" spans="1:22" ht="15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</row>
    <row r="1631" spans="1:22" ht="15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</row>
    <row r="1632" spans="1:22" ht="15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</row>
    <row r="1633" spans="1:22" ht="15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</row>
    <row r="1634" spans="1:22" ht="15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</row>
    <row r="1635" spans="1:22" ht="15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</row>
    <row r="1636" spans="1:22" ht="15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</row>
    <row r="1637" spans="1:22" ht="15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</row>
    <row r="1638" spans="1:22" ht="15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</row>
    <row r="1639" spans="1:22" ht="15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</row>
    <row r="1640" spans="1:22" ht="15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</row>
    <row r="1641" spans="1:22" ht="15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</row>
    <row r="1642" spans="1:22" ht="15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</row>
    <row r="1643" spans="1:22" ht="15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</row>
    <row r="1644" spans="1:22" ht="15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</row>
    <row r="1645" spans="1:22" ht="15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</row>
    <row r="1646" spans="1:22" ht="15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</row>
    <row r="1647" spans="1:22" ht="15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</row>
    <row r="1648" spans="1:22" ht="15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</row>
    <row r="1649" spans="1:22" ht="15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</row>
    <row r="1650" spans="1:22" ht="15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</row>
    <row r="1651" spans="1:22" ht="15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</row>
    <row r="1652" spans="1:22" ht="15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</row>
    <row r="1653" spans="1:22" ht="15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</row>
    <row r="1654" spans="1:22" ht="15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</row>
    <row r="1655" spans="1:22" ht="15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</row>
    <row r="1656" spans="1:22" ht="15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</row>
    <row r="1657" spans="1:22" ht="15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</row>
    <row r="1658" spans="1:22" ht="15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</row>
    <row r="1659" spans="1:22" ht="15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</row>
    <row r="1660" spans="1:22" ht="15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</row>
    <row r="1661" spans="1:22" ht="15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</row>
    <row r="1662" spans="1:22" ht="15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</row>
    <row r="1663" spans="1:22" ht="15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</row>
    <row r="1664" spans="1:22" ht="15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</row>
    <row r="1665" spans="1:22" ht="15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</row>
    <row r="1666" spans="1:22" ht="15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</row>
    <row r="1667" spans="1:22" ht="15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</row>
    <row r="1668" spans="1:22" ht="15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</row>
    <row r="1669" spans="1:22" ht="15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</row>
    <row r="1670" spans="1:22" ht="15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</row>
    <row r="1671" spans="1:22" ht="15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</row>
    <row r="1672" spans="1:22" ht="15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</row>
    <row r="1673" spans="1:22" ht="15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</row>
    <row r="1674" spans="1:22" ht="15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</row>
    <row r="1675" spans="1:22" ht="15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</row>
    <row r="1676" spans="1:22" ht="15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</row>
    <row r="1677" spans="1:22" ht="15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</row>
    <row r="1678" spans="1:22" ht="15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</row>
    <row r="1679" spans="1:22" ht="15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</row>
    <row r="1680" spans="1:22" ht="15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</row>
    <row r="1681" spans="1:22" ht="15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</row>
    <row r="1682" spans="1:22" ht="15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</row>
    <row r="1683" spans="1:22" ht="15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</row>
    <row r="1684" spans="1:22" ht="15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</row>
    <row r="1685" spans="1:22" ht="15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</row>
    <row r="1686" spans="1:22" ht="15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</row>
    <row r="1687" spans="1:22" ht="15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</row>
    <row r="1688" spans="1:22" ht="15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</row>
    <row r="1689" spans="1:22" ht="15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</row>
    <row r="1690" spans="1:22" ht="15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</row>
    <row r="1691" spans="1:22" ht="15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</row>
    <row r="1692" spans="1:22" ht="15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</row>
    <row r="1693" spans="1:22" ht="15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</row>
    <row r="1694" spans="1:22" ht="15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</row>
    <row r="1695" spans="1:22" ht="15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</row>
    <row r="1696" spans="1:22" ht="15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</row>
    <row r="1697" spans="1:22" ht="15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</row>
    <row r="1698" spans="1:22" ht="15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</row>
    <row r="1699" spans="1:22" ht="15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</row>
    <row r="1700" spans="1:22" ht="15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</row>
    <row r="1701" spans="1:22" ht="15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</row>
    <row r="1702" spans="1:22" ht="15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</row>
    <row r="1703" spans="1:22" ht="15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</row>
    <row r="1704" spans="1:22" ht="15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</row>
    <row r="1705" spans="1:22" ht="15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</row>
    <row r="1706" spans="1:22" ht="15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</row>
    <row r="1707" spans="1:22" ht="15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</row>
    <row r="1708" spans="1:22" ht="15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</row>
    <row r="1709" spans="1:22" ht="15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</row>
    <row r="1710" spans="1:22" ht="15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</row>
    <row r="1711" spans="1:22" ht="15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</row>
    <row r="1712" spans="1:22" ht="15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</row>
    <row r="1713" spans="1:22" ht="15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</row>
    <row r="1714" spans="1:22" ht="15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</row>
    <row r="1715" spans="1:22" ht="15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</row>
    <row r="1716" spans="1:22" ht="15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</row>
    <row r="1717" spans="1:22" ht="15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</row>
    <row r="1718" spans="1:22" ht="15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</row>
    <row r="1719" spans="1:22" ht="15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</row>
    <row r="1720" spans="1:22" ht="15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</row>
    <row r="1721" spans="1:22" ht="15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</row>
    <row r="1722" spans="1:22" ht="15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</row>
    <row r="1723" spans="1:22" ht="15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</row>
    <row r="1724" spans="1:22" ht="15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</row>
    <row r="1725" spans="1:22" ht="15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</row>
    <row r="1726" spans="1:22" ht="15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</row>
    <row r="1727" spans="1:22" ht="15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</row>
    <row r="1728" spans="1:22" ht="15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</row>
    <row r="1729" spans="1:22" ht="15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</row>
    <row r="1730" spans="1:22" ht="15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</row>
    <row r="1731" spans="1:22" ht="15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</row>
    <row r="1732" spans="1:22" ht="15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</row>
    <row r="1733" spans="1:22" ht="15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</row>
    <row r="1734" spans="1:22" ht="15.7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</row>
    <row r="1735" spans="1:22" ht="15.7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</row>
    <row r="1736" spans="1:22" ht="15.7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</row>
    <row r="1737" spans="1:22" ht="15.7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</row>
    <row r="1738" spans="1:22" ht="15.7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</row>
    <row r="1739" spans="1:22" ht="15.7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</row>
    <row r="1740" spans="1:22" ht="15.7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</row>
    <row r="1741" spans="1:22" ht="15.7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</row>
    <row r="1742" spans="1:22" ht="15.7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</row>
    <row r="1743" spans="1:22" ht="15.7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</row>
    <row r="1744" spans="1:22" ht="15.7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</row>
    <row r="1745" spans="1:22" ht="15.7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</row>
    <row r="1746" spans="1:22" ht="15.7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</row>
    <row r="1747" spans="1:22" ht="15.7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</row>
    <row r="1748" spans="1:22" ht="15.7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</row>
    <row r="1749" spans="1:22" ht="15.7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</row>
    <row r="1750" spans="1:22" ht="15.7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</row>
    <row r="1751" spans="1:22" ht="15.7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</row>
    <row r="1752" spans="1:22" ht="15.7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</row>
    <row r="1753" spans="1:22" ht="15.7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</row>
    <row r="1754" spans="1:22" ht="15.7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</row>
    <row r="1755" spans="1:22" ht="15.7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</row>
    <row r="1756" spans="1:22" ht="15.7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</row>
    <row r="1757" spans="1:22" ht="15.7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</row>
    <row r="1758" spans="1:22" ht="15.7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</row>
    <row r="1759" spans="1:22" ht="15.7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</row>
    <row r="1760" spans="1:22" ht="15.7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</row>
    <row r="1761" spans="1:22" ht="15.7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</row>
    <row r="1762" spans="1:22" ht="15.7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</row>
    <row r="1763" spans="1:22" ht="15.7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</row>
    <row r="1764" spans="1:22" ht="15.7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</row>
    <row r="1765" spans="1:22" ht="15.7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</row>
    <row r="1766" spans="1:22" ht="15.7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</row>
    <row r="1767" spans="1:22" ht="15.7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</row>
    <row r="1768" spans="1:22" ht="15.7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</row>
    <row r="1769" spans="1:22" ht="15.7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</row>
    <row r="1770" spans="1:22" ht="15.7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</row>
    <row r="1771" spans="1:22" ht="15.7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</row>
    <row r="1772" spans="1:22" ht="15.7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</row>
    <row r="1773" spans="1:22" ht="15.7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</row>
    <row r="1774" spans="1:22" ht="15.7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</row>
    <row r="1775" spans="1:22" ht="15.7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</row>
    <row r="1776" spans="1:22" ht="15.7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</row>
    <row r="1777" spans="1:22" ht="15.7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</row>
    <row r="1778" spans="1:22" ht="15.7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</row>
    <row r="1779" spans="1:22" ht="15.7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</row>
    <row r="1780" spans="1:22" ht="15.7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</row>
    <row r="1781" spans="1:22" ht="15.7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</row>
    <row r="1782" spans="1:22" ht="15.7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</row>
    <row r="1783" spans="1:22" ht="15.7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</row>
    <row r="1784" spans="1:22" ht="15.7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</row>
    <row r="1785" spans="1:22" ht="15.7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</row>
    <row r="1786" spans="1:22" ht="15.7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</row>
    <row r="1787" spans="1:22" ht="15.7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</row>
    <row r="1788" spans="1:22" ht="15.7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</row>
    <row r="1789" spans="1:22" ht="15.7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Environmental Protection Agency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Solid Waste Generation, Recovery, and Disposal</dc:title>
  <dc:subject>Geography and Environment</dc:subject>
  <dc:creator>Franklin and Associates</dc:creator>
  <cp:keywords>solid waste, municipal, material recovery</cp:keywords>
  <dc:description>Based on material flows estimating procedure. Done under contract for EPA.
</dc:description>
  <cp:lastModifiedBy>king0005</cp:lastModifiedBy>
  <dcterms:modified xsi:type="dcterms:W3CDTF">2006-01-10T16:45:53Z</dcterms:modified>
  <cp:category/>
  <cp:version/>
  <cp:contentType/>
  <cp:contentStatus/>
</cp:coreProperties>
</file>