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9345" activeTab="0"/>
  </bookViews>
  <sheets>
    <sheet name="ESTH Projects Uzbekistan" sheetId="1" r:id="rId1"/>
    <sheet name="Funding Distr Uzbekistan" sheetId="2" r:id="rId2"/>
    <sheet name="Comp. Chart" sheetId="3" r:id="rId3"/>
  </sheets>
  <definedNames/>
  <calcPr fullCalcOnLoad="1"/>
</workbook>
</file>

<file path=xl/sharedStrings.xml><?xml version="1.0" encoding="utf-8"?>
<sst xmlns="http://schemas.openxmlformats.org/spreadsheetml/2006/main" count="611" uniqueCount="317">
  <si>
    <t>Project Title</t>
  </si>
  <si>
    <t>Funding Agency</t>
  </si>
  <si>
    <t>Project Duration</t>
  </si>
  <si>
    <t>Implementing Agency</t>
  </si>
  <si>
    <t>UNDP</t>
  </si>
  <si>
    <t>State Committee for Nature Protection</t>
  </si>
  <si>
    <t>GEF</t>
  </si>
  <si>
    <t>ADB</t>
  </si>
  <si>
    <t>2004-</t>
  </si>
  <si>
    <t>Ministry of Agriculture and Water Resources</t>
  </si>
  <si>
    <t>GTZ</t>
  </si>
  <si>
    <t>1995-2006</t>
  </si>
  <si>
    <t xml:space="preserve">State Committee for Nature Protection of Karakalpakstan </t>
  </si>
  <si>
    <t>WB; SECO</t>
  </si>
  <si>
    <t>2002-2007</t>
  </si>
  <si>
    <t xml:space="preserve">Bukhara and Samarkand Vodokanals </t>
  </si>
  <si>
    <t>WB</t>
  </si>
  <si>
    <t>Goskomprognostat</t>
  </si>
  <si>
    <t>2003-2010</t>
  </si>
  <si>
    <t>Ministry of Agriculture and Water Resources; Mott MacDonald&amp;Temelsu</t>
  </si>
  <si>
    <t>2004-2009</t>
  </si>
  <si>
    <t>2001-2007</t>
  </si>
  <si>
    <t>Uzbek Communal Services Agency</t>
  </si>
  <si>
    <t>SDC</t>
  </si>
  <si>
    <t>2004-2006</t>
  </si>
  <si>
    <t>International Secretariat for Water</t>
  </si>
  <si>
    <t>Ministry of Economy</t>
  </si>
  <si>
    <t>2003-2006</t>
  </si>
  <si>
    <t>SIC ICWC; GRID-Arendal; UNECE-SPECA</t>
  </si>
  <si>
    <t>USAID</t>
  </si>
  <si>
    <t>2004-2007</t>
  </si>
  <si>
    <t>Winrock International, US AED; New Mexico State University</t>
  </si>
  <si>
    <t>JICA</t>
  </si>
  <si>
    <t>2004-2008</t>
  </si>
  <si>
    <t>Tsukuba International Center, Japan</t>
  </si>
  <si>
    <t>2002-2006</t>
  </si>
  <si>
    <t>EU TEMPUS</t>
  </si>
  <si>
    <t>2001-2006</t>
  </si>
  <si>
    <t>2005-2008</t>
  </si>
  <si>
    <t>Karakalpakstan Council of Ministers</t>
  </si>
  <si>
    <t>Global Fund</t>
  </si>
  <si>
    <t>PricewaterhouseCoopers; Uzbek National AIDS Center of the Ministry of Health</t>
  </si>
  <si>
    <t>2005-2007</t>
  </si>
  <si>
    <t xml:space="preserve">PricewaterhouseCoopers; Republican Center for State Sanitary and Epidemiological Surveillance </t>
  </si>
  <si>
    <t>PricewaterhouseCoopers; Republican DOTS Center</t>
  </si>
  <si>
    <t>2004-2010</t>
  </si>
  <si>
    <t>Ministry of Health (MH)</t>
  </si>
  <si>
    <t>Total</t>
  </si>
  <si>
    <t>Land</t>
  </si>
  <si>
    <t>1.2. Air</t>
  </si>
  <si>
    <t>1.3. Biodiversity</t>
  </si>
  <si>
    <t>Water</t>
  </si>
  <si>
    <t>Energy</t>
  </si>
  <si>
    <t>Agriculture</t>
  </si>
  <si>
    <t>Health</t>
  </si>
  <si>
    <t>Sub-total Env General</t>
  </si>
  <si>
    <t>Sub-Total Air</t>
  </si>
  <si>
    <t>Sub-Total Biodiversity</t>
  </si>
  <si>
    <t>Sub-Total Land</t>
  </si>
  <si>
    <t>Sub-Total Waste</t>
  </si>
  <si>
    <t>Sub-Total Water</t>
  </si>
  <si>
    <t>Sub-Total Energy</t>
  </si>
  <si>
    <t>Sub-Total Agriculture</t>
  </si>
  <si>
    <t>Sub-Total ST</t>
  </si>
  <si>
    <t>Sub-Total Health</t>
  </si>
  <si>
    <t>Budget (in USD Mln)</t>
  </si>
  <si>
    <t>TOTAL</t>
  </si>
  <si>
    <t>Environment General</t>
  </si>
  <si>
    <t>Air</t>
  </si>
  <si>
    <t>Biodiversity</t>
  </si>
  <si>
    <t>Waste</t>
  </si>
  <si>
    <t>Science&amp;Technology</t>
  </si>
  <si>
    <t>Sub-Totals</t>
  </si>
  <si>
    <t>Percentages</t>
  </si>
  <si>
    <t>STCU</t>
  </si>
  <si>
    <t>Institute of Nuclear Physics</t>
  </si>
  <si>
    <t>Institute of Bioorganic Chemistry; Institute of Chemistry of Plant Substances; National Reference Lab of the Ministry of Health</t>
  </si>
  <si>
    <t>Samarkand State University</t>
  </si>
  <si>
    <t>Institute of General and Inorganic Chemistry; Institute of Genetics and Plant Experimental Biology; Institute of Water Problems; Institute of geology and Geophysics</t>
  </si>
  <si>
    <t>Republican Scientific Center for Surgery</t>
  </si>
  <si>
    <t>Institute of Genetics and Plant Experimental Biology; Uzbek Scientific Research institute of Crop Protection</t>
  </si>
  <si>
    <t xml:space="preserve"> Institute of Zoology</t>
  </si>
  <si>
    <t>Institute of Bioorganic Chemistry; Institute of Genetics and Plant Experimental Biology; Institute of Zoology; Institute of Physiology and Biophysics</t>
  </si>
  <si>
    <t>Institute of Genetics and Plant Experimental Biology</t>
  </si>
  <si>
    <t>Institute of Zoology</t>
  </si>
  <si>
    <t>Astronomical Institute</t>
  </si>
  <si>
    <t>Scientific Industrial Association “Phonon”; Institute of Nuclear Physics</t>
  </si>
  <si>
    <t>Institute of Material Sciences of Scientific-Production Association “Physics-Sun”; Institute of Nuclear Physics</t>
  </si>
  <si>
    <t>National Cotton Growing Research Institute; Veterinary Research Institute</t>
  </si>
  <si>
    <t>1.4. Desertification/Land</t>
  </si>
  <si>
    <t>1.6. Energy</t>
  </si>
  <si>
    <t>1.5. Waste Disposal&amp;Management</t>
  </si>
  <si>
    <t>1.7. Agriculture</t>
  </si>
  <si>
    <t>1. ENVIRONMENT</t>
  </si>
  <si>
    <t>2005-2010</t>
  </si>
  <si>
    <t xml:space="preserve">UNEP; Ministries and/or agencies of environmental protection of CA States </t>
  </si>
  <si>
    <t>USAID; CDC</t>
  </si>
  <si>
    <t>CDC</t>
  </si>
  <si>
    <t>Contacts</t>
  </si>
  <si>
    <t>WB: Martin Raiser; T: (+99871) 1385950; F: (+99871) 138 59 51/52; E: mraiser@worldbank.org</t>
  </si>
  <si>
    <t>Tashkent Solid Waste Management Project</t>
  </si>
  <si>
    <t>1998-2006</t>
  </si>
  <si>
    <t>1997-2007</t>
  </si>
  <si>
    <t>Tashkent City Municipality</t>
  </si>
  <si>
    <t>JICA: Eiji Asami; T: (+99871) 1207966; F: (+99871) 1207968; E: asami.eiji@jica.uz</t>
  </si>
  <si>
    <t xml:space="preserve">WB: B. Rakhmanov T: (+99871) 1385950; F: (+99871) 138 59 51/52; E: brakhmanov@worldbank.org SECO Tashkent: T: (+998 71) 120 54 54; F: (+998 71) 120 54 56; E: tashkent@sdc.net </t>
  </si>
  <si>
    <t>WB: Dilshod Khidirov, T: (+99871) 1385950; F: (+99871) 138 59 51/52; E: dkhidirov@worldbank.org</t>
  </si>
  <si>
    <t>WB: Mr. Roger Batstone, Task Manager, the World Bank; Tel: +1 (202) 4733116; Fax: +1 (202) 4773285</t>
  </si>
  <si>
    <t>Grain Productivity Improvement Project</t>
  </si>
  <si>
    <t>2003-2009</t>
  </si>
  <si>
    <t>Rural Resructuring Agency</t>
  </si>
  <si>
    <t xml:space="preserve">ADB: Karima S. Saleh; T: (632) 6326892; E: ksaleh@adb.org  </t>
  </si>
  <si>
    <t xml:space="preserve">Kashkadarya and Navoi Rural Water Supply and Sanitation Sector Project </t>
  </si>
  <si>
    <t>2005--</t>
  </si>
  <si>
    <t>Uzbekistan Communal Services Agency</t>
  </si>
  <si>
    <t>Rural Renewable Energy</t>
  </si>
  <si>
    <t>ADB: Ashok Bhargava; T: (632) 6326387; E: abhargava@adb.org</t>
  </si>
  <si>
    <t xml:space="preserve">Affordable Services and Water Conservation for the Urban Poor </t>
  </si>
  <si>
    <t xml:space="preserve">State Medical Emergency Hospitals (SMEH) Equipment </t>
  </si>
  <si>
    <t>IDB</t>
  </si>
  <si>
    <t>MH: Fax:  (+998 71) 1441033; Tel: (+998 712) 411680</t>
  </si>
  <si>
    <t>500 KV Syrdarya - Sogdiana Transmission Line</t>
  </si>
  <si>
    <t>Joint Stock Company Uzbekenergo</t>
  </si>
  <si>
    <t>UZ: F: (+998 71) 1362700; Tel: (+998 71) 1363465</t>
  </si>
  <si>
    <t>National Capacity Needs Self-Assessment for Global Environmental Management</t>
  </si>
  <si>
    <t>1998-</t>
  </si>
  <si>
    <t xml:space="preserve">In-situ Conservation of Crop Wild Relatives through Enhanced Information Management and Field Application (Armenia, Bolivia, Madagascar, Sri Lanka, Uzbekistan) </t>
  </si>
  <si>
    <t xml:space="preserve">Total Sector Methyl Bromide Phase Out in Countries with Economies in Transition (Bulgaria, Hungary, Kazakhstan, Latvia, Lithuania, Poland, Uzbekistan) </t>
  </si>
  <si>
    <t xml:space="preserve">UNEP; International Plant Genetic Resources Institute (IPGRI), Italy
</t>
  </si>
  <si>
    <t>IPGRI: Tel: (+ 39) 066 118 400
Fax: (+ 39) 066 1979 661</t>
  </si>
  <si>
    <t>UNEP; UNDP; FAO</t>
  </si>
  <si>
    <t>UNEP: Rajendra Shende; T: +33 (0) 1 44 37 14 50; Fax: +33 (0) 144 37 14 74; Email: Rajendra.Shende@unep.fr</t>
  </si>
  <si>
    <t xml:space="preserve">Promoting Compliance with the Trade and Licensing Provision of the Montreal Protocol in Countries with Economies in Transition (CEITs) (Bulgaria, Hungary, Poland, Azerbaijan, Belarus, Czech Republic, Estonia, Latvia, Lithuania, Slovak Republic, Tajikistan, Turkmenistan, Ukraine, Uzbekistan, Russian Federation) </t>
  </si>
  <si>
    <t>UNEP Energy and Ozone Action Unit</t>
  </si>
  <si>
    <t>In Situ/On Farm Conservation and Use of Agricultural Biodiversity (Horticultural Crops and Wild Fruit Species) in Central Asia (KA-KY-TA-TU-UZ)</t>
  </si>
  <si>
    <t xml:space="preserve">Central Asia AIDS Control Project   </t>
  </si>
  <si>
    <t>Woman and Child Health Development</t>
  </si>
  <si>
    <t>Health II Project</t>
  </si>
  <si>
    <r>
      <t>Scaling-Up the Response to Tuberculosis in Uzbekistan: A Focus on Vulnerable Populations, 2005-2009</t>
    </r>
    <r>
      <rPr>
        <sz val="10"/>
        <color indexed="63"/>
        <rFont val="Arial Narrow"/>
        <family val="2"/>
      </rPr>
      <t> </t>
    </r>
  </si>
  <si>
    <r>
      <t>Scaling-Up the Response to Malaria in Uzbekistan: A Focus on Vulnerable Populations, 2005-2009</t>
    </r>
    <r>
      <rPr>
        <sz val="10"/>
        <color indexed="63"/>
        <rFont val="Arial Narrow"/>
        <family val="2"/>
      </rPr>
      <t> </t>
    </r>
  </si>
  <si>
    <r>
      <t>Scaling up the Response to HIV/AIDS: A Focus on Vulnerable Populations</t>
    </r>
    <r>
      <rPr>
        <sz val="10"/>
        <color indexed="63"/>
        <rFont val="Arial Narrow"/>
        <family val="2"/>
      </rPr>
      <t> </t>
    </r>
  </si>
  <si>
    <t>Infectious Disease Surveillance and Laboratory Quality Improvement (HIV Sentinel Surveillance, Laboratory Quality Assurance, Tuberculosis laboratory diagnostics, Tuberculosis electronic surveillance and case management, Blood Safety, Infant mortality surveillance)</t>
  </si>
  <si>
    <t>Canal Automation Project (Fergana Valley)</t>
  </si>
  <si>
    <t>International Secretariat for Water (Canada)</t>
  </si>
  <si>
    <t>Rural Water Supply and Hygiene Promotion project in Andijan and Fergana provinces of Uzbekistan</t>
  </si>
  <si>
    <t>Basin Water Organization "Syr Darya"</t>
  </si>
  <si>
    <t xml:space="preserve">Support to the Implementation of the Regional Environmental Action Plan in Central Asia (Kazakhstan, Kyrgyzstan, Tajikistan, Turkmenistan, Uzbekistan) </t>
  </si>
  <si>
    <t>UNEP</t>
  </si>
  <si>
    <t>UNDP; State Committee for Nature Protection</t>
  </si>
  <si>
    <t>Economic and Ecological Restructuring of Land and Water Use in the Region Khorezm (Phase II)</t>
  </si>
  <si>
    <t>ZEF; UNESCO</t>
  </si>
  <si>
    <t>ZEF; UNESCO; University of Bonn; University of Urgench</t>
  </si>
  <si>
    <t>ZEF: Dr. Christopher Martius; Tel: +49 (0) 228 731838; Fax: +49 (0) 228 731889; Email: c.martius@uni-bonn.de</t>
  </si>
  <si>
    <t>Environmental Strategy for Sustainable Development</t>
  </si>
  <si>
    <t xml:space="preserve">Strenthening Public Participation and Civil Society-Support to Implementation of Aarhus Convention  </t>
  </si>
  <si>
    <t>EU</t>
  </si>
  <si>
    <t>Design of a Quality Assurance System in Uzbekistan</t>
  </si>
  <si>
    <t>Warsaw Agricultural University (WAU) (PL)</t>
  </si>
  <si>
    <t>Mr. Stefan Ignar; Tel/Fax: +48 22 8470561; Email: Ignar@alpha.sggw.waw.pl</t>
  </si>
  <si>
    <t>Training on Environmental Assessment and Monitoring</t>
  </si>
  <si>
    <t>Mrs. Ewa Wietsma-Laka; Tel: +31 317 484829; Fax: +31 317 484885; Email: Ewa.Wietsma@wur.nl</t>
  </si>
  <si>
    <t>Joint Master Programme in Agricultural Management</t>
  </si>
  <si>
    <t>Fachhochschule Weihenstephan-Triesdorf (DE)</t>
  </si>
  <si>
    <t>Mr. Herbert Stroebel; Tel: +49 9826 654205; Fax: +49 9826 654280; Email: herbert.stroebel@fh-weihenstephan.de</t>
  </si>
  <si>
    <t>Karakalpakstan Rural Development Project</t>
  </si>
  <si>
    <t>Rural Enterprise Support Project</t>
  </si>
  <si>
    <t xml:space="preserve"> International Agricultural College (NL)</t>
  </si>
  <si>
    <t>Mr. Arnold van Wulfften Palthe Larenstein; Tel: +31 570 68 46 94; Fax:+31 570 68 46 08; Email: a.a.w.vanwulfften@larenstein.nl</t>
  </si>
  <si>
    <t>Development of Clinical Skills at Uzbek Institutions</t>
  </si>
  <si>
    <t>Granada University (ES)</t>
  </si>
  <si>
    <t>Mr. Jose Maria Peinado; Tel: +34 958 243503; Fax: +34 958 291834; Email: decamed@ugr.es</t>
  </si>
  <si>
    <t>Development of International MSc Program on Environment and Water Resources Management in Central Asia</t>
  </si>
  <si>
    <t>MA in Health Management in Tashkent</t>
  </si>
  <si>
    <t>Fachhochschule Braunschweig (DE)</t>
  </si>
  <si>
    <t>Mr. Frank Neumann; Tel: +49 53 61831300; Fax:+49 53 61831302 ; Email : k.haenel@fh-wolfenbuettel.de</t>
  </si>
  <si>
    <t>2005-2006</t>
  </si>
  <si>
    <t>Wageningen University (NL); Tashkent Irrigation and Amelioration Institute</t>
  </si>
  <si>
    <t>Curriculum Development for a Master Course in Food Safety</t>
  </si>
  <si>
    <t>Regional-Focused Training Course “Promotion of Water Users’ Associations”</t>
  </si>
  <si>
    <t>Water User Association Support Program (KY-TA-UZ)</t>
  </si>
  <si>
    <t>Central Asia Regional Water Information base (CAREWIB) (KA-KY-TA-TU-UZ)</t>
  </si>
  <si>
    <t>Rural Water Supply</t>
  </si>
  <si>
    <t>Urban Water Supply</t>
  </si>
  <si>
    <t>Amu-Zang Irrigation Rehabilitation Project</t>
  </si>
  <si>
    <t>Rural Water Supply and Sanitation</t>
  </si>
  <si>
    <t>Bukhara and Samarkand Water Supply and Sanitation Project</t>
  </si>
  <si>
    <t>Drainage, Irrigation and Wetlands Improvement Project (Phase-I)</t>
  </si>
  <si>
    <t>Improving Irrigation Water Use Efficiency and Water Quality in Uzbekistan</t>
  </si>
  <si>
    <t>Cooperative International Study of Contamination of the Transboundary Rivers in Central Asia</t>
  </si>
  <si>
    <t>Solar Energy for Remote Rural Communities in Karakalpakstan (Phase 2)</t>
  </si>
  <si>
    <t>UNDP; TICA; German Embassy; Aral Genofund</t>
  </si>
  <si>
    <t xml:space="preserve">UNDP: Anvar Nasritdinov; Tel: +998 71 120 61 67; Fax: +998 71 120 34 85; Email: anvar.nasritdinov@undp.org </t>
  </si>
  <si>
    <t xml:space="preserve">Preparation of the Third National Report to the Secretariat of UN Convention on Biodiversity </t>
  </si>
  <si>
    <t xml:space="preserve">Assessment of Capacity Development Needs for Biodiversity Conservation and Establishment of Clearing House Mechanism </t>
  </si>
  <si>
    <t>Establishment of the Nuratau-Kyzylkum Biosphere Reserve as a Model for Biodiversity Conservation in Uzbekistan</t>
  </si>
  <si>
    <t>GEF; UNDP; NABU</t>
  </si>
  <si>
    <t>State Inspection for Protection and Rational Use of Flora, Fauna and Protected Areas</t>
  </si>
  <si>
    <t>Review Studies for National Strategy on Renewable Energy in Uzbekistan</t>
  </si>
  <si>
    <t>Nordic Trust Fund</t>
  </si>
  <si>
    <t xml:space="preserve">Conservation of Tugai Forest and Strengthening protected Areas System in the Amu Darya Delta of Karakalpakstan </t>
  </si>
  <si>
    <t>State Committee for Nature Protection of Karakalpakstan</t>
  </si>
  <si>
    <t>GEF; UNDP; GOU</t>
  </si>
  <si>
    <t>2005-2009</t>
  </si>
  <si>
    <t>Assessment of national and international assistance in the Aral Sea region</t>
  </si>
  <si>
    <t>UNDP; IFAS</t>
  </si>
  <si>
    <t>Agency of the International Fund for Saving the Aral Sea</t>
  </si>
  <si>
    <t>Support to the Environment and Energy Interventions of Country Program Action Plan</t>
  </si>
  <si>
    <t>Achieving Ecosystem Stability on the Exposed Aral Seabed and the Kyzylkum Desert</t>
  </si>
  <si>
    <t>Main State Forestry Administration of the Ministry of Agriculture and Water Management</t>
  </si>
  <si>
    <t>Centre for Hydrometeorological Services at the Cabinet of Ministers</t>
  </si>
  <si>
    <t xml:space="preserve">Promotion of Renewable Energy Sector Development in Uzbekistan </t>
  </si>
  <si>
    <t>Land Improvement Project</t>
  </si>
  <si>
    <t>Rendering Assistance to the Agricultural Private Sector of Uzbekistan and Forest Amelioration of the Dried bottom of the Aral Sea</t>
  </si>
  <si>
    <t>Donor-funded ESTH Active Projects in Uzbekistan</t>
  </si>
  <si>
    <t>Active</t>
  </si>
  <si>
    <t>Europa House Tashkent</t>
  </si>
  <si>
    <t>Manfred Ziewers; Tel: +99871 1391270; Fax: +998 71 1391868; Email: office@europahouse.uz</t>
  </si>
  <si>
    <t>UNDP: Alexey Volkov; Tel: +998 71 1205450; Fax: +998 71 120 3485; Email: alexey.volkov@undp.org</t>
  </si>
  <si>
    <t>PricewaterhouseCoopers: Altaf Tapia, T: (+998 71) 1206101; F: (+998 71) 1206645NAC UZB: Gusal Guyassova, T/F: (+998 712) 763776</t>
  </si>
  <si>
    <t>PricewaterhouseCoopers: Altaf Tapia, T: (+998 71) 1206101; F: (+998 71) 1206645UZB: Sanat Shoumarov, T/F: (+998 712) 763776</t>
  </si>
  <si>
    <t>PricewaterhouseCoopers: Altaf Tapia, T: (+998 71) 1206101; F: (+998 71) 1206645DOTS Center UZB: Gulnoz Uzakova; T/F: (+998 712) 736602</t>
  </si>
  <si>
    <t>SDC/seco: Sandjar Jalalov; Tel: +998 1205453; Fax: +998 71 1205456; Email: sandjar.djalalov@sdc.net</t>
  </si>
  <si>
    <t>ADB: Mr. Rustam Abdukayumov; Tel: +998 71 1207921; Fax: +998 71 1207923; Email: rabdukayumov@adb.org</t>
  </si>
  <si>
    <t>Winrock International: John Baxter; Tel: +998 71 1522948; Fax: +998 71 1521369; Email: winrock@wuasp.uz</t>
  </si>
  <si>
    <t>JICA: Bakhodir Kuziev; Tel: JICA: Bakhodir Kuziev; Tel: +998 71 1207966; Fax: +998 71 1207968; Email: bakhodir@jica.uz</t>
  </si>
  <si>
    <t>STCU: Regina Sattarova; Tel: +99871 1206028; Fax: +998 71 1206027; E-mail: regina.sattarova@stcu.int</t>
  </si>
  <si>
    <t>CDC: Cori Bickel; Tel/Fax: +998 71 1207905; Email: cbickel@cdc.uz</t>
  </si>
  <si>
    <t>Env General</t>
  </si>
  <si>
    <t>S&amp;T</t>
  </si>
  <si>
    <t>Percentage</t>
  </si>
  <si>
    <t>As of January 2006</t>
  </si>
  <si>
    <t>UNFAO</t>
  </si>
  <si>
    <t>Enhanced productivity of cotton-wheat systems through the adoption of conservation agriculture practices</t>
  </si>
  <si>
    <t xml:space="preserve">UNFAO Technical Cooperation Department </t>
  </si>
  <si>
    <r>
      <t>FAO:</t>
    </r>
    <r>
      <rPr>
        <sz val="10"/>
        <rFont val="Arial Narrow"/>
        <family val="2"/>
      </rPr>
      <t xml:space="preserve"> Theodor Friedrich; T: +39 065705 5694; F: +39 065705 6798; E: Theodor.Friedrich@FAO.org</t>
    </r>
  </si>
  <si>
    <t>Improvement of cereal, leguminous, oil and forage crops seed production</t>
  </si>
  <si>
    <t>Methyl Bromide Phase Out in Countries with Economies in Transitions</t>
  </si>
  <si>
    <t>Controlling Transboundary Animal Diseases in Central Asian Countries</t>
  </si>
  <si>
    <t>Trust Fund/FAO-Government Cooperative Programme (TF/GCP)</t>
  </si>
  <si>
    <t>Grant Category</t>
  </si>
  <si>
    <t>Grant Category Ranking:</t>
  </si>
  <si>
    <t>Capacity Building for Air Quality Management and the Application of Clean Coal Combustion Technologies in Central Asia</t>
  </si>
  <si>
    <t>UN Development Account</t>
  </si>
  <si>
    <t>UNECE, UNESCAP, UNEP</t>
  </si>
  <si>
    <t xml:space="preserve">UNECE: Bo Libert; Tel: + 41 22 917 23 96; Fax: +41 22 917 06 21; E-mail: bo.libert@unece.org </t>
  </si>
  <si>
    <t>Sustainable Combatting Against Locust in Central Asia</t>
  </si>
  <si>
    <t>GTZ Coordination Office Tashkent</t>
  </si>
  <si>
    <t>GTZ: Jörg Hilger; Tel: +49 6196 79-1174; Fax: +49 6196 79-6169; Email: presse@gtz.de</t>
  </si>
  <si>
    <t>Biotechnological important terapyrrolses of propionic bacteria are isolating in Uzbekistan</t>
  </si>
  <si>
    <t>Development of Efficient Technology for Precious Metals Extraction from Secondary Raw Materials</t>
  </si>
  <si>
    <t>Development of radiation resistant detectors of nuclear radiation on the basis of bulk Si1-xGex single crystals with a specified ratio of component</t>
  </si>
  <si>
    <t>Development of new surface-active polyfunctional regulators for agriculture and environmental technologies</t>
  </si>
  <si>
    <t>Enantioselective Synthesis of Quinazoline Alkaloid Derivatives and study their biological activity</t>
  </si>
  <si>
    <t>Institute of Chemistry of Plant Substances</t>
  </si>
  <si>
    <t>Institute of Power Engineering and Automation</t>
  </si>
  <si>
    <t>Scientific Association «Physics-Sun» Physical-Technical Institute</t>
  </si>
  <si>
    <t xml:space="preserve">Institute of Microbiology </t>
  </si>
  <si>
    <t>Experimental evaluation of efficacy of bacteriophage treatment of bacterial blight in cotton and rice</t>
  </si>
  <si>
    <t>Institute of Bioorganic Chemistry; Institute of Genetics and Plant Experimental Biology; Institute of Microbiology</t>
  </si>
  <si>
    <t>Communications Support Program (CSP) Infrastructure Development</t>
  </si>
  <si>
    <t>Institute of Seismology</t>
  </si>
  <si>
    <t>Theoretical and experimental investigations of the metal-insulator transitions in doped cuprates</t>
  </si>
  <si>
    <t>Establishment of the Central Asia Seismic Risk Initiative (CASRI) in Uzbekistan</t>
  </si>
  <si>
    <t>Tashkent State University; Institute of Geology and Geophysics; Institute of Seismology</t>
  </si>
  <si>
    <t>Structure, chemistry and biological activity of gossypol related compounds from cottoseed glands</t>
  </si>
  <si>
    <t>Microbial Diversity for Novel Biotechnology Applications</t>
  </si>
  <si>
    <t>The effect of environmental conditions and water quality on the populations of malaria vectors in Uzbekistan</t>
  </si>
  <si>
    <t>Research on sand stabilization techniques in support of the Project on enhancing ecosystem stability on the exposed Aral seabed and the Kyzylkum desert in Uzbekistan</t>
  </si>
  <si>
    <t>Biological Control of Verticillium Wilt in Cotton</t>
  </si>
  <si>
    <t>Investigation and development of new oxide materials of the highest refractoriness based on the systems ZrO2-HfO2-Y2O3 and ZrO2-CaO(MgO) -Gd2O3 with the use of Solar energy</t>
  </si>
  <si>
    <t>Institute of Material Sciences of Scientific-Production Association "Physics-Sun"</t>
  </si>
  <si>
    <t>Spectroheliograph for Real -Time Registration of the Solar Activity (SRSA) in Different Spectrum Lines</t>
  </si>
  <si>
    <t>Elaboration Of Ozone Technologies For Pre-Sowing Treatment And Disinfecting Of Seed Material Of Wheat, Cotton, And Other Agricultural Plants</t>
  </si>
  <si>
    <t>Uzbekistan State Space Agency "Uzbekcosmos"</t>
  </si>
  <si>
    <t>Development and manufacturing of a portable small-sized pilot surface ionization indicator of narcotic substances</t>
  </si>
  <si>
    <t>Institute of Electronics</t>
  </si>
  <si>
    <t>Translation principles of related to structure- oriented programming translation into object - oriented through algorithmic methods</t>
  </si>
  <si>
    <t>Institute of Cybernetics</t>
  </si>
  <si>
    <t>Studies Of The Effect Of Neutron Irradiation On Physical And Mechanical Properties Of Aluminium Claddings Of The Irt-3m And Irt-4m Type Fuel Assemblies Enrichment Is 90, 36, And 20% In Uranium -125 For Estimation Of Their Durability</t>
  </si>
  <si>
    <t>Heat-Resistant Titanium With Intermetallics</t>
  </si>
  <si>
    <t>Uzbekchimmash plant JS COT</t>
  </si>
  <si>
    <t>Cooperative International Study Contamination in Transboundary Rivers of Central Asia – Navruz II</t>
  </si>
  <si>
    <t>Complex studies of magnetoresonance, magnetic, magnetooptic and thermal properties of fullerite doped with gases</t>
  </si>
  <si>
    <t>National University of Uzbekistan</t>
  </si>
  <si>
    <t>Modified magnetron line for deposition of optical heat-reflecting coatings on large-area glass</t>
  </si>
  <si>
    <t>Neutron diffraction study of thermo- and gamma-radiation-stimulated phase transitions of the interstitial alloys on the basis of titanium and zirconium</t>
  </si>
  <si>
    <t>Production&amp;Technology of Protective Films&amp;Coatings Based on Ion Implantation and Investigation of Their Properties</t>
  </si>
  <si>
    <t>Scientific Industrial Association "Photon"</t>
  </si>
  <si>
    <t>N/A</t>
  </si>
  <si>
    <t>GTZ: Frank Huffler; Tel: +998 71 1206594; Email: uufler@globalnet.uz</t>
  </si>
  <si>
    <t>1.1. General Environment</t>
  </si>
  <si>
    <t>1.8. Water</t>
  </si>
  <si>
    <t>2. SCIENCE AND TECHNOLOGY</t>
  </si>
  <si>
    <t>3. HEALTH</t>
  </si>
  <si>
    <t>Application of principle of IPNs, dynamic vulcanisation and irradiation for compatibilization and reuse of polyethylene / rubber wastes</t>
  </si>
  <si>
    <t>Development of method and instruments for hydrogen isotopes depth concentration analysis in materials of nuclear technology</t>
  </si>
  <si>
    <t>Working out of ELISA kit for detecting of antibodies to Treponema pallidum</t>
  </si>
  <si>
    <t>Development of photochemically safe two-photon excited fluorescent probes for biological objects detection and imaging</t>
  </si>
  <si>
    <t>Development of new information tools for determination of water quality in the Aral Sea Area</t>
  </si>
  <si>
    <t>Analysis of microbiological appearance and biological properties of acute diarrheal agents in different region of Uzbekistan: enhancement of control and surveillance</t>
  </si>
  <si>
    <t>Studying the intra -species variability of different geographical populations of Verticillium dahliae and Fusarium oxysporum f. sp. vasinfectum and those aggressiveness in respect to new developed varieties of cotton in cotton- wheat seeding rotation</t>
  </si>
  <si>
    <t>Population Ecology &amp; Systematics of the Family Protostrongylidae, the Parasites of Bovidae</t>
  </si>
  <si>
    <t>Development of baculovirus-based insecticide technology in Uzbekistan</t>
  </si>
  <si>
    <t>Molecular Mapping of Fiber Yield and Quality Genes using Uzbek Cotton Germplasm Resources</t>
  </si>
  <si>
    <t>Characterization and Molecular Mapping of Phytochromes and Flowering Genes in Cotton</t>
  </si>
  <si>
    <t>Development of management strategies for the control of the Turkestan termite, a major threat to cultural heritage in Central Asia</t>
  </si>
  <si>
    <t>Improvement Of Cotton And Other Crop Varieties On Toleranсe To Wilt, Salinity, Drought, Inсreasing Earliness And Fiber Quality</t>
  </si>
  <si>
    <t>Novel Methods To Produce Cotton Somatic Embryos From Gossypium Hirsutum And Other Species</t>
  </si>
  <si>
    <t>Investigation Of Immobilization Of Concentrated Radioactive Wastes In Solid Cement Blocks With Addition Of Natrolite And Development Of A Control Model For Storage Of Such Wastes In The Environment</t>
  </si>
  <si>
    <t>Investigation of Radiation-Induced Non-Stationary Adsorption and Luminescence Processes in Optical Fibers</t>
  </si>
  <si>
    <t>Search and investigation of modes of super-symmetrical fission of actinide atomic nuclei</t>
  </si>
  <si>
    <t>Enhanced Nuclear Techniques for Materials Identification</t>
  </si>
  <si>
    <t>Red and NIR Absorbing and Emitting Fluorescent Probes and Labels for Use in Biological and Biomedical Research</t>
  </si>
  <si>
    <t>Development of optimal technology to direct transform of concentrated solar energy into laser radiation energy</t>
  </si>
  <si>
    <t>Advanced Mobile Laboratory (MOBLAB)</t>
  </si>
  <si>
    <t>Investigation of rapid transient phenomena in gravitational lens systems: observations and theory</t>
  </si>
  <si>
    <t>UNEP contact: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</si>
</sst>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000"/>
    <numFmt numFmtId="170" formatCode="0.00000"/>
    <numFmt numFmtId="171" formatCode="0.000"/>
    <numFmt numFmtId="172" formatCode="0.00000000"/>
    <numFmt numFmtId="173" formatCode="0.0000000"/>
    <numFmt numFmtId="174" formatCode="0.000000"/>
    <numFmt numFmtId="175" formatCode="0.0%"/>
    <numFmt numFmtId="176" formatCode="0.0"/>
  </numFmts>
  <fonts count="12">
    <font>
      <sz val="10"/>
      <name val="Arial"/>
      <family val="0"/>
    </font>
    <font>
      <b/>
      <sz val="10"/>
      <name val="Arial Narrow"/>
      <family val="2"/>
    </font>
    <font>
      <sz val="10"/>
      <name val="Arial Narrow"/>
      <family val="2"/>
    </font>
    <font>
      <u val="single"/>
      <sz val="10"/>
      <color indexed="12"/>
      <name val="Arial"/>
      <family val="0"/>
    </font>
    <font>
      <u val="single"/>
      <sz val="10"/>
      <color indexed="36"/>
      <name val="Arial"/>
      <family val="0"/>
    </font>
    <font>
      <b/>
      <sz val="12"/>
      <name val="Arial Narrow"/>
      <family val="2"/>
    </font>
    <font>
      <sz val="10"/>
      <color indexed="8"/>
      <name val="Arial Narrow"/>
      <family val="2"/>
    </font>
    <font>
      <sz val="10"/>
      <color indexed="63"/>
      <name val="Arial Narrow"/>
      <family val="2"/>
    </font>
    <font>
      <b/>
      <sz val="16"/>
      <name val="Arial Narrow"/>
      <family val="2"/>
    </font>
    <font>
      <u val="single"/>
      <sz val="10"/>
      <name val="Arial Narrow"/>
      <family val="2"/>
    </font>
    <font>
      <b/>
      <i/>
      <sz val="14"/>
      <name val="Arial"/>
      <family val="2"/>
    </font>
    <font>
      <sz val="10"/>
      <color indexed="10"/>
      <name val="Arial Narrow"/>
      <family val="2"/>
    </font>
  </fonts>
  <fills count="5">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45"/>
        <bgColor indexed="64"/>
      </patternFill>
    </fill>
  </fills>
  <borders count="6">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top" wrapText="1"/>
    </xf>
    <xf numFmtId="0" fontId="1"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0" borderId="1" xfId="0" applyFont="1" applyBorder="1" applyAlignment="1">
      <alignment horizontal="left" vertical="top" wrapText="1"/>
    </xf>
    <xf numFmtId="0" fontId="1" fillId="3" borderId="1"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3" borderId="1" xfId="0" applyFont="1" applyFill="1" applyBorder="1" applyAlignment="1">
      <alignment horizontal="left" vertical="top" wrapText="1"/>
    </xf>
    <xf numFmtId="0" fontId="1" fillId="2" borderId="1" xfId="0" applyFont="1" applyFill="1" applyBorder="1" applyAlignment="1">
      <alignment horizontal="left" vertical="top"/>
    </xf>
    <xf numFmtId="0" fontId="2" fillId="0" borderId="5" xfId="0" applyFont="1" applyBorder="1" applyAlignment="1">
      <alignment horizontal="left" vertical="top" wrapText="1"/>
    </xf>
    <xf numFmtId="0" fontId="1" fillId="4" borderId="1" xfId="0" applyFont="1" applyFill="1" applyBorder="1" applyAlignment="1">
      <alignment horizontal="left" vertical="top"/>
    </xf>
    <xf numFmtId="0" fontId="2" fillId="4" borderId="1" xfId="0" applyFont="1" applyFill="1" applyBorder="1" applyAlignment="1">
      <alignment horizontal="left" vertical="top"/>
    </xf>
    <xf numFmtId="43" fontId="2" fillId="0" borderId="0" xfId="15" applyFont="1" applyAlignment="1">
      <alignment horizontal="left" vertical="top"/>
    </xf>
    <xf numFmtId="171" fontId="2" fillId="0" borderId="0" xfId="0" applyNumberFormat="1" applyFont="1" applyAlignment="1">
      <alignment horizontal="left" vertical="top"/>
    </xf>
    <xf numFmtId="0" fontId="2" fillId="4" borderId="1" xfId="0" applyFont="1" applyFill="1" applyBorder="1" applyAlignment="1">
      <alignment horizontal="left" vertical="top" wrapText="1"/>
    </xf>
    <xf numFmtId="171" fontId="1" fillId="2" borderId="1" xfId="0" applyNumberFormat="1" applyFont="1" applyFill="1" applyBorder="1" applyAlignment="1">
      <alignment horizontal="left" vertical="top" wrapText="1"/>
    </xf>
    <xf numFmtId="171" fontId="2" fillId="2" borderId="1" xfId="0" applyNumberFormat="1" applyFont="1" applyFill="1" applyBorder="1" applyAlignment="1">
      <alignment horizontal="left" vertical="top" wrapText="1"/>
    </xf>
    <xf numFmtId="171" fontId="2" fillId="0" borderId="1" xfId="0" applyNumberFormat="1" applyFont="1" applyBorder="1" applyAlignment="1">
      <alignment horizontal="left" vertical="top" wrapText="1"/>
    </xf>
    <xf numFmtId="171" fontId="1" fillId="3" borderId="1" xfId="0" applyNumberFormat="1" applyFont="1" applyFill="1" applyBorder="1" applyAlignment="1">
      <alignment horizontal="left" vertical="top" wrapText="1"/>
    </xf>
    <xf numFmtId="171" fontId="2" fillId="0" borderId="2" xfId="0" applyNumberFormat="1" applyFont="1" applyBorder="1" applyAlignment="1">
      <alignment horizontal="left" vertical="top" wrapText="1"/>
    </xf>
    <xf numFmtId="171" fontId="2" fillId="0" borderId="4" xfId="0" applyNumberFormat="1" applyFont="1" applyBorder="1" applyAlignment="1">
      <alignment horizontal="left" vertical="top" wrapText="1"/>
    </xf>
    <xf numFmtId="171" fontId="2" fillId="0" borderId="5" xfId="0" applyNumberFormat="1" applyFont="1" applyBorder="1" applyAlignment="1">
      <alignment horizontal="left" vertical="top" wrapText="1"/>
    </xf>
    <xf numFmtId="0" fontId="6" fillId="0" borderId="3" xfId="0" applyFont="1" applyBorder="1" applyAlignment="1">
      <alignment horizontal="left" vertical="top" wrapText="1"/>
    </xf>
    <xf numFmtId="10" fontId="2" fillId="0" borderId="0" xfId="21" applyNumberFormat="1" applyFont="1" applyAlignment="1">
      <alignment horizontal="left" vertical="top"/>
    </xf>
    <xf numFmtId="43" fontId="1" fillId="4" borderId="1" xfId="15" applyFont="1" applyFill="1" applyBorder="1" applyAlignment="1">
      <alignment horizontal="left" vertical="top"/>
    </xf>
    <xf numFmtId="0" fontId="9" fillId="0" borderId="0" xfId="0" applyFont="1" applyAlignment="1">
      <alignment horizontal="left" vertical="top" wrapText="1"/>
    </xf>
    <xf numFmtId="0" fontId="9" fillId="0" borderId="1" xfId="0" applyFont="1" applyBorder="1" applyAlignment="1">
      <alignment vertical="top" wrapText="1"/>
    </xf>
    <xf numFmtId="175" fontId="2" fillId="0" borderId="0" xfId="21" applyNumberFormat="1" applyFont="1" applyAlignment="1">
      <alignment horizontal="left" vertical="top"/>
    </xf>
    <xf numFmtId="4" fontId="2" fillId="0" borderId="0" xfId="0" applyNumberFormat="1" applyFont="1" applyAlignment="1">
      <alignment horizontal="left" vertical="top"/>
    </xf>
    <xf numFmtId="0" fontId="2" fillId="0" borderId="3" xfId="0" applyFont="1" applyFill="1" applyBorder="1" applyAlignment="1">
      <alignment horizontal="left" vertical="top" wrapText="1"/>
    </xf>
    <xf numFmtId="0" fontId="2" fillId="0" borderId="1" xfId="0" applyFont="1" applyBorder="1" applyAlignment="1">
      <alignment vertical="top" wrapText="1"/>
    </xf>
    <xf numFmtId="0" fontId="8" fillId="0" borderId="0" xfId="0" applyFont="1" applyAlignment="1">
      <alignment horizontal="center" vertical="top"/>
    </xf>
    <xf numFmtId="0" fontId="0" fillId="0" borderId="0" xfId="0" applyAlignment="1">
      <alignment horizontal="center" vertical="top"/>
    </xf>
    <xf numFmtId="0" fontId="1" fillId="3" borderId="1"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3" borderId="3" xfId="0" applyFont="1" applyFill="1" applyBorder="1" applyAlignment="1">
      <alignment horizontal="center" vertical="top" wrapText="1"/>
    </xf>
    <xf numFmtId="171" fontId="1" fillId="3" borderId="5" xfId="0" applyNumberFormat="1" applyFont="1" applyFill="1" applyBorder="1" applyAlignment="1">
      <alignment horizontal="center" vertical="top" wrapText="1"/>
    </xf>
    <xf numFmtId="171" fontId="2" fillId="3" borderId="3" xfId="0" applyNumberFormat="1" applyFont="1" applyFill="1" applyBorder="1" applyAlignment="1">
      <alignment horizontal="center" vertical="top" wrapText="1"/>
    </xf>
    <xf numFmtId="0" fontId="11" fillId="0" borderId="1"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Sectoral Distribution of Donors Assistance in Uzbekistan (total = US$ 1,017.05 million)</a:t>
            </a:r>
          </a:p>
        </c:rich>
      </c:tx>
      <c:layout/>
      <c:spPr>
        <a:noFill/>
        <a:ln>
          <a:noFill/>
        </a:ln>
      </c:spPr>
    </c:title>
    <c:plotArea>
      <c:layout>
        <c:manualLayout>
          <c:xMode val="edge"/>
          <c:yMode val="edge"/>
          <c:x val="0.3005"/>
          <c:y val="0.32525"/>
          <c:w val="0.4125"/>
          <c:h val="0.605"/>
        </c:manualLayout>
      </c:layout>
      <c:pieChart>
        <c:varyColors val="1"/>
        <c:ser>
          <c:idx val="0"/>
          <c:order val="0"/>
          <c:tx>
            <c:strRef>
              <c:f>'ESTH Projects Uzbekistan'!#REF!</c:f>
              <c:strCache>
                <c:ptCount val="1"/>
                <c:pt idx="0">
                  <c:v>#REF!</c:v>
                </c:pt>
              </c:strCache>
            </c:strRef>
          </c:tx>
          <c:explosion val="0"/>
          <c:extLst>
            <c:ext xmlns:c14="http://schemas.microsoft.com/office/drawing/2007/8/2/chart" uri="{6F2FDCE9-48DA-4B69-8628-5D25D57E5C99}">
              <c14:invertSolidFillFmt>
                <c14:spPr>
                  <a:solidFill>
                    <a:srgbClr val="000000"/>
                  </a:solidFill>
                </c14:spPr>
              </c14:invertSolidFillFmt>
            </c:ext>
          </c:extLst>
          <c:dPt>
            <c:idx val="5"/>
          </c:dPt>
          <c:dLbls>
            <c:dLbl>
              <c:idx val="0"/>
              <c:layout>
                <c:manualLayout>
                  <c:x val="0"/>
                  <c:y val="0"/>
                </c:manualLayout>
              </c:layout>
              <c:numFmt formatCode="0.0%" sourceLinked="0"/>
              <c:showLegendKey val="0"/>
              <c:showVal val="0"/>
              <c:showBubbleSize val="0"/>
              <c:showCatName val="1"/>
              <c:showSerName val="0"/>
              <c:showPercent val="1"/>
            </c:dLbl>
            <c:dLbl>
              <c:idx val="2"/>
              <c:layout>
                <c:manualLayout>
                  <c:x val="0"/>
                  <c:y val="0"/>
                </c:manualLayout>
              </c:layout>
              <c:numFmt formatCode="0.0%" sourceLinked="0"/>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layout>
                <c:manualLayout>
                  <c:x val="0"/>
                  <c:y val="0"/>
                </c:manualLayout>
              </c:layout>
              <c:numFmt formatCode="0.0%" sourceLinked="0"/>
              <c:showLegendKey val="0"/>
              <c:showVal val="0"/>
              <c:showBubbleSize val="0"/>
              <c:showCatName val="1"/>
              <c:showSerName val="0"/>
              <c:showPercent val="1"/>
            </c:dLbl>
            <c:dLbl>
              <c:idx val="6"/>
              <c:layout>
                <c:manualLayout>
                  <c:x val="0"/>
                  <c:y val="0"/>
                </c:manualLayout>
              </c:layout>
              <c:numFmt formatCode="0.0%" sourceLinked="0"/>
              <c:showLegendKey val="0"/>
              <c:showVal val="0"/>
              <c:showBubbleSize val="0"/>
              <c:showCatName val="1"/>
              <c:showSerName val="0"/>
              <c:showPercent val="1"/>
            </c:dLbl>
            <c:dLbl>
              <c:idx val="7"/>
              <c:layout>
                <c:manualLayout>
                  <c:x val="0"/>
                  <c:y val="0"/>
                </c:manualLayout>
              </c:layout>
              <c:numFmt formatCode="0.0%" sourceLinked="0"/>
              <c:showLegendKey val="0"/>
              <c:showVal val="0"/>
              <c:showBubbleSize val="0"/>
              <c:showCatName val="1"/>
              <c:showSerName val="0"/>
              <c:showPercent val="1"/>
            </c:dLbl>
            <c:dLbl>
              <c:idx val="8"/>
              <c:layout>
                <c:manualLayout>
                  <c:x val="0"/>
                  <c:y val="0"/>
                </c:manualLayout>
              </c:layout>
              <c:numFmt formatCode="0.0%" sourceLinked="0"/>
              <c:showLegendKey val="0"/>
              <c:showVal val="0"/>
              <c:showBubbleSize val="0"/>
              <c:showCatName val="1"/>
              <c:showSerName val="0"/>
              <c:showPercent val="1"/>
            </c:dLbl>
            <c:dLbl>
              <c:idx val="9"/>
              <c:layout>
                <c:manualLayout>
                  <c:x val="0"/>
                  <c:y val="0"/>
                </c:manualLayout>
              </c:layout>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'ESTH Projects Uzbekistan'!$A$141:$A$150</c:f>
              <c:strCache>
                <c:ptCount val="10"/>
                <c:pt idx="0">
                  <c:v>Land</c:v>
                </c:pt>
                <c:pt idx="1">
                  <c:v>Water</c:v>
                </c:pt>
                <c:pt idx="2">
                  <c:v>Health</c:v>
                </c:pt>
                <c:pt idx="3">
                  <c:v>Agriculture</c:v>
                </c:pt>
                <c:pt idx="4">
                  <c:v>Waste</c:v>
                </c:pt>
                <c:pt idx="5">
                  <c:v>Biodiversity</c:v>
                </c:pt>
                <c:pt idx="6">
                  <c:v>Science&amp;Technology</c:v>
                </c:pt>
                <c:pt idx="7">
                  <c:v>Air</c:v>
                </c:pt>
                <c:pt idx="8">
                  <c:v>Environment General</c:v>
                </c:pt>
                <c:pt idx="9">
                  <c:v>Energy</c:v>
                </c:pt>
              </c:strCache>
            </c:strRef>
          </c:cat>
          <c:val>
            <c:numRef>
              <c:f>'ESTH Projects Uzbekistan'!$C$141:$C$150</c:f>
              <c:numCache>
                <c:ptCount val="10"/>
                <c:pt idx="0">
                  <c:v>0.0005407820250641393</c:v>
                </c:pt>
                <c:pt idx="1">
                  <c:v>0.49350784367307776</c:v>
                </c:pt>
                <c:pt idx="2">
                  <c:v>0.2602636400626866</c:v>
                </c:pt>
                <c:pt idx="3">
                  <c:v>0.08918738266570073</c:v>
                </c:pt>
                <c:pt idx="4">
                  <c:v>0.055061442551985085</c:v>
                </c:pt>
                <c:pt idx="5">
                  <c:v>0.027679190522873792</c:v>
                </c:pt>
                <c:pt idx="6">
                  <c:v>0.010626858412533123</c:v>
                </c:pt>
                <c:pt idx="7">
                  <c:v>0.013091841206780024</c:v>
                </c:pt>
                <c:pt idx="8">
                  <c:v>0.0075955293520372285</c:v>
                </c:pt>
                <c:pt idx="9">
                  <c:v>0.04244548952726151</c:v>
                </c:pt>
              </c:numCache>
            </c:numRef>
          </c:val>
        </c:ser>
      </c:pieChart>
      <c:spPr>
        <a:noFill/>
        <a:ln>
          <a:no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1" u="none" baseline="0">
                <a:latin typeface="Arial"/>
                <a:ea typeface="Arial"/>
                <a:cs typeface="Arial"/>
              </a:rPr>
              <a:t>Donor-funded Projects in Uzbekistan (Total: 1,017.05 Millions)</a:t>
            </a:r>
          </a:p>
        </c:rich>
      </c:tx>
      <c:layout/>
      <c:spPr>
        <a:noFill/>
        <a:ln>
          <a:noFill/>
        </a:ln>
      </c:spPr>
    </c:title>
    <c:view3D>
      <c:rotX val="15"/>
      <c:rotY val="20"/>
      <c:depthPercent val="100"/>
      <c:rAngAx val="1"/>
    </c:view3D>
    <c:plotArea>
      <c:layout>
        <c:manualLayout>
          <c:xMode val="edge"/>
          <c:yMode val="edge"/>
          <c:x val="0.01175"/>
          <c:y val="0.0915"/>
          <c:w val="0.9765"/>
          <c:h val="0.8915"/>
        </c:manualLayout>
      </c:layout>
      <c:bar3DChart>
        <c:barDir val="col"/>
        <c:grouping val="clustered"/>
        <c:varyColors val="0"/>
        <c:ser>
          <c:idx val="0"/>
          <c:order val="0"/>
          <c:tx>
            <c:v>Uzbekistan</c:v>
          </c:tx>
          <c:invertIfNegative val="0"/>
          <c:extLst>
            <c:ext xmlns:c14="http://schemas.microsoft.com/office/drawing/2007/8/2/chart" uri="{6F2FDCE9-48DA-4B69-8628-5D25D57E5C99}">
              <c14:invertSolidFillFmt>
                <c14:spPr>
                  <a:solidFill>
                    <a:srgbClr val="000000"/>
                  </a:solidFill>
                </c14:spPr>
              </c14:invertSolidFillFmt>
            </c:ext>
          </c:extLst>
          <c:cat>
            <c:strRef>
              <c:f>'ESTH Projects Uzbekistan'!$A$141:$A$150</c:f>
              <c:strCache>
                <c:ptCount val="10"/>
                <c:pt idx="0">
                  <c:v>Land</c:v>
                </c:pt>
                <c:pt idx="1">
                  <c:v>Water</c:v>
                </c:pt>
                <c:pt idx="2">
                  <c:v>Health</c:v>
                </c:pt>
                <c:pt idx="3">
                  <c:v>Agriculture</c:v>
                </c:pt>
                <c:pt idx="4">
                  <c:v>Waste</c:v>
                </c:pt>
                <c:pt idx="5">
                  <c:v>Biodiversity</c:v>
                </c:pt>
                <c:pt idx="6">
                  <c:v>Science&amp;Technology</c:v>
                </c:pt>
                <c:pt idx="7">
                  <c:v>Air</c:v>
                </c:pt>
                <c:pt idx="8">
                  <c:v>Environment General</c:v>
                </c:pt>
                <c:pt idx="9">
                  <c:v>Energy</c:v>
                </c:pt>
              </c:strCache>
            </c:strRef>
          </c:cat>
          <c:val>
            <c:numRef>
              <c:f>'ESTH Projects Uzbekistan'!$B$141:$B$150</c:f>
              <c:numCache>
                <c:ptCount val="10"/>
                <c:pt idx="0">
                  <c:v>0.55</c:v>
                </c:pt>
                <c:pt idx="1">
                  <c:v>501.92</c:v>
                </c:pt>
                <c:pt idx="2">
                  <c:v>264.69999999999993</c:v>
                </c:pt>
                <c:pt idx="3">
                  <c:v>90.70763855421689</c:v>
                </c:pt>
                <c:pt idx="4">
                  <c:v>56</c:v>
                </c:pt>
                <c:pt idx="5">
                  <c:v>28.151000000000003</c:v>
                </c:pt>
                <c:pt idx="6">
                  <c:v>10.808000000000002</c:v>
                </c:pt>
                <c:pt idx="7">
                  <c:v>13.315</c:v>
                </c:pt>
                <c:pt idx="8">
                  <c:v>7.7250000000000005</c:v>
                </c:pt>
                <c:pt idx="9">
                  <c:v>43.169000000000004</c:v>
                </c:pt>
              </c:numCache>
            </c:numRef>
          </c:val>
          <c:shape val="box"/>
        </c:ser>
        <c:shape val="box"/>
        <c:axId val="5632684"/>
        <c:axId val="50694157"/>
      </c:bar3DChart>
      <c:catAx>
        <c:axId val="5632684"/>
        <c:scaling>
          <c:orientation val="minMax"/>
        </c:scaling>
        <c:axPos val="b"/>
        <c:delete val="0"/>
        <c:numFmt formatCode="General" sourceLinked="1"/>
        <c:majorTickMark val="out"/>
        <c:minorTickMark val="none"/>
        <c:tickLblPos val="low"/>
        <c:txPr>
          <a:bodyPr vert="horz" rot="-5400000"/>
          <a:lstStyle/>
          <a:p>
            <a:pPr>
              <a:defRPr lang="en-US" cap="none" sz="1000" b="0" i="0" u="none" baseline="0"/>
            </a:pPr>
          </a:p>
        </c:txPr>
        <c:crossAx val="50694157"/>
        <c:crosses val="autoZero"/>
        <c:auto val="1"/>
        <c:lblOffset val="100"/>
        <c:noMultiLvlLbl val="0"/>
      </c:catAx>
      <c:valAx>
        <c:axId val="50694157"/>
        <c:scaling>
          <c:orientation val="minMax"/>
          <c:max val="500"/>
        </c:scaling>
        <c:axPos val="l"/>
        <c:majorGridlines/>
        <c:delete val="0"/>
        <c:numFmt formatCode="General" sourceLinked="1"/>
        <c:majorTickMark val="out"/>
        <c:minorTickMark val="none"/>
        <c:tickLblPos val="nextTo"/>
        <c:crossAx val="5632684"/>
        <c:crossesAt val="1"/>
        <c:crossBetween val="between"/>
        <c:dispUnits/>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99"/>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95"/>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51"/>
  <sheetViews>
    <sheetView tabSelected="1" workbookViewId="0" topLeftCell="A1">
      <pane ySplit="5" topLeftCell="BM24" activePane="bottomLeft" state="frozen"/>
      <selection pane="topLeft" activeCell="A1" sqref="A1"/>
      <selection pane="bottomLeft" activeCell="F29" sqref="F29"/>
    </sheetView>
  </sheetViews>
  <sheetFormatPr defaultColWidth="9.140625" defaultRowHeight="12.75"/>
  <cols>
    <col min="1" max="1" width="34.7109375" style="1" customWidth="1"/>
    <col min="2" max="2" width="13.7109375" style="1" customWidth="1"/>
    <col min="3" max="3" width="12.7109375" style="1" customWidth="1"/>
    <col min="4" max="4" width="14.57421875" style="16" customWidth="1"/>
    <col min="5" max="5" width="36.421875" style="1" customWidth="1"/>
    <col min="6" max="6" width="27.140625" style="2" customWidth="1"/>
    <col min="7" max="16384" width="9.140625" style="1" customWidth="1"/>
  </cols>
  <sheetData>
    <row r="1" ht="12.75">
      <c r="F1" s="28" t="s">
        <v>230</v>
      </c>
    </row>
    <row r="2" spans="1:6" ht="20.25">
      <c r="A2" s="34" t="s">
        <v>213</v>
      </c>
      <c r="B2" s="35"/>
      <c r="C2" s="35"/>
      <c r="D2" s="35"/>
      <c r="E2" s="35"/>
      <c r="F2" s="35"/>
    </row>
    <row r="4" spans="1:6" ht="15" customHeight="1">
      <c r="A4" s="36" t="s">
        <v>0</v>
      </c>
      <c r="B4" s="36" t="s">
        <v>1</v>
      </c>
      <c r="C4" s="37" t="s">
        <v>2</v>
      </c>
      <c r="D4" s="39" t="s">
        <v>65</v>
      </c>
      <c r="E4" s="36" t="s">
        <v>3</v>
      </c>
      <c r="F4" s="36" t="s">
        <v>98</v>
      </c>
    </row>
    <row r="5" spans="1:6" ht="12.75">
      <c r="A5" s="36"/>
      <c r="B5" s="36"/>
      <c r="C5" s="38"/>
      <c r="D5" s="40"/>
      <c r="E5" s="36"/>
      <c r="F5" s="36"/>
    </row>
    <row r="6" spans="1:6" ht="12.75" customHeight="1">
      <c r="A6" s="3" t="s">
        <v>93</v>
      </c>
      <c r="B6" s="3"/>
      <c r="C6" s="3"/>
      <c r="D6" s="18"/>
      <c r="E6" s="3"/>
      <c r="F6" s="4"/>
    </row>
    <row r="7" spans="1:6" ht="12.75">
      <c r="A7" s="3" t="s">
        <v>290</v>
      </c>
      <c r="B7" s="4"/>
      <c r="C7" s="4"/>
      <c r="D7" s="19"/>
      <c r="E7" s="4"/>
      <c r="F7" s="4"/>
    </row>
    <row r="8" spans="1:6" ht="43.5" customHeight="1">
      <c r="A8" s="5" t="s">
        <v>124</v>
      </c>
      <c r="B8" s="5" t="s">
        <v>6</v>
      </c>
      <c r="C8" s="5" t="s">
        <v>24</v>
      </c>
      <c r="D8" s="20">
        <v>0.2</v>
      </c>
      <c r="E8" s="5" t="s">
        <v>209</v>
      </c>
      <c r="F8" s="5" t="s">
        <v>191</v>
      </c>
    </row>
    <row r="9" spans="1:6" ht="56.25" customHeight="1">
      <c r="A9" s="5" t="s">
        <v>146</v>
      </c>
      <c r="B9" s="5" t="s">
        <v>6</v>
      </c>
      <c r="C9" s="5" t="s">
        <v>113</v>
      </c>
      <c r="D9" s="20">
        <v>2.716</v>
      </c>
      <c r="E9" s="5" t="s">
        <v>147</v>
      </c>
      <c r="F9" s="5" t="s">
        <v>217</v>
      </c>
    </row>
    <row r="10" spans="1:6" ht="43.5" customHeight="1">
      <c r="A10" s="5" t="s">
        <v>149</v>
      </c>
      <c r="B10" s="5" t="s">
        <v>150</v>
      </c>
      <c r="C10" s="5" t="s">
        <v>27</v>
      </c>
      <c r="D10" s="20">
        <v>2.492</v>
      </c>
      <c r="E10" s="5" t="s">
        <v>151</v>
      </c>
      <c r="F10" s="5" t="s">
        <v>152</v>
      </c>
    </row>
    <row r="11" spans="1:6" ht="39.75" customHeight="1">
      <c r="A11" s="5" t="s">
        <v>153</v>
      </c>
      <c r="B11" s="5" t="s">
        <v>155</v>
      </c>
      <c r="C11" s="5" t="s">
        <v>214</v>
      </c>
      <c r="D11" s="20">
        <v>0.593</v>
      </c>
      <c r="E11" s="5" t="s">
        <v>5</v>
      </c>
      <c r="F11" s="5" t="s">
        <v>216</v>
      </c>
    </row>
    <row r="12" spans="1:6" ht="43.5" customHeight="1">
      <c r="A12" s="5" t="s">
        <v>154</v>
      </c>
      <c r="B12" s="5" t="s">
        <v>155</v>
      </c>
      <c r="C12" s="5" t="s">
        <v>214</v>
      </c>
      <c r="D12" s="20">
        <v>0</v>
      </c>
      <c r="E12" s="5" t="s">
        <v>215</v>
      </c>
      <c r="F12" s="5" t="s">
        <v>216</v>
      </c>
    </row>
    <row r="13" spans="1:6" ht="44.25" customHeight="1">
      <c r="A13" s="5" t="s">
        <v>159</v>
      </c>
      <c r="B13" s="5" t="s">
        <v>36</v>
      </c>
      <c r="C13" s="5" t="s">
        <v>175</v>
      </c>
      <c r="D13" s="20">
        <v>0.575</v>
      </c>
      <c r="E13" s="5" t="s">
        <v>176</v>
      </c>
      <c r="F13" s="5" t="s">
        <v>160</v>
      </c>
    </row>
    <row r="14" spans="1:6" ht="43.5" customHeight="1">
      <c r="A14" s="5" t="s">
        <v>171</v>
      </c>
      <c r="B14" s="5" t="s">
        <v>36</v>
      </c>
      <c r="C14" s="5" t="s">
        <v>27</v>
      </c>
      <c r="D14" s="20">
        <v>0.59</v>
      </c>
      <c r="E14" s="5" t="s">
        <v>176</v>
      </c>
      <c r="F14" s="5" t="s">
        <v>160</v>
      </c>
    </row>
    <row r="15" spans="1:6" ht="43.5" customHeight="1">
      <c r="A15" s="5" t="s">
        <v>203</v>
      </c>
      <c r="B15" s="5" t="s">
        <v>204</v>
      </c>
      <c r="C15" s="5" t="s">
        <v>175</v>
      </c>
      <c r="D15" s="20">
        <v>0.04</v>
      </c>
      <c r="E15" s="5" t="s">
        <v>205</v>
      </c>
      <c r="F15" s="5" t="s">
        <v>191</v>
      </c>
    </row>
    <row r="16" spans="1:6" ht="43.5" customHeight="1">
      <c r="A16" s="5" t="s">
        <v>206</v>
      </c>
      <c r="B16" s="5" t="s">
        <v>4</v>
      </c>
      <c r="C16" s="5" t="s">
        <v>202</v>
      </c>
      <c r="D16" s="20">
        <v>0.469</v>
      </c>
      <c r="E16" s="5" t="s">
        <v>5</v>
      </c>
      <c r="F16" s="5" t="s">
        <v>191</v>
      </c>
    </row>
    <row r="17" spans="1:6" ht="43.5" customHeight="1">
      <c r="A17" s="5" t="s">
        <v>207</v>
      </c>
      <c r="B17" s="5" t="s">
        <v>6</v>
      </c>
      <c r="C17" s="5" t="s">
        <v>175</v>
      </c>
      <c r="D17" s="20">
        <v>0.05</v>
      </c>
      <c r="E17" s="5" t="s">
        <v>208</v>
      </c>
      <c r="F17" s="5" t="s">
        <v>191</v>
      </c>
    </row>
    <row r="18" spans="1:6" ht="19.5" customHeight="1">
      <c r="A18" s="6" t="s">
        <v>55</v>
      </c>
      <c r="B18" s="6"/>
      <c r="C18" s="6"/>
      <c r="D18" s="21">
        <f>SUM(D8:D17)</f>
        <v>7.7250000000000005</v>
      </c>
      <c r="E18" s="6"/>
      <c r="F18" s="10"/>
    </row>
    <row r="19" spans="1:6" ht="16.5" customHeight="1">
      <c r="A19" s="3" t="s">
        <v>49</v>
      </c>
      <c r="B19" s="4"/>
      <c r="C19" s="4"/>
      <c r="D19" s="19"/>
      <c r="E19" s="4"/>
      <c r="F19" s="4"/>
    </row>
    <row r="20" spans="1:6" ht="56.25" customHeight="1">
      <c r="A20" s="5" t="s">
        <v>127</v>
      </c>
      <c r="B20" s="7" t="s">
        <v>6</v>
      </c>
      <c r="C20" s="7" t="s">
        <v>30</v>
      </c>
      <c r="D20" s="22">
        <v>11.904</v>
      </c>
      <c r="E20" s="7" t="s">
        <v>130</v>
      </c>
      <c r="F20" s="5" t="s">
        <v>131</v>
      </c>
    </row>
    <row r="21" spans="1:6" ht="93.75" customHeight="1">
      <c r="A21" s="8" t="s">
        <v>132</v>
      </c>
      <c r="B21" s="9" t="s">
        <v>6</v>
      </c>
      <c r="C21" s="9" t="s">
        <v>125</v>
      </c>
      <c r="D21" s="23">
        <v>0.731</v>
      </c>
      <c r="E21" s="9" t="s">
        <v>133</v>
      </c>
      <c r="F21" s="5" t="s">
        <v>217</v>
      </c>
    </row>
    <row r="22" spans="1:6" ht="45" customHeight="1">
      <c r="A22" s="32" t="s">
        <v>241</v>
      </c>
      <c r="B22" s="9" t="s">
        <v>242</v>
      </c>
      <c r="C22" s="9" t="s">
        <v>30</v>
      </c>
      <c r="D22" s="23">
        <v>0.68</v>
      </c>
      <c r="E22" s="9" t="s">
        <v>243</v>
      </c>
      <c r="F22" s="5" t="s">
        <v>244</v>
      </c>
    </row>
    <row r="23" spans="1:6" ht="16.5" customHeight="1">
      <c r="A23" s="6" t="s">
        <v>56</v>
      </c>
      <c r="B23" s="6"/>
      <c r="C23" s="6"/>
      <c r="D23" s="21">
        <f>SUM(D20:D22)</f>
        <v>13.315</v>
      </c>
      <c r="E23" s="10"/>
      <c r="F23" s="10"/>
    </row>
    <row r="24" spans="1:6" ht="20.25" customHeight="1">
      <c r="A24" s="3" t="s">
        <v>50</v>
      </c>
      <c r="B24" s="4"/>
      <c r="C24" s="4"/>
      <c r="D24" s="19"/>
      <c r="E24" s="4"/>
      <c r="F24" s="4"/>
    </row>
    <row r="25" spans="1:6" ht="54" customHeight="1">
      <c r="A25" s="5" t="s">
        <v>194</v>
      </c>
      <c r="B25" s="7" t="s">
        <v>195</v>
      </c>
      <c r="C25" s="7" t="s">
        <v>37</v>
      </c>
      <c r="D25" s="22">
        <v>0.895</v>
      </c>
      <c r="E25" s="7" t="s">
        <v>196</v>
      </c>
      <c r="F25" s="5" t="s">
        <v>191</v>
      </c>
    </row>
    <row r="26" spans="1:6" ht="53.25" customHeight="1">
      <c r="A26" s="8" t="s">
        <v>199</v>
      </c>
      <c r="B26" s="9" t="s">
        <v>201</v>
      </c>
      <c r="C26" s="9" t="s">
        <v>202</v>
      </c>
      <c r="D26" s="23">
        <v>2.106</v>
      </c>
      <c r="E26" s="9" t="s">
        <v>200</v>
      </c>
      <c r="F26" s="5" t="s">
        <v>191</v>
      </c>
    </row>
    <row r="27" spans="1:6" ht="54.75" customHeight="1">
      <c r="A27" s="8" t="s">
        <v>193</v>
      </c>
      <c r="B27" s="9" t="s">
        <v>6</v>
      </c>
      <c r="C27" s="9" t="s">
        <v>175</v>
      </c>
      <c r="D27" s="23">
        <v>0.214</v>
      </c>
      <c r="E27" s="9" t="s">
        <v>148</v>
      </c>
      <c r="F27" s="5" t="s">
        <v>191</v>
      </c>
    </row>
    <row r="28" spans="1:6" ht="54.75" customHeight="1">
      <c r="A28" s="8" t="s">
        <v>134</v>
      </c>
      <c r="B28" s="9" t="s">
        <v>6</v>
      </c>
      <c r="C28" s="9" t="s">
        <v>94</v>
      </c>
      <c r="D28" s="23">
        <v>12.239</v>
      </c>
      <c r="E28" s="9" t="s">
        <v>95</v>
      </c>
      <c r="F28" s="41" t="s">
        <v>316</v>
      </c>
    </row>
    <row r="29" spans="1:6" ht="54.75" customHeight="1">
      <c r="A29" s="8" t="s">
        <v>126</v>
      </c>
      <c r="B29" s="9" t="s">
        <v>6</v>
      </c>
      <c r="C29" s="9" t="s">
        <v>20</v>
      </c>
      <c r="D29" s="23">
        <v>12.679</v>
      </c>
      <c r="E29" s="9" t="s">
        <v>128</v>
      </c>
      <c r="F29" s="5" t="s">
        <v>129</v>
      </c>
    </row>
    <row r="30" spans="1:6" ht="54" customHeight="1">
      <c r="A30" s="8" t="s">
        <v>192</v>
      </c>
      <c r="B30" s="9" t="s">
        <v>6</v>
      </c>
      <c r="C30" s="9" t="s">
        <v>175</v>
      </c>
      <c r="D30" s="23">
        <v>0.018</v>
      </c>
      <c r="E30" s="9" t="s">
        <v>5</v>
      </c>
      <c r="F30" s="5" t="s">
        <v>191</v>
      </c>
    </row>
    <row r="31" spans="1:6" ht="18.75" customHeight="1">
      <c r="A31" s="6" t="s">
        <v>57</v>
      </c>
      <c r="B31" s="6"/>
      <c r="C31" s="6"/>
      <c r="D31" s="21">
        <f>SUM(D25:D30)</f>
        <v>28.151000000000003</v>
      </c>
      <c r="E31" s="6"/>
      <c r="F31" s="10"/>
    </row>
    <row r="32" spans="1:6" ht="22.5" customHeight="1">
      <c r="A32" s="11" t="s">
        <v>89</v>
      </c>
      <c r="B32" s="4"/>
      <c r="C32" s="4"/>
      <c r="D32" s="19"/>
      <c r="E32" s="4"/>
      <c r="F32" s="4"/>
    </row>
    <row r="33" spans="1:6" ht="53.25" customHeight="1">
      <c r="A33" s="5" t="s">
        <v>211</v>
      </c>
      <c r="B33" s="7" t="s">
        <v>7</v>
      </c>
      <c r="C33" s="7" t="s">
        <v>8</v>
      </c>
      <c r="D33" s="22">
        <v>0.55</v>
      </c>
      <c r="E33" s="7" t="s">
        <v>9</v>
      </c>
      <c r="F33" s="5" t="s">
        <v>222</v>
      </c>
    </row>
    <row r="34" spans="1:6" ht="48" customHeight="1">
      <c r="A34" s="5" t="s">
        <v>212</v>
      </c>
      <c r="B34" s="5" t="s">
        <v>10</v>
      </c>
      <c r="C34" s="5" t="s">
        <v>11</v>
      </c>
      <c r="D34" s="20">
        <v>0</v>
      </c>
      <c r="E34" s="5" t="s">
        <v>12</v>
      </c>
      <c r="F34" s="5" t="s">
        <v>289</v>
      </c>
    </row>
    <row r="35" spans="1:6" ht="17.25" customHeight="1">
      <c r="A35" s="6" t="s">
        <v>58</v>
      </c>
      <c r="B35" s="6"/>
      <c r="C35" s="6"/>
      <c r="D35" s="21">
        <f>SUM(D33:D34)</f>
        <v>0.55</v>
      </c>
      <c r="E35" s="6"/>
      <c r="F35" s="10"/>
    </row>
    <row r="36" spans="1:6" ht="23.25" customHeight="1">
      <c r="A36" s="3" t="s">
        <v>91</v>
      </c>
      <c r="B36" s="4"/>
      <c r="C36" s="4"/>
      <c r="D36" s="19"/>
      <c r="E36" s="4"/>
      <c r="F36" s="4"/>
    </row>
    <row r="37" spans="1:6" ht="45.75" customHeight="1">
      <c r="A37" s="5" t="s">
        <v>100</v>
      </c>
      <c r="B37" s="5" t="s">
        <v>16</v>
      </c>
      <c r="C37" s="5" t="s">
        <v>101</v>
      </c>
      <c r="D37" s="20">
        <v>56</v>
      </c>
      <c r="E37" s="5" t="s">
        <v>103</v>
      </c>
      <c r="F37" s="5" t="s">
        <v>99</v>
      </c>
    </row>
    <row r="38" spans="1:6" ht="17.25" customHeight="1">
      <c r="A38" s="6" t="s">
        <v>59</v>
      </c>
      <c r="B38" s="6"/>
      <c r="C38" s="6"/>
      <c r="D38" s="21">
        <f>SUM(D37:D37)</f>
        <v>56</v>
      </c>
      <c r="E38" s="6"/>
      <c r="F38" s="10"/>
    </row>
    <row r="39" spans="1:6" ht="21.75" customHeight="1">
      <c r="A39" s="3" t="s">
        <v>90</v>
      </c>
      <c r="B39" s="4"/>
      <c r="C39" s="4"/>
      <c r="D39" s="19"/>
      <c r="E39" s="4"/>
      <c r="F39" s="4"/>
    </row>
    <row r="40" spans="1:6" ht="30.75" customHeight="1">
      <c r="A40" s="5" t="s">
        <v>115</v>
      </c>
      <c r="B40" s="5" t="s">
        <v>7</v>
      </c>
      <c r="C40" s="5" t="s">
        <v>113</v>
      </c>
      <c r="D40" s="20">
        <v>0.3</v>
      </c>
      <c r="E40" s="5" t="s">
        <v>9</v>
      </c>
      <c r="F40" s="5" t="s">
        <v>116</v>
      </c>
    </row>
    <row r="41" spans="1:6" ht="42.75" customHeight="1">
      <c r="A41" s="5" t="s">
        <v>121</v>
      </c>
      <c r="B41" s="5" t="s">
        <v>119</v>
      </c>
      <c r="C41" s="5" t="s">
        <v>30</v>
      </c>
      <c r="D41" s="20">
        <v>42.56</v>
      </c>
      <c r="E41" s="5" t="s">
        <v>122</v>
      </c>
      <c r="F41" s="5" t="s">
        <v>123</v>
      </c>
    </row>
    <row r="42" spans="1:6" ht="42.75" customHeight="1">
      <c r="A42" s="5" t="s">
        <v>189</v>
      </c>
      <c r="B42" s="5" t="s">
        <v>190</v>
      </c>
      <c r="C42" s="5" t="s">
        <v>27</v>
      </c>
      <c r="D42" s="20">
        <v>0.154</v>
      </c>
      <c r="E42" s="5" t="s">
        <v>5</v>
      </c>
      <c r="F42" s="5" t="s">
        <v>191</v>
      </c>
    </row>
    <row r="43" spans="1:6" ht="42.75" customHeight="1">
      <c r="A43" s="5" t="s">
        <v>197</v>
      </c>
      <c r="B43" s="5" t="s">
        <v>198</v>
      </c>
      <c r="C43" s="5" t="s">
        <v>175</v>
      </c>
      <c r="D43" s="20">
        <v>0.092</v>
      </c>
      <c r="E43" s="5" t="s">
        <v>26</v>
      </c>
      <c r="F43" s="5" t="s">
        <v>191</v>
      </c>
    </row>
    <row r="44" spans="1:6" ht="40.5" customHeight="1">
      <c r="A44" s="5" t="s">
        <v>210</v>
      </c>
      <c r="B44" s="5" t="s">
        <v>201</v>
      </c>
      <c r="C44" s="5" t="s">
        <v>175</v>
      </c>
      <c r="D44" s="20">
        <v>0.063</v>
      </c>
      <c r="E44" s="5" t="s">
        <v>26</v>
      </c>
      <c r="F44" s="5" t="s">
        <v>191</v>
      </c>
    </row>
    <row r="45" spans="1:6" ht="17.25" customHeight="1">
      <c r="A45" s="6" t="s">
        <v>61</v>
      </c>
      <c r="B45" s="6"/>
      <c r="C45" s="6"/>
      <c r="D45" s="21">
        <f>SUM(D40:D44)</f>
        <v>43.169000000000004</v>
      </c>
      <c r="E45" s="6"/>
      <c r="F45" s="10"/>
    </row>
    <row r="46" spans="1:6" ht="19.5" customHeight="1">
      <c r="A46" s="3" t="s">
        <v>92</v>
      </c>
      <c r="B46" s="4"/>
      <c r="C46" s="4"/>
      <c r="D46" s="19"/>
      <c r="E46" s="4"/>
      <c r="F46" s="4"/>
    </row>
    <row r="47" spans="1:6" ht="46.5" customHeight="1">
      <c r="A47" s="5" t="s">
        <v>165</v>
      </c>
      <c r="B47" s="5" t="s">
        <v>16</v>
      </c>
      <c r="C47" s="5" t="s">
        <v>37</v>
      </c>
      <c r="D47" s="20">
        <v>43.45</v>
      </c>
      <c r="E47" s="5" t="s">
        <v>9</v>
      </c>
      <c r="F47" s="5" t="s">
        <v>99</v>
      </c>
    </row>
    <row r="48" spans="1:6" ht="54.75" customHeight="1">
      <c r="A48" s="5" t="s">
        <v>108</v>
      </c>
      <c r="B48" s="5" t="s">
        <v>7</v>
      </c>
      <c r="C48" s="5" t="s">
        <v>109</v>
      </c>
      <c r="D48" s="20">
        <v>40</v>
      </c>
      <c r="E48" s="5" t="s">
        <v>110</v>
      </c>
      <c r="F48" s="5" t="s">
        <v>222</v>
      </c>
    </row>
    <row r="49" spans="1:6" ht="54.75" customHeight="1">
      <c r="A49" s="5" t="s">
        <v>156</v>
      </c>
      <c r="B49" s="5" t="s">
        <v>36</v>
      </c>
      <c r="C49" s="5" t="s">
        <v>175</v>
      </c>
      <c r="D49" s="20">
        <v>0.175</v>
      </c>
      <c r="E49" s="5" t="s">
        <v>157</v>
      </c>
      <c r="F49" s="5" t="s">
        <v>158</v>
      </c>
    </row>
    <row r="50" spans="1:6" ht="54.75" customHeight="1">
      <c r="A50" s="5" t="s">
        <v>161</v>
      </c>
      <c r="B50" s="5" t="s">
        <v>36</v>
      </c>
      <c r="C50" s="5" t="s">
        <v>38</v>
      </c>
      <c r="D50" s="20">
        <v>0.563</v>
      </c>
      <c r="E50" s="5" t="s">
        <v>162</v>
      </c>
      <c r="F50" s="5" t="s">
        <v>163</v>
      </c>
    </row>
    <row r="51" spans="1:6" ht="54.75" customHeight="1">
      <c r="A51" s="5" t="s">
        <v>164</v>
      </c>
      <c r="B51" s="5" t="s">
        <v>32</v>
      </c>
      <c r="C51" s="5" t="s">
        <v>38</v>
      </c>
      <c r="D51" s="20">
        <v>0</v>
      </c>
      <c r="E51" s="5" t="s">
        <v>39</v>
      </c>
      <c r="F51" s="5" t="s">
        <v>104</v>
      </c>
    </row>
    <row r="52" spans="1:6" ht="54.75" customHeight="1">
      <c r="A52" s="5" t="s">
        <v>177</v>
      </c>
      <c r="B52" s="5" t="s">
        <v>36</v>
      </c>
      <c r="C52" s="5" t="s">
        <v>30</v>
      </c>
      <c r="D52" s="20">
        <v>0.549</v>
      </c>
      <c r="E52" s="5" t="s">
        <v>166</v>
      </c>
      <c r="F52" s="5" t="s">
        <v>167</v>
      </c>
    </row>
    <row r="53" spans="1:6" ht="54.75" customHeight="1">
      <c r="A53" s="5" t="s">
        <v>232</v>
      </c>
      <c r="B53" s="5" t="s">
        <v>231</v>
      </c>
      <c r="C53" s="5" t="s">
        <v>24</v>
      </c>
      <c r="D53" s="20">
        <v>0.345</v>
      </c>
      <c r="E53" s="5" t="s">
        <v>233</v>
      </c>
      <c r="F53" s="29" t="s">
        <v>234</v>
      </c>
    </row>
    <row r="54" spans="1:6" ht="54.75" customHeight="1">
      <c r="A54" s="5" t="s">
        <v>235</v>
      </c>
      <c r="B54" s="5" t="s">
        <v>231</v>
      </c>
      <c r="C54" s="5" t="s">
        <v>175</v>
      </c>
      <c r="D54" s="20">
        <v>0.296</v>
      </c>
      <c r="E54" s="5" t="s">
        <v>233</v>
      </c>
      <c r="F54" s="29" t="s">
        <v>234</v>
      </c>
    </row>
    <row r="55" spans="1:6" ht="54.75" customHeight="1">
      <c r="A55" s="5" t="s">
        <v>236</v>
      </c>
      <c r="B55" s="5" t="s">
        <v>231</v>
      </c>
      <c r="C55" s="5" t="s">
        <v>42</v>
      </c>
      <c r="D55" s="20">
        <v>0.078</v>
      </c>
      <c r="E55" s="5" t="s">
        <v>231</v>
      </c>
      <c r="F55" s="29" t="s">
        <v>234</v>
      </c>
    </row>
    <row r="56" spans="1:6" ht="42" customHeight="1">
      <c r="A56" s="5" t="s">
        <v>237</v>
      </c>
      <c r="B56" s="5" t="s">
        <v>231</v>
      </c>
      <c r="C56" s="5" t="s">
        <v>30</v>
      </c>
      <c r="D56" s="20">
        <v>2.842</v>
      </c>
      <c r="E56" s="5" t="s">
        <v>238</v>
      </c>
      <c r="F56" s="29" t="s">
        <v>234</v>
      </c>
    </row>
    <row r="57" spans="1:6" ht="42" customHeight="1">
      <c r="A57" s="5" t="s">
        <v>245</v>
      </c>
      <c r="B57" s="5" t="s">
        <v>10</v>
      </c>
      <c r="C57" s="5" t="s">
        <v>214</v>
      </c>
      <c r="D57" s="20">
        <f>2/0.83</f>
        <v>2.4096385542168677</v>
      </c>
      <c r="E57" s="5" t="s">
        <v>246</v>
      </c>
      <c r="F57" s="33" t="s">
        <v>247</v>
      </c>
    </row>
    <row r="58" spans="1:6" ht="18.75" customHeight="1">
      <c r="A58" s="6" t="s">
        <v>62</v>
      </c>
      <c r="B58" s="6"/>
      <c r="C58" s="6"/>
      <c r="D58" s="21">
        <f>SUM(D47:D57)</f>
        <v>90.70763855421689</v>
      </c>
      <c r="E58" s="6"/>
      <c r="F58" s="10"/>
    </row>
    <row r="59" spans="1:6" ht="22.5" customHeight="1">
      <c r="A59" s="3" t="s">
        <v>291</v>
      </c>
      <c r="B59" s="4"/>
      <c r="C59" s="4"/>
      <c r="D59" s="19"/>
      <c r="E59" s="4"/>
      <c r="F59" s="4"/>
    </row>
    <row r="60" spans="1:6" ht="77.25" customHeight="1">
      <c r="A60" s="5" t="s">
        <v>185</v>
      </c>
      <c r="B60" s="5" t="s">
        <v>13</v>
      </c>
      <c r="C60" s="5" t="s">
        <v>14</v>
      </c>
      <c r="D60" s="20">
        <v>62.33</v>
      </c>
      <c r="E60" s="5" t="s">
        <v>15</v>
      </c>
      <c r="F60" s="5" t="s">
        <v>105</v>
      </c>
    </row>
    <row r="61" spans="1:6" ht="55.5" customHeight="1">
      <c r="A61" s="5" t="s">
        <v>184</v>
      </c>
      <c r="B61" s="5" t="s">
        <v>16</v>
      </c>
      <c r="C61" s="5" t="s">
        <v>102</v>
      </c>
      <c r="D61" s="20">
        <v>117</v>
      </c>
      <c r="E61" s="5" t="s">
        <v>17</v>
      </c>
      <c r="F61" s="5" t="s">
        <v>107</v>
      </c>
    </row>
    <row r="62" spans="1:6" ht="54" customHeight="1">
      <c r="A62" s="5" t="s">
        <v>186</v>
      </c>
      <c r="B62" s="5" t="s">
        <v>16</v>
      </c>
      <c r="C62" s="5" t="s">
        <v>18</v>
      </c>
      <c r="D62" s="20">
        <v>74.55</v>
      </c>
      <c r="E62" s="5" t="s">
        <v>19</v>
      </c>
      <c r="F62" s="5" t="s">
        <v>106</v>
      </c>
    </row>
    <row r="63" spans="1:6" ht="56.25" customHeight="1">
      <c r="A63" s="5" t="s">
        <v>183</v>
      </c>
      <c r="B63" s="5" t="s">
        <v>7</v>
      </c>
      <c r="C63" s="5" t="s">
        <v>20</v>
      </c>
      <c r="D63" s="20">
        <v>112.6</v>
      </c>
      <c r="E63" s="5" t="s">
        <v>9</v>
      </c>
      <c r="F63" s="5" t="s">
        <v>222</v>
      </c>
    </row>
    <row r="64" spans="1:6" ht="54" customHeight="1">
      <c r="A64" s="5" t="s">
        <v>112</v>
      </c>
      <c r="B64" s="5" t="s">
        <v>7</v>
      </c>
      <c r="C64" s="5" t="s">
        <v>113</v>
      </c>
      <c r="D64" s="20">
        <v>38</v>
      </c>
      <c r="E64" s="5" t="s">
        <v>114</v>
      </c>
      <c r="F64" s="5" t="s">
        <v>222</v>
      </c>
    </row>
    <row r="65" spans="1:6" ht="54.75" customHeight="1">
      <c r="A65" s="5" t="s">
        <v>182</v>
      </c>
      <c r="B65" s="5" t="s">
        <v>7</v>
      </c>
      <c r="C65" s="5" t="s">
        <v>21</v>
      </c>
      <c r="D65" s="20">
        <v>65.5</v>
      </c>
      <c r="E65" s="5" t="s">
        <v>22</v>
      </c>
      <c r="F65" s="5" t="s">
        <v>222</v>
      </c>
    </row>
    <row r="66" spans="1:6" ht="54" customHeight="1">
      <c r="A66" s="5" t="s">
        <v>181</v>
      </c>
      <c r="B66" s="5" t="s">
        <v>23</v>
      </c>
      <c r="C66" s="5" t="s">
        <v>24</v>
      </c>
      <c r="D66" s="20">
        <v>1.7</v>
      </c>
      <c r="E66" s="5" t="s">
        <v>25</v>
      </c>
      <c r="F66" s="5" t="s">
        <v>221</v>
      </c>
    </row>
    <row r="67" spans="1:6" ht="54.75" customHeight="1">
      <c r="A67" s="5" t="s">
        <v>117</v>
      </c>
      <c r="B67" s="5" t="s">
        <v>7</v>
      </c>
      <c r="C67" s="5" t="s">
        <v>24</v>
      </c>
      <c r="D67" s="20">
        <v>1.5</v>
      </c>
      <c r="E67" s="5" t="s">
        <v>26</v>
      </c>
      <c r="F67" s="5" t="s">
        <v>222</v>
      </c>
    </row>
    <row r="68" spans="1:6" ht="45.75" customHeight="1">
      <c r="A68" s="5" t="s">
        <v>180</v>
      </c>
      <c r="B68" s="5" t="s">
        <v>23</v>
      </c>
      <c r="C68" s="5" t="s">
        <v>27</v>
      </c>
      <c r="D68" s="20">
        <v>0.29</v>
      </c>
      <c r="E68" s="5" t="s">
        <v>28</v>
      </c>
      <c r="F68" s="5" t="s">
        <v>221</v>
      </c>
    </row>
    <row r="69" spans="1:6" ht="53.25" customHeight="1">
      <c r="A69" s="5" t="s">
        <v>142</v>
      </c>
      <c r="B69" s="5" t="s">
        <v>23</v>
      </c>
      <c r="C69" s="5" t="s">
        <v>27</v>
      </c>
      <c r="D69" s="20">
        <v>1.3</v>
      </c>
      <c r="E69" s="5" t="s">
        <v>145</v>
      </c>
      <c r="F69" s="5" t="s">
        <v>221</v>
      </c>
    </row>
    <row r="70" spans="1:6" ht="45.75" customHeight="1">
      <c r="A70" s="5" t="s">
        <v>144</v>
      </c>
      <c r="B70" s="5" t="s">
        <v>23</v>
      </c>
      <c r="C70" s="5" t="s">
        <v>24</v>
      </c>
      <c r="D70" s="20">
        <v>1.7</v>
      </c>
      <c r="E70" s="5" t="s">
        <v>143</v>
      </c>
      <c r="F70" s="5" t="s">
        <v>221</v>
      </c>
    </row>
    <row r="71" spans="1:6" ht="55.5" customHeight="1">
      <c r="A71" s="5" t="s">
        <v>179</v>
      </c>
      <c r="B71" s="5" t="s">
        <v>29</v>
      </c>
      <c r="C71" s="5" t="s">
        <v>30</v>
      </c>
      <c r="D71" s="20">
        <v>25</v>
      </c>
      <c r="E71" s="5" t="s">
        <v>31</v>
      </c>
      <c r="F71" s="5" t="s">
        <v>223</v>
      </c>
    </row>
    <row r="72" spans="1:6" ht="52.5" customHeight="1">
      <c r="A72" s="5" t="s">
        <v>178</v>
      </c>
      <c r="B72" s="5" t="s">
        <v>32</v>
      </c>
      <c r="C72" s="5" t="s">
        <v>33</v>
      </c>
      <c r="D72" s="20">
        <v>0</v>
      </c>
      <c r="E72" s="5" t="s">
        <v>34</v>
      </c>
      <c r="F72" s="5" t="s">
        <v>224</v>
      </c>
    </row>
    <row r="73" spans="1:6" ht="52.5" customHeight="1">
      <c r="A73" s="12" t="s">
        <v>187</v>
      </c>
      <c r="B73" s="12" t="s">
        <v>74</v>
      </c>
      <c r="C73" s="12" t="s">
        <v>27</v>
      </c>
      <c r="D73" s="24">
        <v>0.3</v>
      </c>
      <c r="E73" s="12" t="s">
        <v>88</v>
      </c>
      <c r="F73" s="5" t="s">
        <v>225</v>
      </c>
    </row>
    <row r="74" spans="1:6" ht="52.5" customHeight="1">
      <c r="A74" s="12" t="s">
        <v>188</v>
      </c>
      <c r="B74" s="12" t="s">
        <v>74</v>
      </c>
      <c r="C74" s="12" t="s">
        <v>27</v>
      </c>
      <c r="D74" s="24">
        <v>0.15</v>
      </c>
      <c r="E74" s="12" t="s">
        <v>75</v>
      </c>
      <c r="F74" s="5" t="s">
        <v>225</v>
      </c>
    </row>
    <row r="75" spans="1:6" ht="19.5" customHeight="1">
      <c r="A75" s="6" t="s">
        <v>60</v>
      </c>
      <c r="B75" s="6"/>
      <c r="C75" s="6"/>
      <c r="D75" s="21">
        <f>SUM(D60:D74)</f>
        <v>501.92</v>
      </c>
      <c r="E75" s="6"/>
      <c r="F75" s="10"/>
    </row>
    <row r="76" spans="1:6" ht="18" customHeight="1">
      <c r="A76" s="3" t="s">
        <v>292</v>
      </c>
      <c r="B76" s="4"/>
      <c r="C76" s="4"/>
      <c r="D76" s="19"/>
      <c r="E76" s="4"/>
      <c r="F76" s="4"/>
    </row>
    <row r="77" spans="1:6" ht="45" customHeight="1">
      <c r="A77" s="5" t="s">
        <v>294</v>
      </c>
      <c r="B77" s="7" t="s">
        <v>74</v>
      </c>
      <c r="C77" s="7" t="s">
        <v>27</v>
      </c>
      <c r="D77" s="22">
        <v>0.337</v>
      </c>
      <c r="E77" s="7" t="s">
        <v>75</v>
      </c>
      <c r="F77" s="5" t="s">
        <v>225</v>
      </c>
    </row>
    <row r="78" spans="1:6" ht="45" customHeight="1">
      <c r="A78" s="8" t="s">
        <v>295</v>
      </c>
      <c r="B78" s="9" t="s">
        <v>74</v>
      </c>
      <c r="C78" s="9" t="s">
        <v>24</v>
      </c>
      <c r="D78" s="23">
        <v>0.184</v>
      </c>
      <c r="E78" s="9" t="s">
        <v>75</v>
      </c>
      <c r="F78" s="5" t="s">
        <v>225</v>
      </c>
    </row>
    <row r="79" spans="1:6" ht="41.25" customHeight="1">
      <c r="A79" s="8" t="s">
        <v>296</v>
      </c>
      <c r="B79" s="9" t="s">
        <v>74</v>
      </c>
      <c r="C79" s="9" t="s">
        <v>42</v>
      </c>
      <c r="D79" s="23">
        <v>0.182</v>
      </c>
      <c r="E79" s="9" t="s">
        <v>76</v>
      </c>
      <c r="F79" s="5" t="s">
        <v>225</v>
      </c>
    </row>
    <row r="80" spans="1:6" ht="53.25" customHeight="1">
      <c r="A80" s="8" t="s">
        <v>297</v>
      </c>
      <c r="B80" s="9" t="s">
        <v>74</v>
      </c>
      <c r="C80" s="9" t="s">
        <v>38</v>
      </c>
      <c r="D80" s="23">
        <v>0.25</v>
      </c>
      <c r="E80" s="9" t="s">
        <v>77</v>
      </c>
      <c r="F80" s="5" t="s">
        <v>225</v>
      </c>
    </row>
    <row r="81" spans="1:6" ht="54.75" customHeight="1">
      <c r="A81" s="8" t="s">
        <v>298</v>
      </c>
      <c r="B81" s="9" t="s">
        <v>74</v>
      </c>
      <c r="C81" s="9" t="s">
        <v>30</v>
      </c>
      <c r="D81" s="23">
        <v>0.196</v>
      </c>
      <c r="E81" s="9" t="s">
        <v>78</v>
      </c>
      <c r="F81" s="5" t="s">
        <v>225</v>
      </c>
    </row>
    <row r="82" spans="1:6" ht="57" customHeight="1">
      <c r="A82" s="8" t="s">
        <v>299</v>
      </c>
      <c r="B82" s="9" t="s">
        <v>74</v>
      </c>
      <c r="C82" s="9" t="s">
        <v>30</v>
      </c>
      <c r="D82" s="23">
        <v>0.3</v>
      </c>
      <c r="E82" s="9" t="s">
        <v>79</v>
      </c>
      <c r="F82" s="5" t="s">
        <v>225</v>
      </c>
    </row>
    <row r="83" spans="1:6" ht="86.25" customHeight="1">
      <c r="A83" s="8" t="s">
        <v>300</v>
      </c>
      <c r="B83" s="9" t="s">
        <v>74</v>
      </c>
      <c r="C83" s="9" t="s">
        <v>38</v>
      </c>
      <c r="D83" s="23">
        <v>0.3</v>
      </c>
      <c r="E83" s="9" t="s">
        <v>80</v>
      </c>
      <c r="F83" s="5" t="s">
        <v>225</v>
      </c>
    </row>
    <row r="84" spans="1:6" ht="40.5" customHeight="1">
      <c r="A84" s="8" t="s">
        <v>301</v>
      </c>
      <c r="B84" s="9" t="s">
        <v>74</v>
      </c>
      <c r="C84" s="9" t="s">
        <v>27</v>
      </c>
      <c r="D84" s="23">
        <v>0.316</v>
      </c>
      <c r="E84" s="9" t="s">
        <v>81</v>
      </c>
      <c r="F84" s="5" t="s">
        <v>225</v>
      </c>
    </row>
    <row r="85" spans="1:6" ht="55.5" customHeight="1">
      <c r="A85" s="8" t="s">
        <v>302</v>
      </c>
      <c r="B85" s="9" t="s">
        <v>74</v>
      </c>
      <c r="C85" s="9" t="s">
        <v>27</v>
      </c>
      <c r="D85" s="23">
        <v>0.33</v>
      </c>
      <c r="E85" s="9" t="s">
        <v>82</v>
      </c>
      <c r="F85" s="5" t="s">
        <v>225</v>
      </c>
    </row>
    <row r="86" spans="1:6" ht="53.25" customHeight="1">
      <c r="A86" s="8" t="s">
        <v>303</v>
      </c>
      <c r="B86" s="9" t="s">
        <v>74</v>
      </c>
      <c r="C86" s="9" t="s">
        <v>27</v>
      </c>
      <c r="D86" s="23">
        <v>0.3</v>
      </c>
      <c r="E86" s="9" t="s">
        <v>83</v>
      </c>
      <c r="F86" s="5" t="s">
        <v>225</v>
      </c>
    </row>
    <row r="87" spans="1:6" ht="48.75" customHeight="1">
      <c r="A87" s="8" t="s">
        <v>304</v>
      </c>
      <c r="B87" s="9" t="s">
        <v>74</v>
      </c>
      <c r="C87" s="9" t="s">
        <v>27</v>
      </c>
      <c r="D87" s="23">
        <v>0.3</v>
      </c>
      <c r="E87" s="9" t="s">
        <v>83</v>
      </c>
      <c r="F87" s="5" t="s">
        <v>225</v>
      </c>
    </row>
    <row r="88" spans="1:6" ht="52.5" customHeight="1">
      <c r="A88" s="8" t="s">
        <v>305</v>
      </c>
      <c r="B88" s="9" t="s">
        <v>74</v>
      </c>
      <c r="C88" s="9" t="s">
        <v>27</v>
      </c>
      <c r="D88" s="23">
        <v>0.291</v>
      </c>
      <c r="E88" s="9" t="s">
        <v>84</v>
      </c>
      <c r="F88" s="5" t="s">
        <v>225</v>
      </c>
    </row>
    <row r="89" spans="1:6" ht="54" customHeight="1">
      <c r="A89" s="8" t="s">
        <v>306</v>
      </c>
      <c r="B89" s="9" t="s">
        <v>74</v>
      </c>
      <c r="C89" s="9" t="s">
        <v>27</v>
      </c>
      <c r="D89" s="23">
        <v>0.3</v>
      </c>
      <c r="E89" s="9" t="s">
        <v>83</v>
      </c>
      <c r="F89" s="5" t="s">
        <v>225</v>
      </c>
    </row>
    <row r="90" spans="1:6" ht="50.25" customHeight="1">
      <c r="A90" s="8" t="s">
        <v>307</v>
      </c>
      <c r="B90" s="9" t="s">
        <v>74</v>
      </c>
      <c r="C90" s="9" t="s">
        <v>30</v>
      </c>
      <c r="D90" s="23">
        <v>0.3</v>
      </c>
      <c r="E90" s="9" t="s">
        <v>83</v>
      </c>
      <c r="F90" s="5" t="s">
        <v>225</v>
      </c>
    </row>
    <row r="91" spans="1:6" ht="70.5" customHeight="1">
      <c r="A91" s="8" t="s">
        <v>308</v>
      </c>
      <c r="B91" s="9" t="s">
        <v>74</v>
      </c>
      <c r="C91" s="9" t="s">
        <v>27</v>
      </c>
      <c r="D91" s="23">
        <v>0.234</v>
      </c>
      <c r="E91" s="9" t="s">
        <v>75</v>
      </c>
      <c r="F91" s="5" t="s">
        <v>225</v>
      </c>
    </row>
    <row r="92" spans="1:6" ht="42" customHeight="1">
      <c r="A92" s="8" t="s">
        <v>271</v>
      </c>
      <c r="B92" s="9" t="s">
        <v>74</v>
      </c>
      <c r="C92" s="9" t="s">
        <v>27</v>
      </c>
      <c r="D92" s="23">
        <v>0.135</v>
      </c>
      <c r="E92" s="9" t="s">
        <v>85</v>
      </c>
      <c r="F92" s="5" t="s">
        <v>225</v>
      </c>
    </row>
    <row r="93" spans="1:6" ht="45" customHeight="1">
      <c r="A93" s="8" t="s">
        <v>309</v>
      </c>
      <c r="B93" s="9" t="s">
        <v>74</v>
      </c>
      <c r="C93" s="9" t="s">
        <v>30</v>
      </c>
      <c r="D93" s="23">
        <v>0.204</v>
      </c>
      <c r="E93" s="9" t="s">
        <v>86</v>
      </c>
      <c r="F93" s="5" t="s">
        <v>225</v>
      </c>
    </row>
    <row r="94" spans="1:6" ht="41.25" customHeight="1">
      <c r="A94" s="8" t="s">
        <v>310</v>
      </c>
      <c r="B94" s="9" t="s">
        <v>74</v>
      </c>
      <c r="C94" s="9" t="s">
        <v>42</v>
      </c>
      <c r="D94" s="23">
        <v>0.097</v>
      </c>
      <c r="E94" s="9" t="s">
        <v>75</v>
      </c>
      <c r="F94" s="5" t="s">
        <v>225</v>
      </c>
    </row>
    <row r="95" spans="1:6" ht="42.75" customHeight="1">
      <c r="A95" s="8" t="s">
        <v>311</v>
      </c>
      <c r="B95" s="9" t="s">
        <v>74</v>
      </c>
      <c r="C95" s="9" t="s">
        <v>24</v>
      </c>
      <c r="D95" s="23">
        <v>0.432</v>
      </c>
      <c r="E95" s="9" t="s">
        <v>75</v>
      </c>
      <c r="F95" s="5" t="s">
        <v>225</v>
      </c>
    </row>
    <row r="96" spans="1:6" ht="52.5" customHeight="1">
      <c r="A96" s="8" t="s">
        <v>312</v>
      </c>
      <c r="B96" s="9" t="s">
        <v>74</v>
      </c>
      <c r="C96" s="9" t="s">
        <v>24</v>
      </c>
      <c r="D96" s="23">
        <v>0.18</v>
      </c>
      <c r="E96" s="9" t="s">
        <v>77</v>
      </c>
      <c r="F96" s="5" t="s">
        <v>225</v>
      </c>
    </row>
    <row r="97" spans="1:6" ht="42" customHeight="1">
      <c r="A97" s="8" t="s">
        <v>313</v>
      </c>
      <c r="B97" s="9" t="s">
        <v>74</v>
      </c>
      <c r="C97" s="9" t="s">
        <v>38</v>
      </c>
      <c r="D97" s="23">
        <v>0.283</v>
      </c>
      <c r="E97" s="9" t="s">
        <v>87</v>
      </c>
      <c r="F97" s="5" t="s">
        <v>225</v>
      </c>
    </row>
    <row r="98" spans="1:6" ht="45" customHeight="1">
      <c r="A98" s="8" t="s">
        <v>314</v>
      </c>
      <c r="B98" s="9" t="s">
        <v>74</v>
      </c>
      <c r="C98" s="9" t="s">
        <v>30</v>
      </c>
      <c r="D98" s="23">
        <v>0.539</v>
      </c>
      <c r="E98" s="9" t="s">
        <v>75</v>
      </c>
      <c r="F98" s="5" t="s">
        <v>225</v>
      </c>
    </row>
    <row r="99" spans="1:6" ht="45" customHeight="1">
      <c r="A99" s="8" t="s">
        <v>315</v>
      </c>
      <c r="B99" s="9" t="s">
        <v>74</v>
      </c>
      <c r="C99" s="9" t="s">
        <v>42</v>
      </c>
      <c r="D99" s="23">
        <v>0.2</v>
      </c>
      <c r="E99" s="9" t="s">
        <v>85</v>
      </c>
      <c r="F99" s="5" t="s">
        <v>225</v>
      </c>
    </row>
    <row r="100" spans="1:6" ht="45" customHeight="1">
      <c r="A100" s="8" t="s">
        <v>248</v>
      </c>
      <c r="B100" s="9" t="s">
        <v>74</v>
      </c>
      <c r="C100" s="9" t="s">
        <v>214</v>
      </c>
      <c r="D100" s="23">
        <v>0.156</v>
      </c>
      <c r="E100" s="9" t="s">
        <v>288</v>
      </c>
      <c r="F100" s="5" t="s">
        <v>225</v>
      </c>
    </row>
    <row r="101" spans="1:6" ht="45" customHeight="1">
      <c r="A101" s="8" t="s">
        <v>249</v>
      </c>
      <c r="B101" s="9" t="s">
        <v>74</v>
      </c>
      <c r="C101" s="9" t="s">
        <v>214</v>
      </c>
      <c r="D101" s="23">
        <v>0.111</v>
      </c>
      <c r="E101" s="9" t="s">
        <v>254</v>
      </c>
      <c r="F101" s="5" t="s">
        <v>225</v>
      </c>
    </row>
    <row r="102" spans="1:6" ht="46.5" customHeight="1">
      <c r="A102" s="8" t="s">
        <v>250</v>
      </c>
      <c r="B102" s="9" t="s">
        <v>74</v>
      </c>
      <c r="C102" s="9" t="s">
        <v>214</v>
      </c>
      <c r="D102" s="23">
        <v>0.119</v>
      </c>
      <c r="E102" s="9" t="s">
        <v>255</v>
      </c>
      <c r="F102" s="5" t="s">
        <v>225</v>
      </c>
    </row>
    <row r="103" spans="1:6" ht="45" customHeight="1">
      <c r="A103" s="8" t="s">
        <v>251</v>
      </c>
      <c r="B103" s="9" t="s">
        <v>74</v>
      </c>
      <c r="C103" s="9" t="s">
        <v>214</v>
      </c>
      <c r="D103" s="23">
        <v>0.125</v>
      </c>
      <c r="E103" s="9" t="s">
        <v>256</v>
      </c>
      <c r="F103" s="5" t="s">
        <v>225</v>
      </c>
    </row>
    <row r="104" spans="1:6" ht="45" customHeight="1">
      <c r="A104" s="8" t="s">
        <v>252</v>
      </c>
      <c r="B104" s="9" t="s">
        <v>74</v>
      </c>
      <c r="C104" s="9" t="s">
        <v>214</v>
      </c>
      <c r="D104" s="23">
        <v>0.205</v>
      </c>
      <c r="E104" s="9" t="s">
        <v>253</v>
      </c>
      <c r="F104" s="5" t="s">
        <v>225</v>
      </c>
    </row>
    <row r="105" spans="1:6" ht="45" customHeight="1">
      <c r="A105" s="8" t="s">
        <v>257</v>
      </c>
      <c r="B105" s="9" t="s">
        <v>74</v>
      </c>
      <c r="C105" s="9" t="s">
        <v>214</v>
      </c>
      <c r="D105" s="23">
        <v>0.292</v>
      </c>
      <c r="E105" s="9" t="s">
        <v>258</v>
      </c>
      <c r="F105" s="5" t="s">
        <v>225</v>
      </c>
    </row>
    <row r="106" spans="1:6" ht="45" customHeight="1">
      <c r="A106" s="8" t="s">
        <v>259</v>
      </c>
      <c r="B106" s="9" t="s">
        <v>74</v>
      </c>
      <c r="C106" s="9" t="s">
        <v>214</v>
      </c>
      <c r="D106" s="23">
        <v>0.199</v>
      </c>
      <c r="E106" s="9" t="s">
        <v>260</v>
      </c>
      <c r="F106" s="5" t="s">
        <v>225</v>
      </c>
    </row>
    <row r="107" spans="1:6" ht="45" customHeight="1">
      <c r="A107" s="8" t="s">
        <v>261</v>
      </c>
      <c r="B107" s="9" t="s">
        <v>74</v>
      </c>
      <c r="C107" s="9" t="s">
        <v>214</v>
      </c>
      <c r="D107" s="23">
        <v>0.164</v>
      </c>
      <c r="E107" s="9" t="s">
        <v>75</v>
      </c>
      <c r="F107" s="5" t="s">
        <v>225</v>
      </c>
    </row>
    <row r="108" spans="1:6" ht="45" customHeight="1">
      <c r="A108" s="8" t="s">
        <v>262</v>
      </c>
      <c r="B108" s="9" t="s">
        <v>74</v>
      </c>
      <c r="C108" s="9" t="s">
        <v>214</v>
      </c>
      <c r="D108" s="23">
        <v>0.15</v>
      </c>
      <c r="E108" s="9" t="s">
        <v>263</v>
      </c>
      <c r="F108" s="5" t="s">
        <v>225</v>
      </c>
    </row>
    <row r="109" spans="1:6" ht="45" customHeight="1">
      <c r="A109" s="8" t="s">
        <v>264</v>
      </c>
      <c r="B109" s="9" t="s">
        <v>74</v>
      </c>
      <c r="C109" s="9" t="s">
        <v>214</v>
      </c>
      <c r="D109" s="23">
        <v>0.3</v>
      </c>
      <c r="E109" s="9" t="s">
        <v>288</v>
      </c>
      <c r="F109" s="5" t="s">
        <v>225</v>
      </c>
    </row>
    <row r="110" spans="1:6" ht="45" customHeight="1">
      <c r="A110" s="8" t="s">
        <v>265</v>
      </c>
      <c r="B110" s="9" t="s">
        <v>74</v>
      </c>
      <c r="C110" s="9" t="s">
        <v>214</v>
      </c>
      <c r="D110" s="23">
        <v>0.105</v>
      </c>
      <c r="E110" s="9" t="s">
        <v>256</v>
      </c>
      <c r="F110" s="5" t="s">
        <v>225</v>
      </c>
    </row>
    <row r="111" spans="1:6" ht="45" customHeight="1">
      <c r="A111" s="8" t="s">
        <v>266</v>
      </c>
      <c r="B111" s="9" t="s">
        <v>74</v>
      </c>
      <c r="C111" s="9" t="s">
        <v>214</v>
      </c>
      <c r="D111" s="23">
        <v>0.3</v>
      </c>
      <c r="E111" s="9" t="s">
        <v>288</v>
      </c>
      <c r="F111" s="5" t="s">
        <v>225</v>
      </c>
    </row>
    <row r="112" spans="1:6" ht="55.5" customHeight="1">
      <c r="A112" s="8" t="s">
        <v>267</v>
      </c>
      <c r="B112" s="9" t="s">
        <v>74</v>
      </c>
      <c r="C112" s="9" t="s">
        <v>214</v>
      </c>
      <c r="D112" s="23">
        <v>0.35</v>
      </c>
      <c r="E112" s="9" t="s">
        <v>288</v>
      </c>
      <c r="F112" s="5" t="s">
        <v>225</v>
      </c>
    </row>
    <row r="113" spans="1:6" ht="55.5" customHeight="1">
      <c r="A113" s="8" t="s">
        <v>268</v>
      </c>
      <c r="B113" s="9" t="s">
        <v>74</v>
      </c>
      <c r="C113" s="9" t="s">
        <v>214</v>
      </c>
      <c r="D113" s="23">
        <v>0.3</v>
      </c>
      <c r="E113" s="9" t="s">
        <v>288</v>
      </c>
      <c r="F113" s="5" t="s">
        <v>225</v>
      </c>
    </row>
    <row r="114" spans="1:6" ht="55.5" customHeight="1">
      <c r="A114" s="8" t="s">
        <v>269</v>
      </c>
      <c r="B114" s="9" t="s">
        <v>74</v>
      </c>
      <c r="C114" s="9" t="s">
        <v>214</v>
      </c>
      <c r="D114" s="23">
        <v>0.192</v>
      </c>
      <c r="E114" s="9" t="s">
        <v>270</v>
      </c>
      <c r="F114" s="5" t="s">
        <v>225</v>
      </c>
    </row>
    <row r="115" spans="1:6" ht="55.5" customHeight="1">
      <c r="A115" s="8" t="s">
        <v>272</v>
      </c>
      <c r="B115" s="9" t="s">
        <v>74</v>
      </c>
      <c r="C115" s="9" t="s">
        <v>214</v>
      </c>
      <c r="D115" s="23">
        <v>0.2</v>
      </c>
      <c r="E115" s="9" t="s">
        <v>273</v>
      </c>
      <c r="F115" s="5" t="s">
        <v>225</v>
      </c>
    </row>
    <row r="116" spans="1:6" ht="55.5" customHeight="1">
      <c r="A116" s="8" t="s">
        <v>274</v>
      </c>
      <c r="B116" s="9" t="s">
        <v>74</v>
      </c>
      <c r="C116" s="9" t="s">
        <v>214</v>
      </c>
      <c r="D116" s="23">
        <v>0.015</v>
      </c>
      <c r="E116" s="9" t="s">
        <v>275</v>
      </c>
      <c r="F116" s="5" t="s">
        <v>225</v>
      </c>
    </row>
    <row r="117" spans="1:6" ht="55.5" customHeight="1">
      <c r="A117" s="8" t="s">
        <v>276</v>
      </c>
      <c r="B117" s="9" t="s">
        <v>74</v>
      </c>
      <c r="C117" s="9" t="s">
        <v>214</v>
      </c>
      <c r="D117" s="23">
        <v>0.096</v>
      </c>
      <c r="E117" s="9" t="s">
        <v>277</v>
      </c>
      <c r="F117" s="5" t="s">
        <v>225</v>
      </c>
    </row>
    <row r="118" spans="1:6" ht="70.5" customHeight="1">
      <c r="A118" s="8" t="s">
        <v>278</v>
      </c>
      <c r="B118" s="9" t="s">
        <v>74</v>
      </c>
      <c r="C118" s="9" t="s">
        <v>214</v>
      </c>
      <c r="D118" s="23">
        <v>0.2</v>
      </c>
      <c r="E118" s="9" t="s">
        <v>75</v>
      </c>
      <c r="F118" s="5" t="s">
        <v>225</v>
      </c>
    </row>
    <row r="119" spans="1:6" ht="55.5" customHeight="1">
      <c r="A119" s="8" t="s">
        <v>279</v>
      </c>
      <c r="B119" s="9" t="s">
        <v>74</v>
      </c>
      <c r="C119" s="9" t="s">
        <v>214</v>
      </c>
      <c r="D119" s="23">
        <v>0.197</v>
      </c>
      <c r="E119" s="9" t="s">
        <v>280</v>
      </c>
      <c r="F119" s="5" t="s">
        <v>225</v>
      </c>
    </row>
    <row r="120" spans="1:6" ht="55.5" customHeight="1">
      <c r="A120" s="8" t="s">
        <v>281</v>
      </c>
      <c r="B120" s="9" t="s">
        <v>74</v>
      </c>
      <c r="C120" s="9" t="s">
        <v>214</v>
      </c>
      <c r="D120" s="23">
        <v>0.15</v>
      </c>
      <c r="E120" s="9" t="s">
        <v>75</v>
      </c>
      <c r="F120" s="5" t="s">
        <v>225</v>
      </c>
    </row>
    <row r="121" spans="1:6" ht="55.5" customHeight="1">
      <c r="A121" s="8" t="s">
        <v>282</v>
      </c>
      <c r="B121" s="9" t="s">
        <v>74</v>
      </c>
      <c r="C121" s="9" t="s">
        <v>214</v>
      </c>
      <c r="D121" s="23">
        <v>0.111</v>
      </c>
      <c r="E121" s="9" t="s">
        <v>283</v>
      </c>
      <c r="F121" s="5" t="s">
        <v>225</v>
      </c>
    </row>
    <row r="122" spans="1:6" ht="55.5" customHeight="1">
      <c r="A122" s="8" t="s">
        <v>284</v>
      </c>
      <c r="B122" s="9" t="s">
        <v>74</v>
      </c>
      <c r="C122" s="9" t="s">
        <v>214</v>
      </c>
      <c r="D122" s="23">
        <v>0.16</v>
      </c>
      <c r="E122" s="9" t="s">
        <v>275</v>
      </c>
      <c r="F122" s="5" t="s">
        <v>225</v>
      </c>
    </row>
    <row r="123" spans="1:6" ht="55.5" customHeight="1">
      <c r="A123" s="8" t="s">
        <v>285</v>
      </c>
      <c r="B123" s="9" t="s">
        <v>74</v>
      </c>
      <c r="C123" s="9" t="s">
        <v>214</v>
      </c>
      <c r="D123" s="23">
        <v>0.271</v>
      </c>
      <c r="E123" s="9" t="s">
        <v>75</v>
      </c>
      <c r="F123" s="5" t="s">
        <v>225</v>
      </c>
    </row>
    <row r="124" spans="1:6" ht="55.5" customHeight="1">
      <c r="A124" s="8" t="s">
        <v>286</v>
      </c>
      <c r="B124" s="9" t="s">
        <v>74</v>
      </c>
      <c r="C124" s="9" t="s">
        <v>214</v>
      </c>
      <c r="D124" s="23">
        <v>0.15</v>
      </c>
      <c r="E124" s="9" t="s">
        <v>287</v>
      </c>
      <c r="F124" s="5" t="s">
        <v>225</v>
      </c>
    </row>
    <row r="125" spans="1:6" ht="20.25" customHeight="1">
      <c r="A125" s="6" t="s">
        <v>63</v>
      </c>
      <c r="B125" s="6"/>
      <c r="C125" s="6"/>
      <c r="D125" s="21">
        <f>SUM(D77:D124)</f>
        <v>10.808000000000002</v>
      </c>
      <c r="E125" s="6"/>
      <c r="F125" s="10"/>
    </row>
    <row r="126" spans="1:6" ht="18.75" customHeight="1">
      <c r="A126" s="3" t="s">
        <v>293</v>
      </c>
      <c r="B126" s="4"/>
      <c r="C126" s="4"/>
      <c r="D126" s="19"/>
      <c r="E126" s="4"/>
      <c r="F126" s="4"/>
    </row>
    <row r="127" spans="1:6" ht="52.5" customHeight="1">
      <c r="A127" s="25" t="s">
        <v>140</v>
      </c>
      <c r="B127" s="5" t="s">
        <v>40</v>
      </c>
      <c r="C127" s="5" t="s">
        <v>24</v>
      </c>
      <c r="D127" s="20">
        <v>4.761</v>
      </c>
      <c r="E127" s="5" t="s">
        <v>41</v>
      </c>
      <c r="F127" s="5" t="s">
        <v>218</v>
      </c>
    </row>
    <row r="128" spans="1:6" ht="56.25" customHeight="1">
      <c r="A128" s="25" t="s">
        <v>139</v>
      </c>
      <c r="B128" s="5" t="s">
        <v>40</v>
      </c>
      <c r="C128" s="5" t="s">
        <v>42</v>
      </c>
      <c r="D128" s="20">
        <v>1.343</v>
      </c>
      <c r="E128" s="5" t="s">
        <v>43</v>
      </c>
      <c r="F128" s="5" t="s">
        <v>219</v>
      </c>
    </row>
    <row r="129" spans="1:6" ht="42" customHeight="1">
      <c r="A129" s="25" t="s">
        <v>138</v>
      </c>
      <c r="B129" s="5" t="s">
        <v>40</v>
      </c>
      <c r="C129" s="5" t="s">
        <v>42</v>
      </c>
      <c r="D129" s="20">
        <v>6.057</v>
      </c>
      <c r="E129" s="5" t="s">
        <v>44</v>
      </c>
      <c r="F129" s="5" t="s">
        <v>220</v>
      </c>
    </row>
    <row r="130" spans="1:6" ht="42" customHeight="1">
      <c r="A130" s="25" t="s">
        <v>137</v>
      </c>
      <c r="B130" s="5" t="s">
        <v>16</v>
      </c>
      <c r="C130" s="5" t="s">
        <v>45</v>
      </c>
      <c r="D130" s="20">
        <v>118.09</v>
      </c>
      <c r="E130" s="5" t="s">
        <v>46</v>
      </c>
      <c r="F130" s="5" t="s">
        <v>99</v>
      </c>
    </row>
    <row r="131" spans="1:6" ht="44.25" customHeight="1">
      <c r="A131" s="8" t="s">
        <v>135</v>
      </c>
      <c r="B131" s="5" t="s">
        <v>16</v>
      </c>
      <c r="C131" s="5" t="s">
        <v>94</v>
      </c>
      <c r="D131" s="20">
        <v>32.16</v>
      </c>
      <c r="E131" s="5" t="s">
        <v>46</v>
      </c>
      <c r="F131" s="5" t="s">
        <v>99</v>
      </c>
    </row>
    <row r="132" spans="1:6" ht="34.5" customHeight="1">
      <c r="A132" s="5" t="s">
        <v>136</v>
      </c>
      <c r="B132" s="5" t="s">
        <v>7</v>
      </c>
      <c r="C132" s="5" t="s">
        <v>20</v>
      </c>
      <c r="D132" s="20">
        <v>70</v>
      </c>
      <c r="E132" s="5" t="s">
        <v>46</v>
      </c>
      <c r="F132" s="5" t="s">
        <v>111</v>
      </c>
    </row>
    <row r="133" spans="1:6" ht="42" customHeight="1">
      <c r="A133" s="5" t="s">
        <v>118</v>
      </c>
      <c r="B133" s="5" t="s">
        <v>119</v>
      </c>
      <c r="C133" s="5" t="s">
        <v>30</v>
      </c>
      <c r="D133" s="20">
        <v>29.299</v>
      </c>
      <c r="E133" s="5" t="s">
        <v>46</v>
      </c>
      <c r="F133" s="5" t="s">
        <v>120</v>
      </c>
    </row>
    <row r="134" spans="1:6" ht="41.25" customHeight="1">
      <c r="A134" s="5" t="s">
        <v>168</v>
      </c>
      <c r="B134" s="5" t="s">
        <v>36</v>
      </c>
      <c r="C134" s="5"/>
      <c r="D134" s="20"/>
      <c r="E134" s="5" t="s">
        <v>169</v>
      </c>
      <c r="F134" s="5" t="s">
        <v>170</v>
      </c>
    </row>
    <row r="135" spans="1:6" ht="46.5" customHeight="1">
      <c r="A135" s="5" t="s">
        <v>172</v>
      </c>
      <c r="B135" s="5" t="s">
        <v>36</v>
      </c>
      <c r="C135" s="5" t="s">
        <v>27</v>
      </c>
      <c r="D135" s="20">
        <v>0.59</v>
      </c>
      <c r="E135" s="5" t="s">
        <v>173</v>
      </c>
      <c r="F135" s="5" t="s">
        <v>174</v>
      </c>
    </row>
    <row r="136" spans="1:6" ht="84.75" customHeight="1">
      <c r="A136" s="5" t="s">
        <v>141</v>
      </c>
      <c r="B136" s="5" t="s">
        <v>96</v>
      </c>
      <c r="C136" s="5" t="s">
        <v>35</v>
      </c>
      <c r="D136" s="20">
        <v>2.4</v>
      </c>
      <c r="E136" s="5" t="s">
        <v>97</v>
      </c>
      <c r="F136" s="5" t="s">
        <v>226</v>
      </c>
    </row>
    <row r="137" spans="1:6" ht="19.5" customHeight="1">
      <c r="A137" s="6" t="s">
        <v>64</v>
      </c>
      <c r="B137" s="6"/>
      <c r="C137" s="6"/>
      <c r="D137" s="21">
        <f>SUM(D127:D136)</f>
        <v>264.69999999999993</v>
      </c>
      <c r="E137" s="6"/>
      <c r="F137" s="10"/>
    </row>
    <row r="138" spans="1:6" ht="12.75">
      <c r="A138" s="13" t="s">
        <v>66</v>
      </c>
      <c r="B138" s="14"/>
      <c r="C138" s="14"/>
      <c r="D138" s="27">
        <f>D18+D23+D31+D35+D38+D45+D58+D75+D125+D137</f>
        <v>1017.0456385542168</v>
      </c>
      <c r="E138" s="14"/>
      <c r="F138" s="17"/>
    </row>
    <row r="139" ht="12.75">
      <c r="E139" s="15"/>
    </row>
    <row r="140" spans="1:6" ht="25.5">
      <c r="A140" s="1" t="s">
        <v>239</v>
      </c>
      <c r="B140" s="1" t="s">
        <v>72</v>
      </c>
      <c r="C140" s="1" t="s">
        <v>73</v>
      </c>
      <c r="D140" s="2" t="s">
        <v>240</v>
      </c>
      <c r="E140" s="1" t="s">
        <v>239</v>
      </c>
      <c r="F140" s="1" t="s">
        <v>229</v>
      </c>
    </row>
    <row r="141" spans="1:6" ht="12.75">
      <c r="A141" s="1" t="s">
        <v>48</v>
      </c>
      <c r="B141" s="31">
        <f>D35</f>
        <v>0.55</v>
      </c>
      <c r="C141" s="30">
        <f>B141*1/$B$151</f>
        <v>0.0005407820250641393</v>
      </c>
      <c r="D141" s="2"/>
      <c r="E141" s="1" t="s">
        <v>51</v>
      </c>
      <c r="F141" s="30">
        <f>$C$142</f>
        <v>0.49350784367307776</v>
      </c>
    </row>
    <row r="142" spans="1:6" ht="12.75">
      <c r="A142" s="1" t="s">
        <v>51</v>
      </c>
      <c r="B142" s="31">
        <f>D75</f>
        <v>501.92</v>
      </c>
      <c r="C142" s="30">
        <f aca="true" t="shared" si="0" ref="C142:C151">B142*1/$B$151</f>
        <v>0.49350784367307776</v>
      </c>
      <c r="D142" s="2"/>
      <c r="E142" s="1" t="s">
        <v>54</v>
      </c>
      <c r="F142" s="30">
        <f>$C$143</f>
        <v>0.2602636400626866</v>
      </c>
    </row>
    <row r="143" spans="1:6" ht="12.75">
      <c r="A143" s="1" t="s">
        <v>54</v>
      </c>
      <c r="B143" s="31">
        <f>D137</f>
        <v>264.69999999999993</v>
      </c>
      <c r="C143" s="30">
        <f t="shared" si="0"/>
        <v>0.2602636400626866</v>
      </c>
      <c r="D143" s="2"/>
      <c r="E143" s="1" t="s">
        <v>53</v>
      </c>
      <c r="F143" s="30">
        <f>$C$144</f>
        <v>0.08918738266570073</v>
      </c>
    </row>
    <row r="144" spans="1:6" ht="12.75">
      <c r="A144" s="1" t="s">
        <v>53</v>
      </c>
      <c r="B144" s="31">
        <f>D58</f>
        <v>90.70763855421689</v>
      </c>
      <c r="C144" s="30">
        <f t="shared" si="0"/>
        <v>0.08918738266570073</v>
      </c>
      <c r="D144" s="2"/>
      <c r="E144" s="1" t="s">
        <v>70</v>
      </c>
      <c r="F144" s="30">
        <f>$C$145</f>
        <v>0.055061442551985085</v>
      </c>
    </row>
    <row r="145" spans="1:6" ht="12.75">
      <c r="A145" s="1" t="s">
        <v>70</v>
      </c>
      <c r="B145" s="31">
        <f>D38</f>
        <v>56</v>
      </c>
      <c r="C145" s="30">
        <f t="shared" si="0"/>
        <v>0.055061442551985085</v>
      </c>
      <c r="D145" s="2"/>
      <c r="E145" s="1" t="s">
        <v>52</v>
      </c>
      <c r="F145" s="30">
        <f>$C$150</f>
        <v>0.04244548952726151</v>
      </c>
    </row>
    <row r="146" spans="1:6" ht="12.75">
      <c r="A146" s="1" t="s">
        <v>69</v>
      </c>
      <c r="B146" s="31">
        <f>D31</f>
        <v>28.151000000000003</v>
      </c>
      <c r="C146" s="30">
        <f t="shared" si="0"/>
        <v>0.027679190522873792</v>
      </c>
      <c r="D146" s="2"/>
      <c r="E146" s="1" t="s">
        <v>69</v>
      </c>
      <c r="F146" s="30">
        <f>$C$146</f>
        <v>0.027679190522873792</v>
      </c>
    </row>
    <row r="147" spans="1:6" ht="12.75">
      <c r="A147" s="1" t="s">
        <v>71</v>
      </c>
      <c r="B147" s="31">
        <f>D125</f>
        <v>10.808000000000002</v>
      </c>
      <c r="C147" s="30">
        <f t="shared" si="0"/>
        <v>0.010626858412533123</v>
      </c>
      <c r="D147" s="2"/>
      <c r="E147" s="1" t="s">
        <v>68</v>
      </c>
      <c r="F147" s="30">
        <f>$C$148</f>
        <v>0.013091841206780024</v>
      </c>
    </row>
    <row r="148" spans="1:6" ht="12.75">
      <c r="A148" s="1" t="s">
        <v>68</v>
      </c>
      <c r="B148" s="31">
        <f>D23</f>
        <v>13.315</v>
      </c>
      <c r="C148" s="30">
        <f t="shared" si="0"/>
        <v>0.013091841206780024</v>
      </c>
      <c r="D148" s="2"/>
      <c r="E148" s="1" t="s">
        <v>228</v>
      </c>
      <c r="F148" s="30">
        <f>$C$147</f>
        <v>0.010626858412533123</v>
      </c>
    </row>
    <row r="149" spans="1:6" ht="12.75">
      <c r="A149" s="1" t="s">
        <v>67</v>
      </c>
      <c r="B149" s="31">
        <f>D18</f>
        <v>7.7250000000000005</v>
      </c>
      <c r="C149" s="30">
        <f t="shared" si="0"/>
        <v>0.0075955293520372285</v>
      </c>
      <c r="D149" s="2"/>
      <c r="E149" s="1" t="s">
        <v>227</v>
      </c>
      <c r="F149" s="30">
        <f>$C$149</f>
        <v>0.0075955293520372285</v>
      </c>
    </row>
    <row r="150" spans="1:6" ht="12.75">
      <c r="A150" s="1" t="s">
        <v>52</v>
      </c>
      <c r="B150" s="31">
        <f>D45</f>
        <v>43.169000000000004</v>
      </c>
      <c r="C150" s="30">
        <f t="shared" si="0"/>
        <v>0.04244548952726151</v>
      </c>
      <c r="D150" s="2"/>
      <c r="E150" s="1" t="s">
        <v>48</v>
      </c>
      <c r="F150" s="30">
        <f>$C$141</f>
        <v>0.0005407820250641393</v>
      </c>
    </row>
    <row r="151" spans="1:3" ht="12.75">
      <c r="A151" s="1" t="s">
        <v>47</v>
      </c>
      <c r="B151" s="31">
        <f>SUM(B141:B150)</f>
        <v>1017.0456385542169</v>
      </c>
      <c r="C151" s="26">
        <f t="shared" si="0"/>
        <v>1</v>
      </c>
    </row>
  </sheetData>
  <mergeCells count="7">
    <mergeCell ref="A2:F2"/>
    <mergeCell ref="F4:F5"/>
    <mergeCell ref="A4:A5"/>
    <mergeCell ref="B4:B5"/>
    <mergeCell ref="C4:C5"/>
    <mergeCell ref="E4:E5"/>
    <mergeCell ref="D4:D5"/>
  </mergeCells>
  <printOptions/>
  <pageMargins left="0.75" right="0.75" top="1" bottom="1" header="0.5" footer="0.5"/>
  <pageSetup horizontalDpi="600" verticalDpi="600" orientation="landscape"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MukhamadievBR</dc:creator>
  <cp:keywords/>
  <dc:description/>
  <cp:lastModifiedBy>MukhamadievBR</cp:lastModifiedBy>
  <cp:lastPrinted>2006-01-06T15:42:18Z</cp:lastPrinted>
  <dcterms:created xsi:type="dcterms:W3CDTF">2005-03-15T07:01:38Z</dcterms:created>
  <dcterms:modified xsi:type="dcterms:W3CDTF">2006-01-27T05:18:04Z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