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30" windowHeight="6225" activeTab="0"/>
  </bookViews>
  <sheets>
    <sheet name="CPY2009 Report" sheetId="1" r:id="rId1"/>
    <sheet name="CPY2009 Footnotes" sheetId="2" r:id="rId2"/>
  </sheets>
  <definedNames>
    <definedName name="_xlnm.Print_Titles" localSheetId="0">'CPY2009 Report'!$1:$4</definedName>
  </definedNames>
  <calcPr fullCalcOnLoad="1"/>
</workbook>
</file>

<file path=xl/sharedStrings.xml><?xml version="1.0" encoding="utf-8"?>
<sst xmlns="http://schemas.openxmlformats.org/spreadsheetml/2006/main" count="122" uniqueCount="46">
  <si>
    <t>Total</t>
  </si>
  <si>
    <t>Invitation No.</t>
  </si>
  <si>
    <t>Percentage U.S.</t>
  </si>
  <si>
    <t>Liner</t>
  </si>
  <si>
    <t>Bulker</t>
  </si>
  <si>
    <t>Tanker</t>
  </si>
  <si>
    <t>Prepo</t>
  </si>
  <si>
    <t>Bulk Grains</t>
  </si>
  <si>
    <t>and</t>
  </si>
  <si>
    <t>Grand Totals</t>
  </si>
  <si>
    <t>Bulk Liquids</t>
  </si>
  <si>
    <t>Cargo Preference Status by Invitation</t>
  </si>
  <si>
    <t>Footnote 1:</t>
  </si>
  <si>
    <t>with DNAs</t>
  </si>
  <si>
    <t>U.S. Flag</t>
  </si>
  <si>
    <t>Foreign Flag</t>
  </si>
  <si>
    <t>Jacinto</t>
  </si>
  <si>
    <t>Footnote 1</t>
  </si>
  <si>
    <t>&amp;</t>
  </si>
  <si>
    <t>CP Year 2009 (October 1, 2008 - September 30, 2009)</t>
  </si>
  <si>
    <t>088</t>
  </si>
  <si>
    <t>088(B)</t>
  </si>
  <si>
    <t>098</t>
  </si>
  <si>
    <t>098(A)</t>
  </si>
  <si>
    <t>098(B)</t>
  </si>
  <si>
    <t>108(A)</t>
  </si>
  <si>
    <t>MSA-17 tonnage purchased on Inv. 098(A) totaled 11,290 tons, which is</t>
  </si>
  <si>
    <t>20 tons in excess of the 25% foreign flag portion of 11,270 tons.</t>
  </si>
  <si>
    <t>128</t>
  </si>
  <si>
    <t>019</t>
  </si>
  <si>
    <t>029</t>
  </si>
  <si>
    <t>039</t>
  </si>
  <si>
    <t>049</t>
  </si>
  <si>
    <t>059</t>
  </si>
  <si>
    <t>069</t>
  </si>
  <si>
    <t>079</t>
  </si>
  <si>
    <t>108(B)</t>
  </si>
  <si>
    <t>118(A)</t>
  </si>
  <si>
    <t>CP Year 2009 (October 1, 2008-September 30, 2009)</t>
  </si>
  <si>
    <t>Footnote 2</t>
  </si>
  <si>
    <t>Footnote 2:</t>
  </si>
  <si>
    <t>Footnote 3</t>
  </si>
  <si>
    <t>Footnote 3:</t>
  </si>
  <si>
    <t>Bulker DNA tonnage is 28,000 MT.</t>
  </si>
  <si>
    <t>Liner DNA tonnage is 8,550 NMT (retender of Inv. 108(B) cargo originally</t>
  </si>
  <si>
    <t>fixed Priority 1 U.S. flag and cancelled due to non-performance).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</si>
</sst>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#,##0.0000"/>
    <numFmt numFmtId="168" formatCode="#,##0.00000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1.140625" style="0" bestFit="1" customWidth="1"/>
    <col min="4" max="4" width="12.28125" style="0" bestFit="1" customWidth="1"/>
    <col min="5" max="5" width="13.140625" style="0" bestFit="1" customWidth="1"/>
    <col min="6" max="6" width="15.7109375" style="23" bestFit="1" customWidth="1"/>
    <col min="7" max="7" width="13.140625" style="26" customWidth="1"/>
  </cols>
  <sheetData>
    <row r="1" spans="1:7" ht="19.5" customHeight="1">
      <c r="A1" s="27" t="s">
        <v>11</v>
      </c>
      <c r="B1" s="27"/>
      <c r="C1" s="27"/>
      <c r="D1" s="27"/>
      <c r="E1" s="27"/>
      <c r="F1" s="27"/>
      <c r="G1" s="27"/>
    </row>
    <row r="2" spans="1:7" ht="19.5" customHeight="1">
      <c r="A2" s="27" t="s">
        <v>38</v>
      </c>
      <c r="B2" s="27"/>
      <c r="C2" s="27"/>
      <c r="D2" s="27"/>
      <c r="E2" s="27"/>
      <c r="F2" s="27"/>
      <c r="G2" s="27"/>
    </row>
    <row r="3" spans="1:7" ht="12.75">
      <c r="A3" s="2"/>
      <c r="B3" s="2"/>
      <c r="C3" s="2"/>
      <c r="D3" s="2"/>
      <c r="E3" s="2"/>
      <c r="F3" s="14"/>
      <c r="G3" s="24"/>
    </row>
    <row r="4" spans="1:7" ht="12.75">
      <c r="A4" s="3" t="s">
        <v>1</v>
      </c>
      <c r="B4" s="4"/>
      <c r="C4" s="3" t="s">
        <v>14</v>
      </c>
      <c r="D4" s="3" t="s">
        <v>15</v>
      </c>
      <c r="E4" s="3" t="s">
        <v>0</v>
      </c>
      <c r="F4" s="15" t="s">
        <v>2</v>
      </c>
      <c r="G4" s="24"/>
    </row>
    <row r="5" spans="1:7" ht="12.75">
      <c r="A5" s="5" t="s">
        <v>20</v>
      </c>
      <c r="B5" s="2" t="s">
        <v>4</v>
      </c>
      <c r="C5" s="6"/>
      <c r="D5" s="6"/>
      <c r="E5" s="6"/>
      <c r="F5" s="16"/>
      <c r="G5" s="24"/>
    </row>
    <row r="6" spans="1:7" ht="12.75">
      <c r="A6" s="5" t="s">
        <v>18</v>
      </c>
      <c r="B6" s="2" t="s">
        <v>3</v>
      </c>
      <c r="C6" s="6">
        <v>73030</v>
      </c>
      <c r="D6" s="6">
        <v>24370</v>
      </c>
      <c r="E6" s="6">
        <f>+C6+D6</f>
        <v>97400</v>
      </c>
      <c r="F6" s="17">
        <f>SUM(C6/E6)</f>
        <v>0.749794661190965</v>
      </c>
      <c r="G6" s="24"/>
    </row>
    <row r="7" spans="1:7" ht="12.75">
      <c r="A7" s="5" t="s">
        <v>21</v>
      </c>
      <c r="B7" s="2" t="s">
        <v>5</v>
      </c>
      <c r="C7" s="9"/>
      <c r="D7" s="9"/>
      <c r="E7" s="9"/>
      <c r="F7" s="18"/>
      <c r="G7" s="24"/>
    </row>
    <row r="8" spans="1:7" ht="12.75">
      <c r="A8" s="8"/>
      <c r="B8" s="2" t="s">
        <v>0</v>
      </c>
      <c r="C8" s="10">
        <f>SUM(C5:C7)</f>
        <v>73030</v>
      </c>
      <c r="D8" s="10">
        <f>SUM(D5:D7)</f>
        <v>24370</v>
      </c>
      <c r="E8" s="10">
        <f>SUM(E5:E7)</f>
        <v>97400</v>
      </c>
      <c r="F8" s="19">
        <f>SUM(C8/E8)</f>
        <v>0.749794661190965</v>
      </c>
      <c r="G8" s="24"/>
    </row>
    <row r="9" spans="1:7" ht="12.75">
      <c r="A9" s="3"/>
      <c r="B9" s="4"/>
      <c r="C9" s="3"/>
      <c r="D9" s="3"/>
      <c r="E9" s="3"/>
      <c r="F9" s="15"/>
      <c r="G9" s="24"/>
    </row>
    <row r="10" spans="1:7" ht="12.75">
      <c r="A10" s="5" t="s">
        <v>22</v>
      </c>
      <c r="B10" s="2" t="s">
        <v>4</v>
      </c>
      <c r="C10" s="6"/>
      <c r="D10" s="6"/>
      <c r="E10" s="6"/>
      <c r="F10" s="16"/>
      <c r="G10" s="24"/>
    </row>
    <row r="11" spans="1:7" ht="12.75">
      <c r="A11" s="5"/>
      <c r="B11" s="2" t="s">
        <v>3</v>
      </c>
      <c r="C11" s="6">
        <v>100280</v>
      </c>
      <c r="D11" s="6">
        <v>24370</v>
      </c>
      <c r="E11" s="6">
        <f>+C11+D11</f>
        <v>124650</v>
      </c>
      <c r="F11" s="17">
        <f>SUM(C11/E11)</f>
        <v>0.804492579221821</v>
      </c>
      <c r="G11" s="24"/>
    </row>
    <row r="12" spans="1:7" ht="12.75">
      <c r="A12" s="5"/>
      <c r="B12" s="2" t="s">
        <v>5</v>
      </c>
      <c r="C12" s="9"/>
      <c r="D12" s="9"/>
      <c r="E12" s="9"/>
      <c r="F12" s="18"/>
      <c r="G12" s="24"/>
    </row>
    <row r="13" spans="1:7" ht="12.75">
      <c r="A13" s="8"/>
      <c r="B13" s="2" t="s">
        <v>0</v>
      </c>
      <c r="C13" s="10">
        <f>SUM(C10:C12)</f>
        <v>100280</v>
      </c>
      <c r="D13" s="10">
        <f>SUM(D10:D12)</f>
        <v>24370</v>
      </c>
      <c r="E13" s="10">
        <f>SUM(E10:E12)</f>
        <v>124650</v>
      </c>
      <c r="F13" s="19">
        <f>SUM(C13/E13)</f>
        <v>0.804492579221821</v>
      </c>
      <c r="G13" s="24"/>
    </row>
    <row r="14" spans="1:7" ht="12.75">
      <c r="A14" s="2"/>
      <c r="B14" s="2"/>
      <c r="C14" s="6"/>
      <c r="D14" s="6"/>
      <c r="E14" s="6"/>
      <c r="F14" s="20"/>
      <c r="G14" s="24"/>
    </row>
    <row r="15" spans="1:7" ht="12.75">
      <c r="A15" s="5" t="s">
        <v>23</v>
      </c>
      <c r="B15" s="2" t="s">
        <v>4</v>
      </c>
      <c r="C15" s="6"/>
      <c r="D15" s="6"/>
      <c r="E15" s="6"/>
      <c r="F15" s="17"/>
      <c r="G15" s="24"/>
    </row>
    <row r="16" spans="1:7" ht="12.75">
      <c r="A16" s="5"/>
      <c r="B16" s="2" t="s">
        <v>3</v>
      </c>
      <c r="C16" s="6">
        <v>33790</v>
      </c>
      <c r="D16" s="6">
        <v>11290</v>
      </c>
      <c r="E16" s="6">
        <f>SUM(C16:D16)</f>
        <v>45080</v>
      </c>
      <c r="F16" s="17">
        <f>SUM(C16/E16)</f>
        <v>0.7495563442768411</v>
      </c>
      <c r="G16" s="25" t="s">
        <v>17</v>
      </c>
    </row>
    <row r="17" spans="1:7" ht="12.75">
      <c r="A17" s="5"/>
      <c r="B17" s="2" t="s">
        <v>5</v>
      </c>
      <c r="C17" s="11"/>
      <c r="D17" s="11"/>
      <c r="E17" s="11"/>
      <c r="F17" s="18"/>
      <c r="G17" s="24"/>
    </row>
    <row r="18" spans="1:7" ht="12.75">
      <c r="A18" s="8"/>
      <c r="B18" s="2" t="s">
        <v>0</v>
      </c>
      <c r="C18" s="10">
        <f>SUM(C15:C17)</f>
        <v>33790</v>
      </c>
      <c r="D18" s="10">
        <f>SUM(D15:D17)</f>
        <v>11290</v>
      </c>
      <c r="E18" s="10">
        <f>SUM(E15:E17)</f>
        <v>45080</v>
      </c>
      <c r="F18" s="19">
        <f>SUM(F15:F17)</f>
        <v>0.7495563442768411</v>
      </c>
      <c r="G18" s="24"/>
    </row>
    <row r="19" spans="1:7" ht="12.75">
      <c r="A19" s="3"/>
      <c r="B19" s="4"/>
      <c r="C19" s="3"/>
      <c r="D19" s="3"/>
      <c r="E19" s="3"/>
      <c r="F19" s="21"/>
      <c r="G19" s="24"/>
    </row>
    <row r="20" spans="1:7" ht="12.75">
      <c r="A20" s="5" t="s">
        <v>24</v>
      </c>
      <c r="B20" s="2" t="s">
        <v>4</v>
      </c>
      <c r="C20" s="6"/>
      <c r="D20" s="6"/>
      <c r="E20" s="6"/>
      <c r="F20" s="17"/>
      <c r="G20" s="24"/>
    </row>
    <row r="21" spans="1:7" ht="12.75">
      <c r="A21" s="5"/>
      <c r="B21" s="2" t="s">
        <v>3</v>
      </c>
      <c r="C21" s="6">
        <v>4900</v>
      </c>
      <c r="D21" s="6">
        <v>40</v>
      </c>
      <c r="E21" s="6">
        <f>SUM(C21:D21)</f>
        <v>4940</v>
      </c>
      <c r="F21" s="17">
        <f>SUM(C21/E21)</f>
        <v>0.9919028340080972</v>
      </c>
      <c r="G21" s="25"/>
    </row>
    <row r="22" spans="1:7" ht="12.75">
      <c r="A22" s="5"/>
      <c r="B22" s="2" t="s">
        <v>5</v>
      </c>
      <c r="C22" s="11"/>
      <c r="D22" s="11"/>
      <c r="E22" s="11"/>
      <c r="F22" s="18"/>
      <c r="G22" s="24"/>
    </row>
    <row r="23" spans="1:7" ht="12.75">
      <c r="A23" s="8"/>
      <c r="B23" s="2" t="s">
        <v>0</v>
      </c>
      <c r="C23" s="10">
        <f>SUM(C20:C22)</f>
        <v>4900</v>
      </c>
      <c r="D23" s="10">
        <f>SUM(D20:D22)</f>
        <v>40</v>
      </c>
      <c r="E23" s="10">
        <f>SUM(E20:E22)</f>
        <v>4940</v>
      </c>
      <c r="F23" s="19">
        <f>SUM(F20:F22)</f>
        <v>0.9919028340080972</v>
      </c>
      <c r="G23" s="24"/>
    </row>
    <row r="24" spans="1:7" ht="12.75">
      <c r="A24" s="8"/>
      <c r="B24" s="2"/>
      <c r="C24" s="10"/>
      <c r="D24" s="10"/>
      <c r="E24" s="10"/>
      <c r="F24" s="19"/>
      <c r="G24" s="24"/>
    </row>
    <row r="25" spans="1:7" ht="12.75">
      <c r="A25" s="5" t="s">
        <v>25</v>
      </c>
      <c r="B25" s="2" t="s">
        <v>4</v>
      </c>
      <c r="C25" s="6"/>
      <c r="D25" s="6"/>
      <c r="E25" s="6"/>
      <c r="F25" s="17"/>
      <c r="G25" s="24"/>
    </row>
    <row r="26" spans="1:7" ht="12.75">
      <c r="A26" s="5" t="s">
        <v>18</v>
      </c>
      <c r="B26" s="2" t="s">
        <v>3</v>
      </c>
      <c r="C26" s="6">
        <v>67120</v>
      </c>
      <c r="D26" s="6">
        <v>33760</v>
      </c>
      <c r="E26" s="6">
        <f>SUM(C26:D26)</f>
        <v>100880</v>
      </c>
      <c r="F26" s="17">
        <f>SUM(C26/E26)</f>
        <v>0.6653449643140364</v>
      </c>
      <c r="G26" s="24"/>
    </row>
    <row r="27" spans="1:7" ht="12.75">
      <c r="A27" s="5" t="s">
        <v>36</v>
      </c>
      <c r="B27" s="2" t="s">
        <v>5</v>
      </c>
      <c r="C27" s="11"/>
      <c r="D27" s="11"/>
      <c r="E27" s="11"/>
      <c r="F27" s="18"/>
      <c r="G27" s="24"/>
    </row>
    <row r="28" spans="1:7" ht="12.75">
      <c r="A28" s="8"/>
      <c r="B28" s="2" t="s">
        <v>0</v>
      </c>
      <c r="C28" s="10">
        <f>SUM(C25:C27)</f>
        <v>67120</v>
      </c>
      <c r="D28" s="10">
        <f>SUM(D25:D27)</f>
        <v>33760</v>
      </c>
      <c r="E28" s="10">
        <f>SUM(E25:E27)</f>
        <v>100880</v>
      </c>
      <c r="F28" s="19">
        <f>SUM(C28/E28)</f>
        <v>0.6653449643140364</v>
      </c>
      <c r="G28" s="24"/>
    </row>
    <row r="29" spans="1:7" ht="12.75">
      <c r="A29" s="8"/>
      <c r="B29" s="2"/>
      <c r="C29" s="10"/>
      <c r="D29" s="10"/>
      <c r="E29" s="10"/>
      <c r="F29" s="19"/>
      <c r="G29" s="24"/>
    </row>
    <row r="30" spans="1:7" ht="12.75">
      <c r="A30" s="5" t="s">
        <v>37</v>
      </c>
      <c r="B30" s="2" t="s">
        <v>4</v>
      </c>
      <c r="C30" s="6"/>
      <c r="D30" s="6"/>
      <c r="E30" s="6"/>
      <c r="F30" s="17"/>
      <c r="G30" s="24"/>
    </row>
    <row r="31" spans="1:7" ht="12.75">
      <c r="A31" s="5"/>
      <c r="B31" s="2" t="s">
        <v>3</v>
      </c>
      <c r="C31" s="6">
        <v>66240</v>
      </c>
      <c r="D31" s="6">
        <v>21200</v>
      </c>
      <c r="E31" s="6">
        <f>SUM(C31:D31)</f>
        <v>87440</v>
      </c>
      <c r="F31" s="17">
        <f>SUM(C31/E31)</f>
        <v>0.757548032936871</v>
      </c>
      <c r="G31" s="24"/>
    </row>
    <row r="32" spans="1:7" ht="12.75">
      <c r="A32" s="8"/>
      <c r="B32" s="2" t="s">
        <v>5</v>
      </c>
      <c r="C32" s="11"/>
      <c r="D32" s="11"/>
      <c r="E32" s="11"/>
      <c r="F32" s="18"/>
      <c r="G32" s="24"/>
    </row>
    <row r="33" spans="1:7" ht="12.75">
      <c r="A33" s="8"/>
      <c r="B33" s="2" t="s">
        <v>0</v>
      </c>
      <c r="C33" s="10">
        <f>SUM(C30:C32)</f>
        <v>66240</v>
      </c>
      <c r="D33" s="10">
        <f>SUM(D30:D32)</f>
        <v>21200</v>
      </c>
      <c r="E33" s="10">
        <f>SUM(E30:E32)</f>
        <v>87440</v>
      </c>
      <c r="F33" s="19">
        <f>SUM(C33/E33)</f>
        <v>0.757548032936871</v>
      </c>
      <c r="G33" s="24"/>
    </row>
    <row r="34" spans="1:7" ht="12.75">
      <c r="A34" s="2"/>
      <c r="B34" s="2"/>
      <c r="C34" s="6"/>
      <c r="D34" s="6"/>
      <c r="E34" s="6"/>
      <c r="F34" s="20"/>
      <c r="G34" s="24"/>
    </row>
    <row r="35" spans="1:7" ht="12.75">
      <c r="A35" s="5" t="s">
        <v>28</v>
      </c>
      <c r="B35" s="2" t="s">
        <v>4</v>
      </c>
      <c r="C35" s="6"/>
      <c r="D35" s="6"/>
      <c r="E35" s="6"/>
      <c r="F35" s="17"/>
      <c r="G35" s="24"/>
    </row>
    <row r="36" spans="1:7" ht="12.75">
      <c r="A36" s="5"/>
      <c r="B36" s="2" t="s">
        <v>3</v>
      </c>
      <c r="C36" s="6">
        <v>23120</v>
      </c>
      <c r="D36" s="6">
        <v>7700</v>
      </c>
      <c r="E36" s="6">
        <f>SUM(C36:D36)</f>
        <v>30820</v>
      </c>
      <c r="F36" s="17">
        <f>SUM(C36/E36)</f>
        <v>0.7501622323166774</v>
      </c>
      <c r="G36" s="24"/>
    </row>
    <row r="37" spans="1:7" ht="12.75">
      <c r="A37" s="8"/>
      <c r="B37" s="2" t="s">
        <v>5</v>
      </c>
      <c r="C37" s="9"/>
      <c r="D37" s="9"/>
      <c r="E37" s="9"/>
      <c r="F37" s="18"/>
      <c r="G37" s="24"/>
    </row>
    <row r="38" spans="1:7" ht="12.75">
      <c r="A38" s="8"/>
      <c r="B38" s="2" t="s">
        <v>0</v>
      </c>
      <c r="C38" s="10">
        <f>SUM(C35:C37)</f>
        <v>23120</v>
      </c>
      <c r="D38" s="10">
        <f>SUM(D36:D37)</f>
        <v>7700</v>
      </c>
      <c r="E38" s="10">
        <f>SUM(E35:E37)</f>
        <v>30820</v>
      </c>
      <c r="F38" s="19">
        <f>SUM(C38/E38)</f>
        <v>0.7501622323166774</v>
      </c>
      <c r="G38" s="24"/>
    </row>
    <row r="39" spans="1:7" ht="12.75">
      <c r="A39" s="2"/>
      <c r="B39" s="2"/>
      <c r="C39" s="6"/>
      <c r="D39" s="6"/>
      <c r="E39" s="6"/>
      <c r="F39" s="20"/>
      <c r="G39" s="24"/>
    </row>
    <row r="40" spans="1:7" ht="12.75">
      <c r="A40" s="5" t="s">
        <v>29</v>
      </c>
      <c r="B40" s="2" t="s">
        <v>4</v>
      </c>
      <c r="C40" s="6"/>
      <c r="D40" s="6"/>
      <c r="E40" s="6"/>
      <c r="F40" s="17"/>
      <c r="G40" s="24"/>
    </row>
    <row r="41" spans="1:7" ht="12.75">
      <c r="A41" s="5"/>
      <c r="B41" s="2" t="s">
        <v>3</v>
      </c>
      <c r="C41" s="6">
        <v>12340</v>
      </c>
      <c r="D41" s="6">
        <v>3200</v>
      </c>
      <c r="E41" s="6">
        <f>SUM(C41:D41)</f>
        <v>15540</v>
      </c>
      <c r="F41" s="17">
        <f>SUM(C41/E41)</f>
        <v>0.7940797940797941</v>
      </c>
      <c r="G41" s="24"/>
    </row>
    <row r="42" spans="1:7" ht="12.75">
      <c r="A42" s="5"/>
      <c r="B42" s="2" t="s">
        <v>5</v>
      </c>
      <c r="C42" s="11"/>
      <c r="D42" s="11"/>
      <c r="E42" s="11"/>
      <c r="F42" s="18"/>
      <c r="G42" s="24"/>
    </row>
    <row r="43" spans="1:7" ht="12.75">
      <c r="A43" s="8"/>
      <c r="B43" s="2" t="s">
        <v>0</v>
      </c>
      <c r="C43" s="10">
        <f>+C41</f>
        <v>12340</v>
      </c>
      <c r="D43" s="10">
        <f>+D41</f>
        <v>3200</v>
      </c>
      <c r="E43" s="10">
        <f>+E41</f>
        <v>15540</v>
      </c>
      <c r="F43" s="19">
        <f>SUM(C43/E43)</f>
        <v>0.7940797940797941</v>
      </c>
      <c r="G43" s="24"/>
    </row>
    <row r="44" spans="1:7" ht="12.75">
      <c r="A44" s="2"/>
      <c r="B44" s="2"/>
      <c r="C44" s="6"/>
      <c r="D44" s="6"/>
      <c r="E44" s="6"/>
      <c r="F44" s="20"/>
      <c r="G44" s="24"/>
    </row>
    <row r="45" spans="1:7" ht="12.75">
      <c r="A45" s="5" t="s">
        <v>30</v>
      </c>
      <c r="B45" s="2" t="s">
        <v>4</v>
      </c>
      <c r="C45" s="6"/>
      <c r="D45" s="6"/>
      <c r="E45" s="6"/>
      <c r="F45" s="17"/>
      <c r="G45" s="24"/>
    </row>
    <row r="46" spans="1:7" ht="12.75">
      <c r="A46" s="5"/>
      <c r="B46" s="2" t="s">
        <v>3</v>
      </c>
      <c r="C46" s="6">
        <v>49520</v>
      </c>
      <c r="D46" s="6">
        <v>13150</v>
      </c>
      <c r="E46" s="6">
        <f>SUM(C46:D46)</f>
        <v>62670</v>
      </c>
      <c r="F46" s="17">
        <f>SUM(C46/E46)</f>
        <v>0.7901707355991703</v>
      </c>
      <c r="G46" s="24"/>
    </row>
    <row r="47" spans="1:7" ht="12.75">
      <c r="A47" s="8"/>
      <c r="B47" s="2" t="s">
        <v>5</v>
      </c>
      <c r="C47" s="9"/>
      <c r="D47" s="9"/>
      <c r="E47" s="9"/>
      <c r="F47" s="18"/>
      <c r="G47" s="24"/>
    </row>
    <row r="48" spans="1:7" ht="12.75">
      <c r="A48" s="8"/>
      <c r="B48" s="2" t="s">
        <v>0</v>
      </c>
      <c r="C48" s="10">
        <f>+C46</f>
        <v>49520</v>
      </c>
      <c r="D48" s="10">
        <f>+D46</f>
        <v>13150</v>
      </c>
      <c r="E48" s="10">
        <f>+E46</f>
        <v>62670</v>
      </c>
      <c r="F48" s="19">
        <f>SUM(C48/E48)</f>
        <v>0.7901707355991703</v>
      </c>
      <c r="G48" s="24"/>
    </row>
    <row r="49" spans="1:7" ht="12.75">
      <c r="A49" s="2"/>
      <c r="B49" s="2"/>
      <c r="C49" s="6"/>
      <c r="D49" s="6"/>
      <c r="E49" s="6"/>
      <c r="F49" s="20"/>
      <c r="G49" s="24"/>
    </row>
    <row r="50" spans="1:7" ht="12.75">
      <c r="A50" s="5" t="s">
        <v>31</v>
      </c>
      <c r="B50" s="2" t="s">
        <v>4</v>
      </c>
      <c r="C50" s="6"/>
      <c r="D50" s="6"/>
      <c r="E50" s="6"/>
      <c r="F50" s="17"/>
      <c r="G50" s="24"/>
    </row>
    <row r="51" spans="1:7" ht="12.75">
      <c r="A51" s="5"/>
      <c r="B51" s="2" t="s">
        <v>3</v>
      </c>
      <c r="C51" s="6"/>
      <c r="D51" s="6"/>
      <c r="E51" s="6"/>
      <c r="F51" s="17" t="e">
        <f>SUM(C51/E51)</f>
        <v>#DIV/0!</v>
      </c>
      <c r="G51" s="24"/>
    </row>
    <row r="52" spans="1:7" ht="12.75">
      <c r="A52" s="5"/>
      <c r="B52" s="2" t="s">
        <v>5</v>
      </c>
      <c r="C52" s="9"/>
      <c r="D52" s="9"/>
      <c r="E52" s="9"/>
      <c r="F52" s="18"/>
      <c r="G52" s="24"/>
    </row>
    <row r="53" spans="1:7" ht="12.75">
      <c r="A53" s="8"/>
      <c r="B53" s="2" t="s">
        <v>0</v>
      </c>
      <c r="C53" s="10">
        <f>+C51</f>
        <v>0</v>
      </c>
      <c r="D53" s="10">
        <f>+D51</f>
        <v>0</v>
      </c>
      <c r="E53" s="10">
        <f>+E51</f>
        <v>0</v>
      </c>
      <c r="F53" s="19" t="e">
        <f>SUM(C53/E53)</f>
        <v>#DIV/0!</v>
      </c>
      <c r="G53" s="24"/>
    </row>
    <row r="54" spans="1:7" ht="12.75">
      <c r="A54" s="8"/>
      <c r="B54" s="2"/>
      <c r="C54" s="10"/>
      <c r="D54" s="10"/>
      <c r="E54" s="10"/>
      <c r="F54" s="19"/>
      <c r="G54" s="24"/>
    </row>
    <row r="55" spans="1:7" ht="12.75">
      <c r="A55" s="5" t="s">
        <v>32</v>
      </c>
      <c r="B55" s="2" t="s">
        <v>4</v>
      </c>
      <c r="C55" s="6"/>
      <c r="D55" s="6"/>
      <c r="E55" s="6"/>
      <c r="F55" s="17"/>
      <c r="G55" s="24"/>
    </row>
    <row r="56" spans="1:7" ht="12.75">
      <c r="A56" s="5"/>
      <c r="B56" s="2" t="s">
        <v>3</v>
      </c>
      <c r="C56" s="6"/>
      <c r="D56" s="6"/>
      <c r="E56" s="6"/>
      <c r="F56" s="17" t="e">
        <f>SUM(C56/E56)</f>
        <v>#DIV/0!</v>
      </c>
      <c r="G56" s="24"/>
    </row>
    <row r="57" spans="1:7" ht="12.75">
      <c r="A57" s="5"/>
      <c r="B57" s="2" t="s">
        <v>5</v>
      </c>
      <c r="C57" s="9"/>
      <c r="D57" s="9"/>
      <c r="E57" s="9"/>
      <c r="F57" s="18"/>
      <c r="G57" s="24"/>
    </row>
    <row r="58" spans="1:7" ht="12.75">
      <c r="A58" s="8"/>
      <c r="B58" s="2" t="s">
        <v>0</v>
      </c>
      <c r="C58" s="10">
        <f>+C56</f>
        <v>0</v>
      </c>
      <c r="D58" s="10">
        <f>+D56</f>
        <v>0</v>
      </c>
      <c r="E58" s="10">
        <f>+E56</f>
        <v>0</v>
      </c>
      <c r="F58" s="19" t="e">
        <f>SUM(C58/E58)</f>
        <v>#DIV/0!</v>
      </c>
      <c r="G58" s="24"/>
    </row>
    <row r="59" spans="1:7" ht="12.75">
      <c r="A59" s="2"/>
      <c r="B59" s="2"/>
      <c r="C59" s="6"/>
      <c r="D59" s="6"/>
      <c r="E59" s="6"/>
      <c r="F59" s="20"/>
      <c r="G59" s="24"/>
    </row>
    <row r="60" spans="1:7" ht="12.75">
      <c r="A60" s="5" t="s">
        <v>33</v>
      </c>
      <c r="B60" s="2" t="s">
        <v>4</v>
      </c>
      <c r="C60" s="6"/>
      <c r="D60" s="6"/>
      <c r="E60" s="6"/>
      <c r="F60" s="17"/>
      <c r="G60" s="24"/>
    </row>
    <row r="61" spans="1:7" ht="12.75">
      <c r="A61" s="5"/>
      <c r="B61" s="2" t="s">
        <v>3</v>
      </c>
      <c r="C61" s="6"/>
      <c r="D61" s="6"/>
      <c r="E61" s="6"/>
      <c r="F61" s="17" t="e">
        <f>SUM(C61/E61)</f>
        <v>#DIV/0!</v>
      </c>
      <c r="G61" s="24"/>
    </row>
    <row r="62" spans="1:7" ht="12.75">
      <c r="A62" s="5"/>
      <c r="B62" s="2" t="s">
        <v>5</v>
      </c>
      <c r="C62" s="9"/>
      <c r="D62" s="9"/>
      <c r="E62" s="9"/>
      <c r="F62" s="18"/>
      <c r="G62" s="24"/>
    </row>
    <row r="63" spans="1:7" ht="12.75">
      <c r="A63" s="8"/>
      <c r="B63" s="2" t="s">
        <v>0</v>
      </c>
      <c r="C63" s="10">
        <f>+C61</f>
        <v>0</v>
      </c>
      <c r="D63" s="10">
        <f>+D61</f>
        <v>0</v>
      </c>
      <c r="E63" s="10">
        <f>+E61</f>
        <v>0</v>
      </c>
      <c r="F63" s="19" t="e">
        <f>SUM(C63/E63)</f>
        <v>#DIV/0!</v>
      </c>
      <c r="G63" s="24"/>
    </row>
    <row r="64" spans="1:7" ht="12.75">
      <c r="A64" s="2"/>
      <c r="B64" s="2"/>
      <c r="C64" s="6"/>
      <c r="D64" s="6"/>
      <c r="E64" s="6"/>
      <c r="F64" s="20"/>
      <c r="G64" s="24"/>
    </row>
    <row r="65" spans="1:7" ht="12.75">
      <c r="A65" s="5" t="s">
        <v>34</v>
      </c>
      <c r="B65" s="2" t="s">
        <v>4</v>
      </c>
      <c r="C65" s="6"/>
      <c r="D65" s="6"/>
      <c r="E65" s="6"/>
      <c r="F65" s="17"/>
      <c r="G65" s="24"/>
    </row>
    <row r="66" spans="1:7" ht="12.75">
      <c r="A66" s="5"/>
      <c r="B66" s="2" t="s">
        <v>3</v>
      </c>
      <c r="C66" s="6"/>
      <c r="D66" s="6"/>
      <c r="E66" s="6"/>
      <c r="F66" s="17" t="e">
        <f>SUM(C66/E66)</f>
        <v>#DIV/0!</v>
      </c>
      <c r="G66" s="24"/>
    </row>
    <row r="67" spans="1:7" ht="12.75">
      <c r="A67" s="5"/>
      <c r="B67" s="2" t="s">
        <v>5</v>
      </c>
      <c r="C67" s="9"/>
      <c r="D67" s="9"/>
      <c r="E67" s="9"/>
      <c r="F67" s="18"/>
      <c r="G67" s="24"/>
    </row>
    <row r="68" spans="1:7" ht="12.75">
      <c r="A68" s="8"/>
      <c r="B68" s="2" t="s">
        <v>0</v>
      </c>
      <c r="C68" s="10">
        <f>+C66</f>
        <v>0</v>
      </c>
      <c r="D68" s="10">
        <f>+D66</f>
        <v>0</v>
      </c>
      <c r="E68" s="10">
        <f>+E66</f>
        <v>0</v>
      </c>
      <c r="F68" s="19" t="e">
        <f>SUM(C68/E68)</f>
        <v>#DIV/0!</v>
      </c>
      <c r="G68" s="24"/>
    </row>
    <row r="69" spans="1:7" ht="12.75">
      <c r="A69" s="2"/>
      <c r="B69" s="2"/>
      <c r="C69" s="6"/>
      <c r="D69" s="6"/>
      <c r="E69" s="6"/>
      <c r="F69" s="20"/>
      <c r="G69" s="24"/>
    </row>
    <row r="70" spans="1:7" ht="12.75">
      <c r="A70" s="5" t="s">
        <v>35</v>
      </c>
      <c r="B70" s="2" t="s">
        <v>4</v>
      </c>
      <c r="C70" s="6"/>
      <c r="D70" s="6"/>
      <c r="E70" s="6"/>
      <c r="F70" s="17"/>
      <c r="G70" s="24"/>
    </row>
    <row r="71" spans="1:7" ht="12.75">
      <c r="A71" s="5"/>
      <c r="B71" s="2" t="s">
        <v>3</v>
      </c>
      <c r="C71" s="6"/>
      <c r="D71" s="6"/>
      <c r="E71" s="6"/>
      <c r="F71" s="17" t="e">
        <f>SUM(C71/E71)</f>
        <v>#DIV/0!</v>
      </c>
      <c r="G71" s="24"/>
    </row>
    <row r="72" spans="1:7" ht="12.75">
      <c r="A72" s="5"/>
      <c r="B72" s="2" t="s">
        <v>5</v>
      </c>
      <c r="C72" s="9"/>
      <c r="D72" s="9"/>
      <c r="E72" s="9"/>
      <c r="F72" s="18"/>
      <c r="G72" s="24"/>
    </row>
    <row r="73" spans="1:7" ht="12.75">
      <c r="A73" s="8"/>
      <c r="B73" s="2" t="s">
        <v>0</v>
      </c>
      <c r="C73" s="10">
        <f>+C71</f>
        <v>0</v>
      </c>
      <c r="D73" s="10">
        <f>+D71</f>
        <v>0</v>
      </c>
      <c r="E73" s="10">
        <f>+E71</f>
        <v>0</v>
      </c>
      <c r="F73" s="19" t="e">
        <f>SUM(C73/E73)</f>
        <v>#DIV/0!</v>
      </c>
      <c r="G73" s="24"/>
    </row>
    <row r="74" spans="1:7" ht="12.75">
      <c r="A74" s="2"/>
      <c r="B74" s="2"/>
      <c r="C74" s="6"/>
      <c r="D74" s="6"/>
      <c r="E74" s="6"/>
      <c r="F74" s="20"/>
      <c r="G74" s="24"/>
    </row>
    <row r="75" spans="1:7" ht="12.75">
      <c r="A75" s="5"/>
      <c r="B75" s="2" t="s">
        <v>4</v>
      </c>
      <c r="C75" s="6"/>
      <c r="D75" s="6"/>
      <c r="E75" s="6"/>
      <c r="F75" s="17"/>
      <c r="G75" s="24"/>
    </row>
    <row r="76" spans="1:7" ht="12.75">
      <c r="A76" s="5"/>
      <c r="B76" s="2" t="s">
        <v>3</v>
      </c>
      <c r="C76" s="6"/>
      <c r="D76" s="6"/>
      <c r="E76" s="6"/>
      <c r="F76" s="17" t="e">
        <f>SUM(C76/E76)</f>
        <v>#DIV/0!</v>
      </c>
      <c r="G76" s="24"/>
    </row>
    <row r="77" spans="1:7" ht="12.75">
      <c r="A77" s="5"/>
      <c r="B77" s="2" t="s">
        <v>5</v>
      </c>
      <c r="C77" s="9"/>
      <c r="D77" s="9"/>
      <c r="E77" s="9"/>
      <c r="F77" s="18"/>
      <c r="G77" s="24"/>
    </row>
    <row r="78" spans="1:7" ht="12.75">
      <c r="A78" s="8"/>
      <c r="B78" s="2" t="s">
        <v>0</v>
      </c>
      <c r="C78" s="10">
        <f>+C76</f>
        <v>0</v>
      </c>
      <c r="D78" s="10">
        <f>+D76</f>
        <v>0</v>
      </c>
      <c r="E78" s="10">
        <f>+E76</f>
        <v>0</v>
      </c>
      <c r="F78" s="19" t="e">
        <f>SUM(C78/E78)</f>
        <v>#DIV/0!</v>
      </c>
      <c r="G78" s="24"/>
    </row>
    <row r="79" spans="1:7" ht="12.75">
      <c r="A79" s="2"/>
      <c r="B79" s="2"/>
      <c r="C79" s="6"/>
      <c r="D79" s="6"/>
      <c r="E79" s="6"/>
      <c r="F79" s="20"/>
      <c r="G79" s="24"/>
    </row>
    <row r="80" spans="1:7" ht="12.75">
      <c r="A80" s="5" t="s">
        <v>16</v>
      </c>
      <c r="B80" s="2" t="s">
        <v>4</v>
      </c>
      <c r="C80" s="6"/>
      <c r="D80" s="6"/>
      <c r="E80" s="6"/>
      <c r="F80" s="17"/>
      <c r="G80" s="24"/>
    </row>
    <row r="81" spans="1:7" ht="12.75">
      <c r="A81" s="5" t="s">
        <v>6</v>
      </c>
      <c r="B81" s="2" t="s">
        <v>3</v>
      </c>
      <c r="C81" s="6"/>
      <c r="D81" s="6"/>
      <c r="E81" s="6"/>
      <c r="F81" s="17" t="e">
        <f>SUM(C81/E81)</f>
        <v>#DIV/0!</v>
      </c>
      <c r="G81" s="24"/>
    </row>
    <row r="82" spans="1:7" ht="12.75">
      <c r="A82" s="8"/>
      <c r="B82" s="2" t="s">
        <v>5</v>
      </c>
      <c r="C82" s="9"/>
      <c r="D82" s="9"/>
      <c r="E82" s="9"/>
      <c r="F82" s="18"/>
      <c r="G82" s="24"/>
    </row>
    <row r="83" spans="1:7" ht="12.75">
      <c r="A83" s="8"/>
      <c r="B83" s="2" t="s">
        <v>0</v>
      </c>
      <c r="C83" s="10">
        <f>SUM(C80:C82)</f>
        <v>0</v>
      </c>
      <c r="D83" s="10">
        <f>SUM(D80:D82)</f>
        <v>0</v>
      </c>
      <c r="E83" s="10">
        <f>SUM(C83:D83)</f>
        <v>0</v>
      </c>
      <c r="F83" s="19" t="e">
        <f>SUM(C83/E83)</f>
        <v>#DIV/0!</v>
      </c>
      <c r="G83" s="24"/>
    </row>
    <row r="84" spans="1:7" ht="12.75">
      <c r="A84" s="2"/>
      <c r="B84" s="2"/>
      <c r="C84" s="6"/>
      <c r="D84" s="6"/>
      <c r="E84" s="6"/>
      <c r="F84" s="20"/>
      <c r="G84" s="24"/>
    </row>
    <row r="85" spans="1:15" ht="12.75">
      <c r="A85" s="5" t="s">
        <v>7</v>
      </c>
      <c r="B85" s="2" t="s">
        <v>4</v>
      </c>
      <c r="C85" s="6">
        <v>539320</v>
      </c>
      <c r="D85" s="6">
        <v>93980</v>
      </c>
      <c r="E85" s="6">
        <f>SUM(C85:D85)</f>
        <v>633300</v>
      </c>
      <c r="F85" s="17">
        <f>SUM(C85/E85)</f>
        <v>0.8516027159324175</v>
      </c>
      <c r="G85" s="24"/>
      <c r="O85" s="6"/>
    </row>
    <row r="86" spans="1:15" ht="12.75">
      <c r="A86" s="5" t="s">
        <v>8</v>
      </c>
      <c r="B86" s="2" t="s">
        <v>3</v>
      </c>
      <c r="C86" s="6">
        <v>0</v>
      </c>
      <c r="D86" s="6">
        <v>0</v>
      </c>
      <c r="E86" s="6">
        <v>0</v>
      </c>
      <c r="F86" s="17">
        <v>0</v>
      </c>
      <c r="G86" s="24"/>
      <c r="O86" s="6"/>
    </row>
    <row r="87" spans="1:15" ht="12.75">
      <c r="A87" s="5" t="s">
        <v>10</v>
      </c>
      <c r="B87" s="2" t="s">
        <v>5</v>
      </c>
      <c r="C87" s="9">
        <v>133280</v>
      </c>
      <c r="D87" s="9">
        <v>0</v>
      </c>
      <c r="E87" s="9">
        <f>SUM(C87:D87)</f>
        <v>133280</v>
      </c>
      <c r="F87" s="18">
        <f>SUM(C87/E87)</f>
        <v>1</v>
      </c>
      <c r="G87" s="25"/>
      <c r="O87" s="6"/>
    </row>
    <row r="88" spans="1:15" ht="12.75">
      <c r="A88" s="8"/>
      <c r="B88" s="2" t="s">
        <v>0</v>
      </c>
      <c r="C88" s="10">
        <f>SUM(C85:C87)</f>
        <v>672600</v>
      </c>
      <c r="D88" s="10">
        <f>SUM(D85:D87)</f>
        <v>93980</v>
      </c>
      <c r="E88" s="10">
        <f>SUM(C88:D88)</f>
        <v>766580</v>
      </c>
      <c r="F88" s="19">
        <f>SUM(C88/E88)</f>
        <v>0.8774035325732474</v>
      </c>
      <c r="G88" s="25"/>
      <c r="O88" s="6"/>
    </row>
    <row r="89" spans="1:15" ht="12.75">
      <c r="A89" s="2"/>
      <c r="B89" s="2"/>
      <c r="C89" s="6"/>
      <c r="D89" s="6"/>
      <c r="E89" s="6"/>
      <c r="F89" s="20"/>
      <c r="G89" s="24"/>
      <c r="O89" s="6"/>
    </row>
    <row r="90" spans="1:15" ht="12.75">
      <c r="A90" s="12" t="s">
        <v>9</v>
      </c>
      <c r="B90" s="2" t="s">
        <v>4</v>
      </c>
      <c r="C90" s="6">
        <f>+C85</f>
        <v>539320</v>
      </c>
      <c r="D90" s="6">
        <f>+D85</f>
        <v>93980</v>
      </c>
      <c r="E90" s="6">
        <f>SUM(C90:D90)</f>
        <v>633300</v>
      </c>
      <c r="F90" s="19">
        <f>SUM(C90/E90)</f>
        <v>0.8516027159324175</v>
      </c>
      <c r="G90" s="25"/>
      <c r="H90" s="1"/>
      <c r="O90" s="6"/>
    </row>
    <row r="91" spans="1:15" ht="12.75">
      <c r="A91" s="2"/>
      <c r="B91" s="2" t="s">
        <v>3</v>
      </c>
      <c r="C91" s="6">
        <f>SUM(C6,C11,C16,C21,C26,C31,C36,C41,C46,C51,C56,C61,C66,C71,C76,,C81,)</f>
        <v>430340</v>
      </c>
      <c r="D91" s="6">
        <f>SUM(D6,D11,D16,D21,D26,D31,D36,D41,D46,D51,D56,D61,D66,D71,D76,D81,)</f>
        <v>139080</v>
      </c>
      <c r="E91" s="6">
        <f>SUM(C91:D91)</f>
        <v>569420</v>
      </c>
      <c r="F91" s="19">
        <f>SUM(C91/E91)</f>
        <v>0.7557514664044115</v>
      </c>
      <c r="G91" s="25"/>
      <c r="O91" s="6"/>
    </row>
    <row r="92" spans="1:15" ht="12.75">
      <c r="A92" s="2"/>
      <c r="B92" s="2" t="s">
        <v>5</v>
      </c>
      <c r="C92" s="9">
        <f>SUM(C87)</f>
        <v>133280</v>
      </c>
      <c r="D92" s="9">
        <f>+D87</f>
        <v>0</v>
      </c>
      <c r="E92" s="9">
        <f>SUM(C92:D92)</f>
        <v>133280</v>
      </c>
      <c r="F92" s="22">
        <f>SUM(C92/E92)</f>
        <v>1</v>
      </c>
      <c r="G92" s="25"/>
      <c r="O92" s="6"/>
    </row>
    <row r="93" spans="1:7" ht="12.75">
      <c r="A93" s="2"/>
      <c r="B93" s="2" t="s">
        <v>0</v>
      </c>
      <c r="C93" s="10">
        <f>SUM(C90:C92)</f>
        <v>1102940</v>
      </c>
      <c r="D93" s="10">
        <f>SUM(D90:D92)</f>
        <v>233060</v>
      </c>
      <c r="E93" s="10">
        <f>SUM(C93:D93)</f>
        <v>1336000</v>
      </c>
      <c r="F93" s="19">
        <f>SUM(C93/E93)</f>
        <v>0.8255538922155689</v>
      </c>
      <c r="G93" s="25"/>
    </row>
    <row r="94" spans="1:7" ht="12.75">
      <c r="A94" s="2"/>
      <c r="B94" s="2"/>
      <c r="C94" s="6"/>
      <c r="D94" s="6"/>
      <c r="E94" s="6"/>
      <c r="F94" s="20"/>
      <c r="G94" s="24"/>
    </row>
    <row r="95" spans="1:7" ht="12.75">
      <c r="A95" s="12" t="s">
        <v>9</v>
      </c>
      <c r="B95" s="2" t="s">
        <v>4</v>
      </c>
      <c r="C95" s="6">
        <f>SUM(C90)</f>
        <v>539320</v>
      </c>
      <c r="D95" s="6">
        <f>+D90-28000</f>
        <v>65980</v>
      </c>
      <c r="E95" s="6">
        <f>SUM(C95:D95)</f>
        <v>605300</v>
      </c>
      <c r="F95" s="19">
        <f>SUM(C95/E95)</f>
        <v>0.8909962002312902</v>
      </c>
      <c r="G95" s="24" t="s">
        <v>39</v>
      </c>
    </row>
    <row r="96" spans="1:7" ht="12.75">
      <c r="A96" s="12" t="s">
        <v>13</v>
      </c>
      <c r="B96" s="2" t="s">
        <v>3</v>
      </c>
      <c r="C96" s="6">
        <f>SUM(C91)</f>
        <v>430340</v>
      </c>
      <c r="D96" s="6">
        <f>SUM(D91)-8550</f>
        <v>130530</v>
      </c>
      <c r="E96" s="6">
        <f>+C96+D96</f>
        <v>560870</v>
      </c>
      <c r="F96" s="19">
        <f>SUM(C96/E96)</f>
        <v>0.7672722734323462</v>
      </c>
      <c r="G96" s="24" t="s">
        <v>41</v>
      </c>
    </row>
    <row r="97" spans="1:7" ht="12.75">
      <c r="A97" s="2"/>
      <c r="B97" s="2" t="s">
        <v>5</v>
      </c>
      <c r="C97" s="9">
        <f>SUM(C87)</f>
        <v>133280</v>
      </c>
      <c r="D97" s="9">
        <v>0</v>
      </c>
      <c r="E97" s="9">
        <f>SUM(C97:D97)</f>
        <v>133280</v>
      </c>
      <c r="F97" s="22">
        <f>SUM(C97/E97)</f>
        <v>1</v>
      </c>
      <c r="G97" s="24"/>
    </row>
    <row r="98" spans="1:7" ht="12.75">
      <c r="A98" s="2"/>
      <c r="B98" s="2" t="s">
        <v>0</v>
      </c>
      <c r="C98" s="10">
        <f>SUM(C95:C97)</f>
        <v>1102940</v>
      </c>
      <c r="D98" s="10">
        <f>SUM(D95:D97)</f>
        <v>196510</v>
      </c>
      <c r="E98" s="10">
        <f>SUM(C98:D98)</f>
        <v>1299450</v>
      </c>
      <c r="F98" s="19">
        <f>SUM(C98/E98)</f>
        <v>0.8487744815114087</v>
      </c>
      <c r="G98" s="24"/>
    </row>
    <row r="99" spans="1:7" ht="12.75">
      <c r="A99" s="2"/>
      <c r="B99" s="2"/>
      <c r="C99" s="13"/>
      <c r="D99" s="13"/>
      <c r="E99" s="13"/>
      <c r="F99" s="14"/>
      <c r="G99" s="24"/>
    </row>
    <row r="109" spans="1:7" ht="12.75">
      <c r="A109" s="7"/>
      <c r="B109" s="2"/>
      <c r="C109" s="13"/>
      <c r="D109" s="13"/>
      <c r="E109" s="13"/>
      <c r="F109" s="14"/>
      <c r="G109" s="24"/>
    </row>
    <row r="110" spans="1:7" ht="12.75">
      <c r="A110" s="7"/>
      <c r="B110" s="2"/>
      <c r="C110" s="13"/>
      <c r="D110" s="13"/>
      <c r="E110" s="13"/>
      <c r="F110" s="14"/>
      <c r="G110" s="24"/>
    </row>
    <row r="111" spans="1:7" ht="12.75">
      <c r="A111" s="7"/>
      <c r="B111" s="2"/>
      <c r="C111" s="13"/>
      <c r="D111" s="13"/>
      <c r="E111" s="13"/>
      <c r="F111" s="14"/>
      <c r="G111" s="24"/>
    </row>
    <row r="112" spans="1:7" ht="12.75">
      <c r="A112" s="7"/>
      <c r="B112" s="2"/>
      <c r="C112" s="13"/>
      <c r="D112" s="13"/>
      <c r="E112" s="13"/>
      <c r="F112" s="14"/>
      <c r="G112" s="24"/>
    </row>
    <row r="113" spans="1:7" ht="12.75">
      <c r="A113" s="7"/>
      <c r="B113" s="2"/>
      <c r="C113" s="13"/>
      <c r="D113" s="13"/>
      <c r="E113" s="13"/>
      <c r="F113" s="14"/>
      <c r="G113" s="24"/>
    </row>
    <row r="114" spans="1:7" ht="12.75">
      <c r="A114" s="7"/>
      <c r="B114" s="2"/>
      <c r="C114" s="13"/>
      <c r="D114" s="13"/>
      <c r="E114" s="13"/>
      <c r="F114" s="14"/>
      <c r="G114" s="24"/>
    </row>
    <row r="115" spans="1:7" ht="12.75">
      <c r="A115" s="7"/>
      <c r="B115" s="2"/>
      <c r="C115" s="13"/>
      <c r="D115" s="13"/>
      <c r="E115" s="13"/>
      <c r="F115" s="14"/>
      <c r="G115" s="24"/>
    </row>
    <row r="116" spans="1:7" ht="12.75">
      <c r="A116" s="7"/>
      <c r="B116" s="2"/>
      <c r="C116" s="13"/>
      <c r="D116" s="13"/>
      <c r="E116" s="13"/>
      <c r="F116" s="14"/>
      <c r="G116" s="24"/>
    </row>
    <row r="117" spans="1:7" ht="12.75">
      <c r="A117" s="7"/>
      <c r="B117" s="2"/>
      <c r="C117" s="13"/>
      <c r="D117" s="13"/>
      <c r="E117" s="13"/>
      <c r="F117" s="14"/>
      <c r="G117" s="24"/>
    </row>
    <row r="118" spans="1:7" ht="12.75">
      <c r="A118" s="7"/>
      <c r="B118" s="2"/>
      <c r="C118" s="13"/>
      <c r="D118" s="13"/>
      <c r="E118" s="13"/>
      <c r="F118" s="14"/>
      <c r="G118" s="24"/>
    </row>
    <row r="119" spans="1:7" ht="12.75">
      <c r="A119" s="7"/>
      <c r="B119" s="2"/>
      <c r="C119" s="13"/>
      <c r="D119" s="13"/>
      <c r="E119" s="13"/>
      <c r="F119" s="14"/>
      <c r="G119" s="24"/>
    </row>
    <row r="120" spans="1:7" ht="12.75">
      <c r="A120" s="7"/>
      <c r="B120" s="2"/>
      <c r="C120" s="13"/>
      <c r="D120" s="13"/>
      <c r="E120" s="13"/>
      <c r="F120" s="14"/>
      <c r="G120" s="24"/>
    </row>
    <row r="121" spans="1:7" ht="12.75">
      <c r="A121" s="7"/>
      <c r="B121" s="2"/>
      <c r="C121" s="2"/>
      <c r="D121" s="2"/>
      <c r="E121" s="2"/>
      <c r="F121" s="14"/>
      <c r="G121" s="24"/>
    </row>
    <row r="122" spans="1:7" ht="12.75">
      <c r="A122" s="7"/>
      <c r="B122" s="2"/>
      <c r="C122" s="2"/>
      <c r="D122" s="2"/>
      <c r="E122" s="2"/>
      <c r="F122" s="14"/>
      <c r="G122" s="24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&amp;L&amp;"Tahoma,Regular"Revised on &amp;D at &amp;T&amp;R&amp;"Tahoma,Regular"Page &amp;P of 2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4" max="4" width="12.28125" style="0" customWidth="1"/>
  </cols>
  <sheetData>
    <row r="1" spans="1:8" ht="1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19</v>
      </c>
      <c r="B2" s="27"/>
      <c r="C2" s="27"/>
      <c r="D2" s="27"/>
      <c r="E2" s="27"/>
      <c r="F2" s="27"/>
      <c r="G2" s="27"/>
      <c r="H2" s="27"/>
    </row>
    <row r="12" spans="1:7" ht="12.75">
      <c r="A12" s="7" t="s">
        <v>12</v>
      </c>
      <c r="B12" s="2" t="s">
        <v>26</v>
      </c>
      <c r="C12" s="13"/>
      <c r="D12" s="13"/>
      <c r="E12" s="13"/>
      <c r="F12" s="2"/>
      <c r="G12" s="2"/>
    </row>
    <row r="13" spans="1:7" ht="12.75">
      <c r="A13" s="7"/>
      <c r="B13" s="2" t="s">
        <v>27</v>
      </c>
      <c r="C13" s="13"/>
      <c r="D13" s="13"/>
      <c r="E13" s="13"/>
      <c r="F13" s="2"/>
      <c r="G13" s="2"/>
    </row>
    <row r="14" spans="1:7" ht="12.75">
      <c r="A14" s="7" t="s">
        <v>40</v>
      </c>
      <c r="B14" s="2" t="s">
        <v>43</v>
      </c>
      <c r="C14" s="13"/>
      <c r="D14" s="13"/>
      <c r="E14" s="13"/>
      <c r="F14" s="2"/>
      <c r="G14" s="2"/>
    </row>
    <row r="15" spans="1:7" ht="12.75">
      <c r="A15" s="7" t="s">
        <v>42</v>
      </c>
      <c r="B15" s="2" t="s">
        <v>44</v>
      </c>
      <c r="C15" s="13"/>
      <c r="D15" s="13"/>
      <c r="E15" s="13"/>
      <c r="F15" s="2"/>
      <c r="G15" s="2"/>
    </row>
    <row r="16" spans="1:7" ht="12.75">
      <c r="A16" s="7"/>
      <c r="B16" s="2" t="s">
        <v>45</v>
      </c>
      <c r="C16" s="13"/>
      <c r="D16" s="13"/>
      <c r="E16" s="13"/>
      <c r="F16" s="2"/>
      <c r="G16" s="2"/>
    </row>
    <row r="17" spans="1:7" ht="12.75">
      <c r="A17" s="7"/>
      <c r="B17" s="2"/>
      <c r="C17" s="13"/>
      <c r="D17" s="13"/>
      <c r="E17" s="13"/>
      <c r="F17" s="2"/>
      <c r="G17" s="2"/>
    </row>
    <row r="18" spans="1:7" ht="12.75">
      <c r="A18" s="7"/>
      <c r="B18" s="2"/>
      <c r="C18" s="13"/>
      <c r="D18" s="13"/>
      <c r="E18" s="13"/>
      <c r="F18" s="2"/>
      <c r="G18" s="2"/>
    </row>
    <row r="19" spans="1:7" ht="12.75">
      <c r="A19" s="7"/>
      <c r="B19" s="2"/>
      <c r="C19" s="13"/>
      <c r="D19" s="13"/>
      <c r="E19" s="13"/>
      <c r="F19" s="2"/>
      <c r="G19" s="2"/>
    </row>
    <row r="20" spans="1:7" ht="12.75">
      <c r="A20" s="7"/>
      <c r="B20" s="2"/>
      <c r="C20" s="13"/>
      <c r="D20" s="13"/>
      <c r="E20" s="13"/>
      <c r="F20" s="2"/>
      <c r="G20" s="2"/>
    </row>
    <row r="21" spans="1:7" ht="12.75">
      <c r="A21" s="7"/>
      <c r="B21" s="2"/>
      <c r="C21" s="13"/>
      <c r="D21" s="13"/>
      <c r="E21" s="13"/>
      <c r="F21" s="2"/>
      <c r="G21" s="2"/>
    </row>
    <row r="22" spans="1:7" ht="12.75">
      <c r="A22" s="7"/>
      <c r="B22" s="2"/>
      <c r="C22" s="13"/>
      <c r="D22" s="13"/>
      <c r="E22" s="13"/>
      <c r="F22" s="2"/>
      <c r="G22" s="2"/>
    </row>
    <row r="23" spans="1:7" ht="12.75">
      <c r="A23" s="7"/>
      <c r="B23" s="2"/>
      <c r="C23" s="13"/>
      <c r="D23" s="13"/>
      <c r="E23" s="13"/>
      <c r="F23" s="2"/>
      <c r="G23" s="2"/>
    </row>
    <row r="24" spans="1:7" ht="12.75">
      <c r="A24" s="7"/>
      <c r="B24" s="2"/>
      <c r="C24" s="13"/>
      <c r="D24" s="13"/>
      <c r="E24" s="13"/>
      <c r="F24" s="2"/>
      <c r="G24" s="2"/>
    </row>
    <row r="25" spans="1:7" ht="12.75">
      <c r="A25" s="7"/>
      <c r="B25" s="2"/>
      <c r="C25" s="13"/>
      <c r="D25" s="13"/>
      <c r="E25" s="13"/>
      <c r="F25" s="2"/>
      <c r="G25" s="2"/>
    </row>
    <row r="26" spans="1:7" ht="12.75">
      <c r="A26" s="7"/>
      <c r="B26" s="2"/>
      <c r="C26" s="13"/>
      <c r="D26" s="13"/>
      <c r="E26" s="13"/>
      <c r="F26" s="2"/>
      <c r="G26" s="2"/>
    </row>
    <row r="27" spans="1:7" ht="12.75">
      <c r="A27" s="7"/>
      <c r="B27" s="2"/>
      <c r="C27" s="13"/>
      <c r="D27" s="13"/>
      <c r="E27" s="13"/>
      <c r="F27" s="2"/>
      <c r="G27" s="2"/>
    </row>
    <row r="28" spans="1:7" ht="12.75">
      <c r="A28" s="7"/>
      <c r="B28" s="2"/>
      <c r="C28" s="13"/>
      <c r="D28" s="13"/>
      <c r="E28" s="13"/>
      <c r="F28" s="2"/>
      <c r="G28" s="2"/>
    </row>
    <row r="29" spans="1:7" ht="12.75">
      <c r="A29" s="7"/>
      <c r="B29" s="2"/>
      <c r="C29" s="13"/>
      <c r="D29" s="13"/>
      <c r="E29" s="13"/>
      <c r="F29" s="2"/>
      <c r="G29" s="2"/>
    </row>
    <row r="30" spans="1:7" ht="12.75">
      <c r="A30" s="7"/>
      <c r="B30" s="2"/>
      <c r="C30" s="13"/>
      <c r="D30" s="13"/>
      <c r="E30" s="13"/>
      <c r="F30" s="2"/>
      <c r="G30" s="2"/>
    </row>
    <row r="31" spans="1:7" ht="12.75">
      <c r="A31" s="7"/>
      <c r="B31" s="2"/>
      <c r="C31" s="13"/>
      <c r="D31" s="13"/>
      <c r="E31" s="13"/>
      <c r="F31" s="2"/>
      <c r="G31" s="2"/>
    </row>
    <row r="32" spans="1:7" ht="12.75">
      <c r="A32" s="7"/>
      <c r="B32" s="2"/>
      <c r="C32" s="13"/>
      <c r="D32" s="13"/>
      <c r="E32" s="13"/>
      <c r="F32" s="2"/>
      <c r="G32" s="2"/>
    </row>
    <row r="33" spans="1:7" ht="12.75">
      <c r="A33" s="7"/>
      <c r="B33" s="2"/>
      <c r="C33" s="13"/>
      <c r="D33" s="13"/>
      <c r="E33" s="13"/>
      <c r="F33" s="2"/>
      <c r="G33" s="2"/>
    </row>
    <row r="34" spans="1:7" ht="12.75">
      <c r="A34" s="7"/>
      <c r="B34" s="2"/>
      <c r="C34" s="13"/>
      <c r="D34" s="13"/>
      <c r="E34" s="13"/>
      <c r="F34" s="2"/>
      <c r="G34" s="2"/>
    </row>
    <row r="35" spans="1:7" ht="12.75">
      <c r="A35" s="7"/>
      <c r="B35" s="2"/>
      <c r="C35" s="13"/>
      <c r="D35" s="13"/>
      <c r="E35" s="13"/>
      <c r="F35" s="2"/>
      <c r="G35" s="2"/>
    </row>
    <row r="36" spans="1:7" ht="12.75">
      <c r="A36" s="7"/>
      <c r="B36" s="2"/>
      <c r="C36" s="13"/>
      <c r="D36" s="13"/>
      <c r="E36" s="13"/>
      <c r="F36" s="2"/>
      <c r="G36" s="2"/>
    </row>
    <row r="37" spans="1:7" ht="12.75">
      <c r="A37" s="7"/>
      <c r="B37" s="2"/>
      <c r="C37" s="13"/>
      <c r="D37" s="13"/>
      <c r="E37" s="13"/>
      <c r="F37" s="2"/>
      <c r="G37" s="2"/>
    </row>
    <row r="38" spans="1:7" ht="12.75">
      <c r="A38" s="7"/>
      <c r="B38" s="2"/>
      <c r="C38" s="13"/>
      <c r="D38" s="13"/>
      <c r="E38" s="13"/>
      <c r="F38" s="2"/>
      <c r="G38" s="2"/>
    </row>
    <row r="39" spans="1:7" ht="12.75">
      <c r="A39" s="7"/>
      <c r="B39" s="2"/>
      <c r="C39" s="13"/>
      <c r="D39" s="13"/>
      <c r="E39" s="13"/>
      <c r="F39" s="2"/>
      <c r="G39" s="2"/>
    </row>
    <row r="40" spans="1:7" ht="12.75">
      <c r="A40" s="7"/>
      <c r="B40" s="2"/>
      <c r="C40" s="13"/>
      <c r="D40" s="13"/>
      <c r="E40" s="13"/>
      <c r="F40" s="2"/>
      <c r="G40" s="2"/>
    </row>
    <row r="41" spans="1:7" ht="12.75">
      <c r="A41" s="7"/>
      <c r="B41" s="2"/>
      <c r="C41" s="13"/>
      <c r="D41" s="13"/>
      <c r="E41" s="13"/>
      <c r="F41" s="2"/>
      <c r="G41" s="2"/>
    </row>
    <row r="42" spans="1:7" ht="12.75">
      <c r="A42" s="7"/>
      <c r="B42" s="2"/>
      <c r="C42" s="13"/>
      <c r="D42" s="13"/>
      <c r="E42" s="13"/>
      <c r="F42" s="2"/>
      <c r="G42" s="2"/>
    </row>
    <row r="43" spans="1:7" ht="12.75">
      <c r="A43" s="7"/>
      <c r="B43" s="2"/>
      <c r="C43" s="13"/>
      <c r="D43" s="13"/>
      <c r="E43" s="13"/>
      <c r="F43" s="2"/>
      <c r="G43" s="2"/>
    </row>
    <row r="44" spans="1:7" ht="12.75">
      <c r="A44" s="7"/>
      <c r="B44" s="2"/>
      <c r="C44" s="13"/>
      <c r="D44" s="13"/>
      <c r="E44" s="13"/>
      <c r="F44" s="2"/>
      <c r="G44" s="2"/>
    </row>
    <row r="45" spans="1:7" ht="12.75">
      <c r="A45" s="7"/>
      <c r="B45" s="2"/>
      <c r="C45" s="13"/>
      <c r="D45" s="13"/>
      <c r="E45" s="13"/>
      <c r="F45" s="2"/>
      <c r="G45" s="2"/>
    </row>
    <row r="46" spans="1:7" ht="12.75">
      <c r="A46" s="7"/>
      <c r="B46" s="2"/>
      <c r="C46" s="13"/>
      <c r="D46" s="13"/>
      <c r="E46" s="13"/>
      <c r="F46" s="2"/>
      <c r="G46" s="2"/>
    </row>
    <row r="47" spans="1:7" ht="12.75">
      <c r="A47" s="7"/>
      <c r="B47" s="2"/>
      <c r="C47" s="13"/>
      <c r="D47" s="13"/>
      <c r="E47" s="13"/>
      <c r="F47" s="2"/>
      <c r="G47" s="2"/>
    </row>
    <row r="48" spans="1:7" ht="12.75">
      <c r="A48" s="7"/>
      <c r="B48" s="2"/>
      <c r="C48" s="13"/>
      <c r="D48" s="13"/>
      <c r="E48" s="13"/>
      <c r="F48" s="2"/>
      <c r="G48" s="2"/>
    </row>
    <row r="49" spans="1:7" ht="12.75">
      <c r="A49" s="7"/>
      <c r="B49" s="2"/>
      <c r="C49" s="13"/>
      <c r="D49" s="13"/>
      <c r="E49" s="13"/>
      <c r="F49" s="2"/>
      <c r="G49" s="2"/>
    </row>
    <row r="50" spans="1:7" ht="12.75">
      <c r="A50" s="7"/>
      <c r="B50" s="2"/>
      <c r="C50" s="13"/>
      <c r="D50" s="13"/>
      <c r="E50" s="13"/>
      <c r="F50" s="2"/>
      <c r="G50" s="2"/>
    </row>
    <row r="51" spans="1:7" ht="12.75">
      <c r="A51" s="7"/>
      <c r="B51" s="2"/>
      <c r="C51" s="13"/>
      <c r="D51" s="13"/>
      <c r="E51" s="13"/>
      <c r="F51" s="2"/>
      <c r="G51" s="2"/>
    </row>
    <row r="52" spans="1:7" ht="12.75">
      <c r="A52" s="7"/>
      <c r="B52" s="2"/>
      <c r="C52" s="13"/>
      <c r="D52" s="13"/>
      <c r="E52" s="13"/>
      <c r="F52" s="2"/>
      <c r="G52" s="2"/>
    </row>
    <row r="53" spans="1:7" ht="12.75">
      <c r="A53" s="7"/>
      <c r="B53" s="2"/>
      <c r="C53" s="13"/>
      <c r="D53" s="13"/>
      <c r="E53" s="13"/>
      <c r="F53" s="2"/>
      <c r="G53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Footer>&amp;L&amp;"Tahoma,Regular"Revised on &amp;D at &amp;T&amp;R&amp;"Tahoma,Regular"Page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2009-02-26T15:59:05Z</cp:lastPrinted>
  <dcterms:created xsi:type="dcterms:W3CDTF">2001-05-15T15:29:31Z</dcterms:created>
  <dcterms:modified xsi:type="dcterms:W3CDTF">2009-02-26T15:59:11Z</dcterms:modified>
  <cp:category/>
  <cp:version/>
  <cp:contentType/>
  <cp:contentStatus/>
</cp:coreProperties>
</file>