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<sst xmlns="http://schemas.openxmlformats.org/spreadsheetml/2006/main" count="174" uniqueCount="157">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</sst>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281965"/>
        <c:axId val="53993366"/>
      </c:scatterChart>
      <c:valAx>
        <c:axId val="43281965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993366"/>
        <c:crossesAt val="-40"/>
        <c:crossBetween val="midCat"/>
        <c:dispUnits/>
        <c:majorUnit val="10"/>
      </c:valAx>
      <c:valAx>
        <c:axId val="53993366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81965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178247"/>
        <c:axId val="11386496"/>
      </c:scatterChart>
      <c:valAx>
        <c:axId val="16178247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386496"/>
        <c:crossesAt val="-65"/>
        <c:crossBetween val="midCat"/>
        <c:dispUnits/>
        <c:majorUnit val="10"/>
      </c:valAx>
      <c:valAx>
        <c:axId val="11386496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78247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5050MHz ITM/Average Ground/Continental Temperate/Flat/50%,50%,50% Gr=5dBi vbw=38 MLSa Nadir Rin=.01km Rout=20km NF=10dB Losses=5dB tranht=2m Iagg+Isngl I/N=-22dB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7275"/>
          <c:w val="0.8695"/>
          <c:h val="0.863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UWBRings!$G$24:$G$28</c:f>
              <c:numCache/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/>
            </c:numRef>
          </c:xVal>
          <c:yVal>
            <c:numRef>
              <c:f>UWBRings!$A$34:$A$38</c:f>
              <c:numCache/>
            </c:numRef>
          </c:yVal>
          <c:smooth val="0"/>
        </c:ser>
        <c:ser>
          <c:idx val="0"/>
          <c:order val="2"/>
          <c:tx>
            <c:strRef>
              <c:f>UWBRings!$H$23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UWBRings!$H$24:$H$28</c:f>
              <c:numCache/>
            </c:numRef>
          </c:yVal>
          <c:smooth val="0"/>
        </c:ser>
        <c:ser>
          <c:idx val="1"/>
          <c:order val="3"/>
          <c:tx>
            <c:strRef>
              <c:f>UWBRings!$I$23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UWBRings!$I$24:$I$28</c:f>
              <c:numCache/>
            </c:numRef>
          </c:yVal>
          <c:smooth val="0"/>
        </c:ser>
        <c:ser>
          <c:idx val="2"/>
          <c:order val="4"/>
          <c:tx>
            <c:strRef>
              <c:f>UWBRings!$J$23</c:f>
              <c:strCache>
                <c:ptCount val="1"/>
                <c:pt idx="0">
                  <c:v>6.1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UWBRings!$J$24:$J$28</c:f>
              <c:numCache/>
            </c:numRef>
          </c:yVal>
          <c:smooth val="0"/>
        </c:ser>
        <c:axId val="35369601"/>
        <c:axId val="49890954"/>
      </c:scatterChart>
      <c:valAx>
        <c:axId val="35369601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890954"/>
        <c:crossesAt val="-75"/>
        <c:crossBetween val="midCat"/>
        <c:dispUnits/>
        <c:majorUnit val="10"/>
      </c:valAx>
      <c:valAx>
        <c:axId val="49890954"/>
        <c:scaling>
          <c:orientation val="minMax"/>
          <c:max val="-25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6960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817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0.08375</cdr:y>
    </cdr:from>
    <cdr:to>
      <cdr:x>1</cdr:x>
      <cdr:y>0.15025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000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/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2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91.71265318131</v>
      </c>
      <c r="J3" s="8">
        <v>5</v>
      </c>
      <c r="K3" s="6"/>
      <c r="M3" s="69"/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>
        <v>38</v>
      </c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5050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0.01</v>
      </c>
      <c r="C6" s="6"/>
      <c r="D6" s="6"/>
      <c r="E6" s="6"/>
      <c r="F6" s="6"/>
      <c r="G6" s="6"/>
      <c r="H6" s="6"/>
      <c r="I6" s="8"/>
      <c r="J6" s="59">
        <v>10</v>
      </c>
      <c r="K6" s="59">
        <v>5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-22</v>
      </c>
      <c r="G7" s="61">
        <v>-45.29512094886178</v>
      </c>
      <c r="H7" s="61">
        <v>0.029991993993024324</v>
      </c>
      <c r="I7" s="8">
        <v>2</v>
      </c>
      <c r="J7" s="68">
        <f>10*LOG(1.38E-23*290*1000000)+30+J6</f>
        <v>-103.97722915699808</v>
      </c>
      <c r="K7" s="18" t="s">
        <v>71</v>
      </c>
      <c r="L7" s="8">
        <v>0.15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Nadir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5</v>
      </c>
      <c r="C9" s="43">
        <f>10^(B9/10)</f>
        <v>3.1622776601683795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35.228787452803374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0</v>
      </c>
      <c r="C10" s="43">
        <f>RADIANS(B10)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6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125664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0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201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0.03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0.03</v>
      </c>
      <c r="H23" s="55">
        <v>0.5</v>
      </c>
      <c r="I23" s="55">
        <v>3</v>
      </c>
      <c r="J23" s="55">
        <v>6.1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-45.497372052958525</v>
      </c>
      <c r="H24" s="13">
        <v>-30.570167314087627</v>
      </c>
      <c r="I24" s="13">
        <v>-28.77874183732385</v>
      </c>
      <c r="J24" s="13">
        <v>-26.98665174239453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-46.9880864308582</v>
      </c>
      <c r="H25" s="15">
        <v>-40.57016731408763</v>
      </c>
      <c r="I25" s="15">
        <v>-38.77874183732388</v>
      </c>
      <c r="J25" s="15">
        <v>-36.98665174239453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-52.077704843758056</v>
      </c>
      <c r="H26" s="15">
        <v>-50.57016731408763</v>
      </c>
      <c r="I26" s="15">
        <v>-48.77874183732388</v>
      </c>
      <c r="J26" s="15">
        <v>-46.986651742394514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MLSa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-62.07770484375806</v>
      </c>
      <c r="H27" s="15">
        <v>-60.57016731408761</v>
      </c>
      <c r="I27" s="15">
        <v>-58.778741837323864</v>
      </c>
      <c r="J27" s="15">
        <v>-56.986651742394514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-72.07770484375807</v>
      </c>
      <c r="H28" s="15">
        <v>-70.57016731408763</v>
      </c>
      <c r="I28" s="15">
        <v>-68.77874183732388</v>
      </c>
      <c r="J28" s="15">
        <v>-66.98665174239451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