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96" yWindow="65431" windowWidth="14130" windowHeight="5220" tabRatio="923" activeTab="0"/>
  </bookViews>
  <sheets>
    <sheet name="Apples" sheetId="1" r:id="rId1"/>
    <sheet name="Apricots" sheetId="2" r:id="rId2"/>
    <sheet name="Avocados" sheetId="3" r:id="rId3"/>
    <sheet name="Bananas" sheetId="4" r:id="rId4"/>
    <sheet name="Blackberries" sheetId="5" r:id="rId5"/>
    <sheet name="Blueberries" sheetId="6" r:id="rId6"/>
    <sheet name="Cantaloupe" sheetId="7" r:id="rId7"/>
    <sheet name="Cherries" sheetId="8" r:id="rId8"/>
    <sheet name="Cranberries" sheetId="9" r:id="rId9"/>
    <sheet name="Figs" sheetId="10" r:id="rId10"/>
    <sheet name="Grapefruit" sheetId="11" r:id="rId11"/>
    <sheet name="Grapes" sheetId="12" r:id="rId12"/>
    <sheet name="Honeydew" sheetId="13" r:id="rId13"/>
    <sheet name="Kiwi" sheetId="14" r:id="rId14"/>
    <sheet name="Mangoes" sheetId="15" r:id="rId15"/>
    <sheet name="Nectarines" sheetId="16" r:id="rId16"/>
    <sheet name="Oranges" sheetId="17" r:id="rId17"/>
    <sheet name="Papaya" sheetId="18" r:id="rId18"/>
    <sheet name="Peaches" sheetId="19" r:id="rId19"/>
    <sheet name="Pears" sheetId="20" r:id="rId20"/>
    <sheet name="Pineapple" sheetId="21" r:id="rId21"/>
    <sheet name="Plums" sheetId="22" r:id="rId22"/>
    <sheet name="Raspberries" sheetId="23" r:id="rId23"/>
    <sheet name="Strawberries" sheetId="24" r:id="rId24"/>
    <sheet name="Tangelos" sheetId="25" r:id="rId25"/>
    <sheet name="Tangerines" sheetId="26" r:id="rId26"/>
    <sheet name="Watermelon" sheetId="27" r:id="rId27"/>
  </sheets>
  <definedNames>
    <definedName name="_xlnm.Print_Area" localSheetId="0">'Apples'!$A$1:$P$30</definedName>
    <definedName name="_xlnm.Print_Area" localSheetId="1">'Apricots'!$A$1:$P$24</definedName>
    <definedName name="_xlnm.Print_Area" localSheetId="2">'Avocados'!$A$1:$P$20</definedName>
    <definedName name="_xlnm.Print_Area" localSheetId="3">'Bananas'!$A$1:$P$20</definedName>
    <definedName name="_xlnm.Print_Area" localSheetId="4">'Blackberries'!$A$1:$P$23</definedName>
    <definedName name="_xlnm.Print_Area" localSheetId="5">'Blueberries'!$A$1:$P$22</definedName>
    <definedName name="_xlnm.Print_Area" localSheetId="6">'Cantaloupe'!$A$1:$P$19</definedName>
    <definedName name="_xlnm.Print_Area" localSheetId="7">'Cherries'!$A$1:$P$24</definedName>
    <definedName name="_xlnm.Print_Area" localSheetId="8">'Cranberries'!$A$1:$P$20</definedName>
    <definedName name="_xlnm.Print_Area" localSheetId="9">'Figs'!$A$1:$P$22</definedName>
    <definedName name="_xlnm.Print_Area" localSheetId="10">'Grapefruit'!$A$1:$P$27</definedName>
    <definedName name="_xlnm.Print_Area" localSheetId="11">'Grapes'!$A$1:$P$26</definedName>
    <definedName name="_xlnm.Print_Area" localSheetId="12">'Honeydew'!$A$1:$P$22</definedName>
    <definedName name="_xlnm.Print_Area" localSheetId="13">'Kiwi'!$A$1:$P$19</definedName>
    <definedName name="_xlnm.Print_Area" localSheetId="14">'Mangoes'!$A$1:$P$22</definedName>
    <definedName name="_xlnm.Print_Area" localSheetId="15">'Nectarines'!$A$1:$P$19</definedName>
    <definedName name="_xlnm.Print_Area" localSheetId="16">'Oranges'!$A$1:$P$33</definedName>
    <definedName name="_xlnm.Print_Area" localSheetId="17">'Papaya'!$A$1:$P$21</definedName>
    <definedName name="_xlnm.Print_Area" localSheetId="18">'Peaches'!$A$1:$P$25</definedName>
    <definedName name="_xlnm.Print_Area" localSheetId="19">'Pears'!$A$1:$P$24</definedName>
    <definedName name="_xlnm.Print_Area" localSheetId="20">'Pineapple'!$A$1:$P$26</definedName>
    <definedName name="_xlnm.Print_Area" localSheetId="21">'Plums'!$A$1:$P$27</definedName>
    <definedName name="_xlnm.Print_Area" localSheetId="22">'Raspberries'!$A$1:$P$23</definedName>
    <definedName name="_xlnm.Print_Area" localSheetId="23">'Strawberries'!$A$1:$P$23</definedName>
    <definedName name="_xlnm.Print_Area" localSheetId="24">'Tangelos'!$A$1:$P$15</definedName>
    <definedName name="_xlnm.Print_Area" localSheetId="25">'Tangerines'!$A$1:$P$14</definedName>
    <definedName name="_xlnm.Print_Area" localSheetId="26">'Watermelon'!$A$1:$P$20</definedName>
    <definedName name="_xlnm.Print_Titles" localSheetId="0">'Apples'!$1:$15</definedName>
  </definedNames>
  <calcPr fullCalcOnLoad="1" iterate="1" iterateCount="1" iterateDelta="0.001"/>
</workbook>
</file>

<file path=xl/sharedStrings.xml><?xml version="1.0" encoding="utf-8"?>
<sst xmlns="http://schemas.openxmlformats.org/spreadsheetml/2006/main" count="789" uniqueCount="218">
  <si>
    <r>
      <t xml:space="preserve">  </t>
    </r>
    <r>
      <rPr>
        <vertAlign val="superscript"/>
        <sz val="8"/>
        <rFont val="Arial"/>
        <family val="2"/>
      </rPr>
      <t>1</t>
    </r>
    <r>
      <rPr>
        <sz val="8"/>
        <rFont val="Arial"/>
        <family val="2"/>
      </rPr>
      <t xml:space="preserve">California Avocado Commission website,  www.avocado.org.  </t>
    </r>
    <r>
      <rPr>
        <vertAlign val="superscript"/>
        <sz val="8"/>
        <rFont val="Arial"/>
        <family val="2"/>
      </rPr>
      <t>2</t>
    </r>
    <r>
      <rPr>
        <sz val="8"/>
        <rFont val="Arial"/>
        <family val="2"/>
      </rPr>
      <t xml:space="preserve">UCLA Center for Human Nutrition and USDA Nutrient Database for Standard Reference.  </t>
    </r>
    <r>
      <rPr>
        <vertAlign val="superscript"/>
        <sz val="8"/>
        <rFont val="Arial"/>
        <family val="2"/>
      </rPr>
      <t>3</t>
    </r>
    <r>
      <rPr>
        <sz val="8"/>
        <rFont val="Arial"/>
        <family val="2"/>
      </rPr>
      <t xml:space="preserve">Excludes any products labeled organic.  </t>
    </r>
    <r>
      <rPr>
        <vertAlign val="superscript"/>
        <sz val="8"/>
        <rFont val="Arial"/>
        <family val="2"/>
      </rPr>
      <t>4</t>
    </r>
    <r>
      <rPr>
        <sz val="8"/>
        <rFont val="Arial"/>
        <family val="2"/>
      </rPr>
      <t xml:space="preserve">Source:  ACNielsen Homescan database.  </t>
    </r>
    <r>
      <rPr>
        <vertAlign val="superscript"/>
        <sz val="8"/>
        <rFont val="Arial"/>
        <family val="2"/>
      </rPr>
      <t>5</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r>
      <rPr>
        <vertAlign val="superscript"/>
        <sz val="8"/>
        <rFont val="Arial"/>
        <family val="2"/>
      </rPr>
      <t>6</t>
    </r>
    <r>
      <rPr>
        <sz val="8"/>
        <rFont val="Arial"/>
        <family val="2"/>
      </rPr>
      <t>Some fresh avocados in the database were priced by the piece of fruit rather than the pound.  For those avocados we used the USDA National Nutrient Database's weight of 201 grams or 7.035 ounces for each avocado.</t>
    </r>
  </si>
  <si>
    <t>Bananas:  Quantity purchased, dollars spent, average retail price per pound or pint, and average price per serving, 1999</t>
  </si>
  <si>
    <r>
      <t>In the 1800s, sailors brought a few stems of bananas home to America with them after traveling in the Caribbean. Bananas were officially introduced to Americans at the 1876 Philadelphia Centennial Exhibition. Each banana was wrapped in foil and sold for 10 cents.</t>
    </r>
    <r>
      <rPr>
        <i/>
        <vertAlign val="superscript"/>
        <sz val="10"/>
        <rFont val="Arial"/>
        <family val="2"/>
      </rPr>
      <t>1</t>
    </r>
  </si>
  <si>
    <r>
      <t>Bananas actually grow on plants, not trees. In fact, they are really giant herbs, related to the orchid, lily and palm family. The plant is a perennial that grows again and again from the same root system. Massive leaves reaching 30 feet make it the largest plant on earth without a woody stem.</t>
    </r>
    <r>
      <rPr>
        <i/>
        <vertAlign val="superscript"/>
        <sz val="10"/>
        <rFont val="Arial"/>
        <family val="2"/>
      </rPr>
      <t>2</t>
    </r>
  </si>
  <si>
    <r>
      <t>Bananas, the most popular fruit in the U.S. (in terms of quantity purchased), are a good source of fiber, vitamin C, and potassium. One banana has 16% of the daily recommendations for fiber, 15% of the vitamin C, and 11% of the potassium.</t>
    </r>
    <r>
      <rPr>
        <i/>
        <vertAlign val="superscript"/>
        <sz val="10"/>
        <rFont val="Arial"/>
        <family val="2"/>
      </rPr>
      <t>1</t>
    </r>
  </si>
  <si>
    <t>Bananas</t>
  </si>
  <si>
    <r>
      <t xml:space="preserve">  1</t>
    </r>
    <r>
      <rPr>
        <sz val="8"/>
        <rFont val="Arial"/>
        <family val="2"/>
      </rPr>
      <t xml:space="preserve">Dole Food Company website, www.dole.com. </t>
    </r>
    <r>
      <rPr>
        <vertAlign val="superscript"/>
        <sz val="8"/>
        <rFont val="Arial"/>
        <family val="2"/>
      </rPr>
      <t>2</t>
    </r>
    <r>
      <rPr>
        <sz val="8"/>
        <rFont val="Arial"/>
        <family val="2"/>
      </rPr>
      <t xml:space="preserve">Chiquita Brands Inc. website, www.dole.com  </t>
    </r>
    <r>
      <rPr>
        <vertAlign val="superscript"/>
        <sz val="8"/>
        <rFont val="Arial"/>
        <family val="2"/>
      </rPr>
      <t>3</t>
    </r>
    <r>
      <rPr>
        <sz val="8"/>
        <rFont val="Arial"/>
        <family val="2"/>
      </rPr>
      <t xml:space="preserve">Excludes any products labeled organic.  </t>
    </r>
    <r>
      <rPr>
        <vertAlign val="superscript"/>
        <sz val="8"/>
        <rFont val="Arial"/>
        <family val="2"/>
      </rPr>
      <t>4</t>
    </r>
    <r>
      <rPr>
        <sz val="8"/>
        <rFont val="Arial"/>
        <family val="2"/>
      </rPr>
      <t xml:space="preserve">Source:  ACNielsen Homescan database.  </t>
    </r>
    <r>
      <rPr>
        <vertAlign val="superscript"/>
        <sz val="8"/>
        <rFont val="Arial"/>
        <family val="2"/>
      </rPr>
      <t>5</t>
    </r>
    <r>
      <rPr>
        <sz val="8"/>
        <rFont val="Arial"/>
        <family val="2"/>
      </rPr>
      <t xml:space="preserve">The </t>
    </r>
    <r>
      <rPr>
        <i/>
        <sz val="8"/>
        <rFont val="Arial"/>
        <family val="2"/>
      </rPr>
      <t>Food Guide Pyramid</t>
    </r>
    <r>
      <rPr>
        <sz val="8"/>
        <rFont val="Arial"/>
        <family val="2"/>
      </rPr>
      <t xml:space="preserve"> serving for fresh bananas is one medium banana.  For consistency with other fresh fruits we used a serving size of 1/2 cup.  </t>
    </r>
    <r>
      <rPr>
        <vertAlign val="superscript"/>
        <sz val="8"/>
        <rFont val="Arial"/>
        <family val="2"/>
      </rPr>
      <t>6</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</si>
  <si>
    <t>Blackberries:  Quantity purchased, dollars spent, average retail price per pound or pint, and average price per serving, 1999</t>
  </si>
  <si>
    <r>
      <t>Compared to other fruits, blackberries have only been domesticated very recently. Wild berries were always available so they were never deliberately planted.  But with increasing urbanization, access to wild berries was much reduced, and from the late 1960's onward there was an effort to find bigger and better wild berry plants to bring into the garden, especially in America.</t>
    </r>
    <r>
      <rPr>
        <i/>
        <vertAlign val="superscript"/>
        <sz val="10"/>
        <rFont val="Arial"/>
        <family val="2"/>
      </rPr>
      <t>1</t>
    </r>
  </si>
  <si>
    <r>
      <t>Blackberries are a good source of vitamin C and folate.  The pheonols in blackberries have been found to have antioxidant properties comparable to grapes and red wines.</t>
    </r>
    <r>
      <rPr>
        <i/>
        <vertAlign val="superscript"/>
        <sz val="10"/>
        <rFont val="Arial"/>
        <family val="2"/>
      </rPr>
      <t>1</t>
    </r>
  </si>
  <si>
    <t>Fresh blackberries cost a dollar more per pound than both canned and frozen, but on a per serving basis, fresh and frozen berries are both $0.66 per serving, $0.30 cheaper than canned.</t>
  </si>
  <si>
    <t>Blackberries</t>
  </si>
  <si>
    <r>
      <t>Fresh</t>
    </r>
    <r>
      <rPr>
        <vertAlign val="superscript"/>
        <sz val="8"/>
        <rFont val="Arial"/>
        <family val="2"/>
      </rPr>
      <t>5</t>
    </r>
  </si>
  <si>
    <r>
      <t>Canned</t>
    </r>
    <r>
      <rPr>
        <vertAlign val="superscript"/>
        <sz val="8"/>
        <rFont val="Arial"/>
        <family val="2"/>
      </rPr>
      <t>6</t>
    </r>
  </si>
  <si>
    <r>
      <t>Frozen</t>
    </r>
    <r>
      <rPr>
        <vertAlign val="superscript"/>
        <sz val="8"/>
        <rFont val="Arial"/>
        <family val="2"/>
      </rPr>
      <t>7</t>
    </r>
  </si>
  <si>
    <r>
      <t xml:space="preserve">  </t>
    </r>
    <r>
      <rPr>
        <vertAlign val="superscript"/>
        <sz val="8"/>
        <rFont val="Arial"/>
        <family val="2"/>
      </rPr>
      <t>1</t>
    </r>
    <r>
      <rPr>
        <sz val="8"/>
        <rFont val="Arial"/>
        <family val="2"/>
      </rPr>
      <t xml:space="preserve">NaturalFood Hub website, www.naturalhub.com.  </t>
    </r>
    <r>
      <rPr>
        <vertAlign val="superscript"/>
        <sz val="8"/>
        <rFont val="Arial"/>
        <family val="2"/>
      </rPr>
      <t>2</t>
    </r>
    <r>
      <rPr>
        <sz val="8"/>
        <rFont val="Arial"/>
        <family val="2"/>
      </rPr>
      <t xml:space="preserve">Excludes any products labeled organic.  </t>
    </r>
    <r>
      <rPr>
        <vertAlign val="superscript"/>
        <sz val="8"/>
        <rFont val="Arial"/>
        <family val="2"/>
      </rPr>
      <t>3</t>
    </r>
    <r>
      <rPr>
        <sz val="8"/>
        <rFont val="Arial"/>
        <family val="2"/>
      </rPr>
      <t xml:space="preserve">Source:  ACNielsen Homescan database.  </t>
    </r>
    <r>
      <rPr>
        <vertAlign val="superscript"/>
        <sz val="8"/>
        <rFont val="Arial"/>
        <family val="2"/>
      </rPr>
      <t>4</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r>
      <rPr>
        <vertAlign val="superscript"/>
        <sz val="8"/>
        <rFont val="Arial"/>
        <family val="2"/>
      </rPr>
      <t>5</t>
    </r>
    <r>
      <rPr>
        <sz val="8"/>
        <rFont val="Arial"/>
        <family val="2"/>
      </rPr>
      <t xml:space="preserve">Excludes some fresh blackberries that were included in a category called 'other berries' that could not be separated by type of berry.  </t>
    </r>
    <r>
      <rPr>
        <vertAlign val="superscript"/>
        <sz val="8"/>
        <rFont val="Arial"/>
        <family val="2"/>
      </rPr>
      <t>6</t>
    </r>
    <r>
      <rPr>
        <sz val="8"/>
        <rFont val="Arial"/>
        <family val="2"/>
      </rPr>
      <t xml:space="preserve">All canned blackberries. </t>
    </r>
    <r>
      <rPr>
        <vertAlign val="superscript"/>
        <sz val="8"/>
        <rFont val="Arial"/>
        <family val="2"/>
      </rPr>
      <t xml:space="preserve"> 7</t>
    </r>
    <r>
      <rPr>
        <sz val="8"/>
        <rFont val="Arial"/>
        <family val="2"/>
      </rPr>
      <t>Unsweetened.</t>
    </r>
  </si>
  <si>
    <t>Blueberries:  Quantity purchased, dollars spent, average retail price per pound or pint, and average price per serving, 1999</t>
  </si>
  <si>
    <r>
      <t>Blueberries were one of the most important native crops in Colonial America. The colonists learned from Native Americans how to gather blueberries, dry them under the summer's sun and store them for the winter.  In time, blueberries became an important food source and were preserved, and later canned.  A beverage made with blueberries was an important staple for Civil War Soldiers.</t>
    </r>
    <r>
      <rPr>
        <i/>
        <vertAlign val="superscript"/>
        <sz val="10"/>
        <rFont val="Arial"/>
        <family val="2"/>
      </rPr>
      <t>1</t>
    </r>
  </si>
  <si>
    <t>Researchers at the USDA Human Nutrition Center have found that blueberries rank #1 in antioxidant activity when compared to 40 other fresh fruits and vegetables.  Antioxidants help neutralize harmful by-products of metabolism called "free radicals" that can lead to cancer and other age related diseases.  Anthocyanin -- the pigment that makes the blueberries blue -- is thought to be responsible for this major health benefit.</t>
  </si>
  <si>
    <t>Blueberries</t>
  </si>
  <si>
    <r>
      <t>Frozen</t>
    </r>
    <r>
      <rPr>
        <vertAlign val="superscript"/>
        <sz val="8"/>
        <rFont val="Arial"/>
        <family val="2"/>
      </rPr>
      <t>6</t>
    </r>
  </si>
  <si>
    <r>
      <t xml:space="preserve">  </t>
    </r>
    <r>
      <rPr>
        <vertAlign val="superscript"/>
        <sz val="8"/>
        <rFont val="Arial"/>
        <family val="2"/>
      </rPr>
      <t>1</t>
    </r>
    <r>
      <rPr>
        <sz val="8"/>
        <rFont val="Arial"/>
        <family val="2"/>
      </rPr>
      <t xml:space="preserve">U.S. Highbush Blueberry Council website, www.ushbc.org.   </t>
    </r>
    <r>
      <rPr>
        <vertAlign val="superscript"/>
        <sz val="8"/>
        <rFont val="Arial"/>
        <family val="2"/>
      </rPr>
      <t>2</t>
    </r>
    <r>
      <rPr>
        <sz val="8"/>
        <rFont val="Arial"/>
        <family val="2"/>
      </rPr>
      <t xml:space="preserve">Excludes any products labeled organic.  </t>
    </r>
    <r>
      <rPr>
        <vertAlign val="superscript"/>
        <sz val="8"/>
        <rFont val="Arial"/>
        <family val="2"/>
      </rPr>
      <t>3</t>
    </r>
    <r>
      <rPr>
        <sz val="8"/>
        <rFont val="Arial"/>
        <family val="2"/>
      </rPr>
      <t xml:space="preserve">Source:  ACNielsen Homescan database.  </t>
    </r>
    <r>
      <rPr>
        <vertAlign val="superscript"/>
        <sz val="8"/>
        <rFont val="Arial"/>
        <family val="2"/>
      </rPr>
      <t>4</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r>
      <rPr>
        <vertAlign val="superscript"/>
        <sz val="8"/>
        <rFont val="Arial"/>
        <family val="2"/>
      </rPr>
      <t>5</t>
    </r>
    <r>
      <rPr>
        <sz val="8"/>
        <rFont val="Arial"/>
        <family val="2"/>
      </rPr>
      <t xml:space="preserve">All canned blueberries. </t>
    </r>
    <r>
      <rPr>
        <vertAlign val="superscript"/>
        <sz val="8"/>
        <rFont val="Arial"/>
        <family val="2"/>
      </rPr>
      <t xml:space="preserve"> 6</t>
    </r>
    <r>
      <rPr>
        <sz val="8"/>
        <rFont val="Arial"/>
        <family val="2"/>
      </rPr>
      <t>Unsweetened.</t>
    </r>
  </si>
  <si>
    <t>Cantaloupe:  Quantity purchased, dollars spent, average retail price per pound or pint, and average price per serving, 1999</t>
  </si>
  <si>
    <r>
      <t>If we were to launch a Great Cantaloupe Investigation, we would quickly unveil the mystery: a cantaloupe is not really a cantaloupe. Muskmelons have been masquerading as cantaloupes in the United States for many years. True cantaloupes are not netted, have deep grooves, a hard warty rind, and orange or green flesh. These are grown only in Europe where the population easily makes the distinction between muskmelons and cantaloupes. Muskmelons that most Americans call cantaloupes have a distinct netted or webbed rind.</t>
    </r>
    <r>
      <rPr>
        <i/>
        <vertAlign val="superscript"/>
        <sz val="10"/>
        <rFont val="Arial"/>
        <family val="2"/>
      </rPr>
      <t>1</t>
    </r>
  </si>
  <si>
    <r>
      <t>Studies have found that cantaloupes may be helpful to people with heart disease because they contain an anticoagulant called adenosine. With their very high beta carotene content, cantaloupes rank high as an anticarcinogenic food. Abundant in potassium, cantaloupes may be beneficial for those with high blood pressure. Because of their high water content, they serve as a diuretic.</t>
    </r>
    <r>
      <rPr>
        <i/>
        <vertAlign val="superscript"/>
        <sz val="10"/>
        <rFont val="Arial"/>
        <family val="2"/>
      </rPr>
      <t>1</t>
    </r>
  </si>
  <si>
    <t>Cantaloupe</t>
  </si>
  <si>
    <r>
      <t xml:space="preserve">  </t>
    </r>
    <r>
      <rPr>
        <vertAlign val="superscript"/>
        <sz val="8"/>
        <rFont val="Arial"/>
        <family val="2"/>
      </rPr>
      <t>1</t>
    </r>
    <r>
      <rPr>
        <sz val="8"/>
        <rFont val="Arial"/>
        <family val="2"/>
      </rPr>
      <t xml:space="preserve">Vegetarians in Paradise web magazine, www.vegparadise.com.  </t>
    </r>
    <r>
      <rPr>
        <vertAlign val="superscript"/>
        <sz val="8"/>
        <rFont val="Arial"/>
        <family val="2"/>
      </rPr>
      <t>2</t>
    </r>
    <r>
      <rPr>
        <sz val="8"/>
        <rFont val="Arial"/>
        <family val="2"/>
      </rPr>
      <t xml:space="preserve">Excludes any products labeled organic.  </t>
    </r>
    <r>
      <rPr>
        <vertAlign val="superscript"/>
        <sz val="8"/>
        <rFont val="Arial"/>
        <family val="2"/>
      </rPr>
      <t>3</t>
    </r>
    <r>
      <rPr>
        <sz val="8"/>
        <rFont val="Arial"/>
        <family val="2"/>
      </rPr>
      <t xml:space="preserve">Source:  ACNielsen Homescan database.  </t>
    </r>
    <r>
      <rPr>
        <vertAlign val="superscript"/>
        <sz val="8"/>
        <rFont val="Arial"/>
        <family val="2"/>
      </rPr>
      <t>4</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r>
      <rPr>
        <vertAlign val="superscript"/>
        <sz val="8"/>
        <rFont val="Arial"/>
        <family val="2"/>
      </rPr>
      <t>5</t>
    </r>
    <r>
      <rPr>
        <sz val="8"/>
        <rFont val="Arial"/>
        <family val="2"/>
      </rPr>
      <t>Some whole cantaloupe in the database were priced by the piece of fruit rather than the pound.  For those cantaloupe we used the USDA National Nutrient Database's weight of 552 grams or 19.32 ounces for each melon.</t>
    </r>
  </si>
  <si>
    <t>Cherries:  Quantity purchased, dollars spent, average retail price per pound or pint, and average price per serving, 1999</t>
  </si>
  <si>
    <r>
      <t>There are new reasons to love cherries. The day when doctors say, '"take 10 cherries and call me in the morning" may not be far off.  According to ongoing research, tart cherries are a rich source of antioxidants, which can help fight cancer and heart disease.  In addition, there are beneficial compounds in tart cherries that may help relieve the pain of arthritis and gout.  Tart cherries are a rich source of melatonin, a powerful antioxidant considered more potent that vitamins C, E, and A because it is soluble both in fat and water.</t>
    </r>
    <r>
      <rPr>
        <i/>
        <vertAlign val="superscript"/>
        <sz val="10"/>
        <rFont val="Arial"/>
        <family val="2"/>
      </rPr>
      <t>1</t>
    </r>
    <r>
      <rPr>
        <i/>
        <sz val="10"/>
        <rFont val="Arial"/>
        <family val="2"/>
      </rPr>
      <t xml:space="preserve"> </t>
    </r>
  </si>
  <si>
    <t>Cherries are the best buy when purchased or eaten fresh.  Fresh cherries also account for 90 percent of retail sales.</t>
  </si>
  <si>
    <t>Cherries</t>
  </si>
  <si>
    <r>
      <t>Tart</t>
    </r>
    <r>
      <rPr>
        <vertAlign val="superscript"/>
        <sz val="8"/>
        <rFont val="Arial"/>
        <family val="2"/>
      </rPr>
      <t>5</t>
    </r>
  </si>
  <si>
    <r>
      <t>Sweet</t>
    </r>
    <r>
      <rPr>
        <vertAlign val="superscript"/>
        <sz val="8"/>
        <rFont val="Arial"/>
        <family val="2"/>
      </rPr>
      <t>6</t>
    </r>
  </si>
  <si>
    <t>Tart</t>
  </si>
  <si>
    <t>Sweet</t>
  </si>
  <si>
    <r>
      <t xml:space="preserve">  </t>
    </r>
    <r>
      <rPr>
        <vertAlign val="superscript"/>
        <sz val="8"/>
        <rFont val="Arial"/>
        <family val="2"/>
      </rPr>
      <t>1</t>
    </r>
    <r>
      <rPr>
        <sz val="8"/>
        <rFont val="Arial"/>
        <family val="2"/>
      </rPr>
      <t xml:space="preserve">Cherry Marketing Institute website, www.cherrymkt.org.  </t>
    </r>
    <r>
      <rPr>
        <vertAlign val="superscript"/>
        <sz val="8"/>
        <rFont val="Arial"/>
        <family val="2"/>
      </rPr>
      <t>2</t>
    </r>
    <r>
      <rPr>
        <sz val="8"/>
        <rFont val="Arial"/>
        <family val="2"/>
      </rPr>
      <t xml:space="preserve">Excludes any products labeled organic.  </t>
    </r>
    <r>
      <rPr>
        <vertAlign val="superscript"/>
        <sz val="8"/>
        <rFont val="Arial"/>
        <family val="2"/>
      </rPr>
      <t>3</t>
    </r>
    <r>
      <rPr>
        <sz val="8"/>
        <rFont val="Arial"/>
        <family val="2"/>
      </rPr>
      <t xml:space="preserve">Source:  ACNielsen Homescan database.  </t>
    </r>
    <r>
      <rPr>
        <vertAlign val="superscript"/>
        <sz val="8"/>
        <rFont val="Arial"/>
        <family val="2"/>
      </rPr>
      <t>4</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r>
      <rPr>
        <vertAlign val="superscript"/>
        <sz val="8"/>
        <rFont val="Arial"/>
        <family val="2"/>
      </rPr>
      <t>5</t>
    </r>
    <r>
      <rPr>
        <sz val="8"/>
        <rFont val="Arial"/>
        <family val="2"/>
      </rPr>
      <t xml:space="preserve">Canned cherries packed in water. </t>
    </r>
    <r>
      <rPr>
        <vertAlign val="superscript"/>
        <sz val="8"/>
        <rFont val="Arial"/>
        <family val="2"/>
      </rPr>
      <t xml:space="preserve"> 6</t>
    </r>
    <r>
      <rPr>
        <sz val="8"/>
        <rFont val="Arial"/>
        <family val="2"/>
      </rPr>
      <t xml:space="preserve">All canned sweet cherries.  </t>
    </r>
    <r>
      <rPr>
        <vertAlign val="superscript"/>
        <sz val="8"/>
        <rFont val="Arial"/>
        <family val="2"/>
      </rPr>
      <t>7</t>
    </r>
    <r>
      <rPr>
        <sz val="8"/>
        <rFont val="Arial"/>
        <family val="2"/>
      </rPr>
      <t>Unsweetened.</t>
    </r>
  </si>
  <si>
    <t>Cranberries:  Quantity purchased, dollars spent, average retail price per pound or pint, and average price per serving, 1999</t>
  </si>
  <si>
    <r>
      <t>Indigenous peoples have used cranberry preparations to treat urinary tract infections and other illness for centuries. Recent research has revealed the chemical and physiological effects cranberries have on the urinary tract and just how drinking cranberry juice may help prevent urinary tract infections.</t>
    </r>
    <r>
      <rPr>
        <i/>
        <vertAlign val="superscript"/>
        <sz val="10"/>
        <rFont val="Arial"/>
        <family val="2"/>
      </rPr>
      <t>1</t>
    </r>
  </si>
  <si>
    <r>
      <t>Cranberries are one of only three fruits native to North America.  Native peoples used cranberries as food, in ceremonies and medicinally. Revolutionary War veteran Henry Hall planted the first commercial cranberry beds in Dennis Massachusetts in 1816. Today, cranberries are farmed on approximately 40,000 acres across the northern United States and Canada.</t>
    </r>
    <r>
      <rPr>
        <i/>
        <vertAlign val="superscript"/>
        <sz val="10"/>
        <rFont val="Arial"/>
        <family val="2"/>
      </rPr>
      <t>1</t>
    </r>
  </si>
  <si>
    <t>Cranberries</t>
  </si>
  <si>
    <r>
      <t>Juice</t>
    </r>
    <r>
      <rPr>
        <vertAlign val="superscript"/>
        <sz val="8"/>
        <rFont val="Arial"/>
        <family val="2"/>
      </rPr>
      <t>5</t>
    </r>
  </si>
  <si>
    <t>pints</t>
  </si>
  <si>
    <t>per pint</t>
  </si>
  <si>
    <r>
      <t xml:space="preserve">  </t>
    </r>
    <r>
      <rPr>
        <vertAlign val="superscript"/>
        <sz val="8"/>
        <rFont val="Arial"/>
        <family val="2"/>
      </rPr>
      <t>1</t>
    </r>
    <r>
      <rPr>
        <sz val="8"/>
        <rFont val="Arial"/>
        <family val="2"/>
      </rPr>
      <t xml:space="preserve">The Cranberry Institute website, www.cranberryinstitute.org.  </t>
    </r>
    <r>
      <rPr>
        <vertAlign val="superscript"/>
        <sz val="8"/>
        <rFont val="Arial"/>
        <family val="2"/>
      </rPr>
      <t>2</t>
    </r>
    <r>
      <rPr>
        <sz val="8"/>
        <rFont val="Arial"/>
        <family val="2"/>
      </rPr>
      <t xml:space="preserve">Excludes any products labeled organic.  </t>
    </r>
    <r>
      <rPr>
        <vertAlign val="superscript"/>
        <sz val="8"/>
        <rFont val="Arial"/>
        <family val="2"/>
      </rPr>
      <t>3</t>
    </r>
    <r>
      <rPr>
        <sz val="8"/>
        <rFont val="Arial"/>
        <family val="2"/>
      </rPr>
      <t xml:space="preserve">Source:  ACNielsen Homescan database.  </t>
    </r>
    <r>
      <rPr>
        <vertAlign val="superscript"/>
        <sz val="8"/>
        <rFont val="Arial"/>
        <family val="2"/>
      </rPr>
      <t>4</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r>
      <rPr>
        <vertAlign val="superscript"/>
        <sz val="8"/>
        <rFont val="Arial"/>
        <family val="2"/>
      </rPr>
      <t xml:space="preserve"> 5</t>
    </r>
    <r>
      <rPr>
        <sz val="8"/>
        <rFont val="Arial"/>
        <family val="2"/>
      </rPr>
      <t>Unsweetened, plain, shelf-stable cranberry juice.  Excludes all cranberry drinks and juice mixtures.</t>
    </r>
  </si>
  <si>
    <t>Figs:  Quantity purchased, dollars spent, average retail price per pound or pint, and average price per serving, 1999</t>
  </si>
  <si>
    <r>
      <t>Figs were brought to California by the Spanish missionary fathers who first planted them at the San Diego Mission in 1759. Fig trees were then planted at each succeeding mission, going North through California. The Mission fig, California’s leading black fig, takes its name from this history. The popular Calimyrna fig, golden brown in color, is the Smyrna variety that was brought to California’s San Joaquin Valley from Turkey in 1882, and was renamed Calimyrna in honor of its new homeland.</t>
    </r>
    <r>
      <rPr>
        <i/>
        <vertAlign val="superscript"/>
        <sz val="10"/>
        <rFont val="Arial"/>
        <family val="2"/>
      </rPr>
      <t>1</t>
    </r>
  </si>
  <si>
    <r>
      <t>Figs are high in fiber, a serving provides 20% of the recommended daily amount --- more dietary fiber per serving than any other common dried or fresh fruit.  Figs also have the highest overall mineral content of all common fruits. A serving provides 7% of the daily recommendations for potassium, and 6% for calcium and iron.</t>
    </r>
    <r>
      <rPr>
        <i/>
        <vertAlign val="superscript"/>
        <sz val="10"/>
        <rFont val="Arial"/>
        <family val="2"/>
      </rPr>
      <t>1</t>
    </r>
  </si>
  <si>
    <r>
      <t>Figs are very soft when ripe so they are particularly difficult to market as fresh.  Most of the fruit is dried.</t>
    </r>
    <r>
      <rPr>
        <i/>
        <vertAlign val="superscript"/>
        <sz val="10"/>
        <rFont val="Arial"/>
        <family val="2"/>
      </rPr>
      <t>2</t>
    </r>
  </si>
  <si>
    <t>Figs</t>
  </si>
  <si>
    <r>
      <t>Dried</t>
    </r>
    <r>
      <rPr>
        <vertAlign val="superscript"/>
        <sz val="8"/>
        <rFont val="Arial"/>
        <family val="2"/>
      </rPr>
      <t>7</t>
    </r>
  </si>
  <si>
    <r>
      <t xml:space="preserve">  </t>
    </r>
    <r>
      <rPr>
        <vertAlign val="superscript"/>
        <sz val="8"/>
        <rFont val="Arial"/>
        <family val="2"/>
      </rPr>
      <t>1</t>
    </r>
    <r>
      <rPr>
        <sz val="8"/>
        <rFont val="Arial"/>
        <family val="2"/>
      </rPr>
      <t xml:space="preserve">California Fig Advisory Board website, www.californiafigs.com.  </t>
    </r>
    <r>
      <rPr>
        <vertAlign val="superscript"/>
        <sz val="8"/>
        <rFont val="Arial"/>
        <family val="2"/>
      </rPr>
      <t>2</t>
    </r>
    <r>
      <rPr>
        <sz val="8"/>
        <rFont val="Arial"/>
        <family val="2"/>
      </rPr>
      <t xml:space="preserve">NaturalFood Hub website, www.naturalhub.com.  </t>
    </r>
    <r>
      <rPr>
        <vertAlign val="superscript"/>
        <sz val="8"/>
        <rFont val="Arial"/>
        <family val="2"/>
      </rPr>
      <t>3</t>
    </r>
    <r>
      <rPr>
        <sz val="8"/>
        <rFont val="Arial"/>
        <family val="2"/>
      </rPr>
      <t xml:space="preserve">Excludes any products labeled organic.  </t>
    </r>
    <r>
      <rPr>
        <vertAlign val="superscript"/>
        <sz val="8"/>
        <rFont val="Arial"/>
        <family val="2"/>
      </rPr>
      <t>4</t>
    </r>
    <r>
      <rPr>
        <sz val="8"/>
        <rFont val="Arial"/>
        <family val="2"/>
      </rPr>
      <t xml:space="preserve">Source:  ACNielsen Homescan database.  </t>
    </r>
    <r>
      <rPr>
        <vertAlign val="superscript"/>
        <sz val="8"/>
        <rFont val="Arial"/>
        <family val="2"/>
      </rPr>
      <t>5</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r>
      <rPr>
        <vertAlign val="superscript"/>
        <sz val="8"/>
        <rFont val="Arial"/>
        <family val="2"/>
      </rPr>
      <t>6</t>
    </r>
    <r>
      <rPr>
        <sz val="8"/>
        <rFont val="Arial"/>
        <family val="2"/>
      </rPr>
      <t xml:space="preserve">There were no sales for fresh figs in the database.  </t>
    </r>
    <r>
      <rPr>
        <vertAlign val="superscript"/>
        <sz val="8"/>
        <rFont val="Arial"/>
        <family val="2"/>
      </rPr>
      <t>7</t>
    </r>
    <r>
      <rPr>
        <sz val="8"/>
        <rFont val="Arial"/>
        <family val="2"/>
      </rPr>
      <t>All dried figs.</t>
    </r>
  </si>
  <si>
    <t>Grapefruit:  Quantity purchased, dollars spent, average retail price per pound or pint, and average price per serving, 1999</t>
  </si>
  <si>
    <r>
      <t>Grapefruit was discovered in the West Indies in the early 1700s and first introduced to Florida in the 1820s. In the United States today, most grapefruit is still grown in Florida.  The grapefruit got its name from the way it grows in clusters (like grapes) on the tree.</t>
    </r>
    <r>
      <rPr>
        <i/>
        <vertAlign val="superscript"/>
        <sz val="10"/>
        <rFont val="Arial"/>
        <family val="2"/>
      </rPr>
      <t>1</t>
    </r>
  </si>
  <si>
    <t>"There is a lot more juice in a grapefruit than meets the eye."--Anonymous</t>
  </si>
  <si>
    <r>
      <t>Seventy-seven percent of American women under the age of 50 are iron deficient. Consuming citrus foods like grapefruit and grapefruit juice can help boost the absorption of the iron found in plants. So, if you drink a glass of grapefruit juice before you eat a spinach salad, your body absorbs two to four times as much iron.</t>
    </r>
    <r>
      <rPr>
        <i/>
        <vertAlign val="superscript"/>
        <sz val="10"/>
        <rFont val="Arial"/>
        <family val="2"/>
      </rPr>
      <t>1</t>
    </r>
  </si>
  <si>
    <t>Fresh grapefruit and grapefruit juice are among the three least expensive fruits in our study, both on a per pound and a per serving basis.</t>
  </si>
  <si>
    <t>Grapefruit</t>
  </si>
  <si>
    <r>
      <t>Juice</t>
    </r>
    <r>
      <rPr>
        <vertAlign val="superscript"/>
        <sz val="8"/>
        <rFont val="Arial"/>
        <family val="2"/>
      </rPr>
      <t>6</t>
    </r>
  </si>
  <si>
    <t xml:space="preserve"> per quart</t>
  </si>
  <si>
    <r>
      <t xml:space="preserve">  </t>
    </r>
    <r>
      <rPr>
        <vertAlign val="superscript"/>
        <sz val="8"/>
        <rFont val="Arial"/>
        <family val="2"/>
      </rPr>
      <t>1</t>
    </r>
    <r>
      <rPr>
        <sz val="8"/>
        <rFont val="Arial"/>
        <family val="2"/>
      </rPr>
      <t xml:space="preserve">Florida Department of Citrus website, www.floridajuice.com.  </t>
    </r>
    <r>
      <rPr>
        <vertAlign val="superscript"/>
        <sz val="8"/>
        <rFont val="Arial"/>
        <family val="2"/>
      </rPr>
      <t>2</t>
    </r>
    <r>
      <rPr>
        <sz val="8"/>
        <rFont val="Arial"/>
        <family val="2"/>
      </rPr>
      <t xml:space="preserve">Excludes any products labeled organic.  </t>
    </r>
    <r>
      <rPr>
        <vertAlign val="superscript"/>
        <sz val="8"/>
        <rFont val="Arial"/>
        <family val="2"/>
      </rPr>
      <t>3</t>
    </r>
    <r>
      <rPr>
        <sz val="8"/>
        <rFont val="Arial"/>
        <family val="2"/>
      </rPr>
      <t xml:space="preserve">Source:  ACNielsen Homescan database.  </t>
    </r>
    <r>
      <rPr>
        <vertAlign val="superscript"/>
        <sz val="8"/>
        <rFont val="Arial"/>
        <family val="2"/>
      </rPr>
      <t>4</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r>
      <rPr>
        <vertAlign val="superscript"/>
        <sz val="8"/>
        <rFont val="Arial"/>
        <family val="2"/>
      </rPr>
      <t>5</t>
    </r>
    <r>
      <rPr>
        <sz val="8"/>
        <rFont val="Arial"/>
        <family val="2"/>
      </rPr>
      <t xml:space="preserve">Canned grapefruit packed in juice.  </t>
    </r>
    <r>
      <rPr>
        <vertAlign val="superscript"/>
        <sz val="8"/>
        <rFont val="Arial"/>
        <family val="2"/>
      </rPr>
      <t>6</t>
    </r>
    <r>
      <rPr>
        <sz val="8"/>
        <rFont val="Arial"/>
        <family val="2"/>
      </rPr>
      <t>Unsweetened.</t>
    </r>
  </si>
  <si>
    <t>Grapes:  Quantity purchased, dollars spent, average retail price per pound or pint, and average price per serving, 1999</t>
  </si>
  <si>
    <r>
      <t>For more than two centuries, Californians have been cultivating grapes. The tradition of viticulture began in 1769 when Spanish friars--mostly Franciscans--established missions throughout the region. As the century passed and more settlers came to California, additional varieties of European grapes were introduced, some for winemaking, others for eating fresh, and still others for making raisins.</t>
    </r>
    <r>
      <rPr>
        <i/>
        <vertAlign val="superscript"/>
        <sz val="10"/>
        <color indexed="63"/>
        <rFont val="Arial"/>
        <family val="2"/>
      </rPr>
      <t>1</t>
    </r>
  </si>
  <si>
    <r>
      <t>Grapes are loaded with phytonutrients such as resveratrol, quercetin, anthocyanin and catechin. Resveratrol, found primarily in the skin of grapes, has been found in preliminary studies to fight breast, liver and colon cancers. Resveratrol is also believed to play a role in the reduction of heart disease and has been shown to exhibit anti-inflammatory properties.</t>
    </r>
    <r>
      <rPr>
        <i/>
        <vertAlign val="superscript"/>
        <sz val="10"/>
        <color indexed="63"/>
        <rFont val="Arial"/>
        <family val="2"/>
      </rPr>
      <t>1</t>
    </r>
  </si>
  <si>
    <t>Americans spent more money on grapes at retail than any other fruit in our study except oranges and bananas.  All forms of grapes are a great buy, none costs more than a quarter a serving.</t>
  </si>
  <si>
    <t>Grapes</t>
  </si>
  <si>
    <r>
      <t>Raisins</t>
    </r>
    <r>
      <rPr>
        <vertAlign val="superscript"/>
        <sz val="8"/>
        <rFont val="Arial"/>
        <family val="2"/>
      </rPr>
      <t>6</t>
    </r>
  </si>
  <si>
    <r>
      <t>Juice</t>
    </r>
    <r>
      <rPr>
        <vertAlign val="superscript"/>
        <sz val="8"/>
        <rFont val="Arial"/>
        <family val="2"/>
      </rPr>
      <t>7</t>
    </r>
  </si>
  <si>
    <r>
      <t xml:space="preserve">  </t>
    </r>
    <r>
      <rPr>
        <vertAlign val="superscript"/>
        <sz val="8"/>
        <rFont val="Arial"/>
        <family val="2"/>
      </rPr>
      <t>1</t>
    </r>
    <r>
      <rPr>
        <sz val="8"/>
        <rFont val="Arial"/>
        <family val="2"/>
      </rPr>
      <t xml:space="preserve">California Table Grape Commission website, www.tablegrape.com.  </t>
    </r>
    <r>
      <rPr>
        <vertAlign val="superscript"/>
        <sz val="8"/>
        <rFont val="Arial"/>
        <family val="2"/>
      </rPr>
      <t>2</t>
    </r>
    <r>
      <rPr>
        <sz val="8"/>
        <rFont val="Arial"/>
        <family val="2"/>
      </rPr>
      <t xml:space="preserve">Excludes any products labeled organic.  </t>
    </r>
    <r>
      <rPr>
        <vertAlign val="superscript"/>
        <sz val="8"/>
        <rFont val="Arial"/>
        <family val="2"/>
      </rPr>
      <t>3</t>
    </r>
    <r>
      <rPr>
        <sz val="8"/>
        <rFont val="Arial"/>
        <family val="2"/>
      </rPr>
      <t xml:space="preserve">Source:  ACNielsen Homescan database.  </t>
    </r>
    <r>
      <rPr>
        <vertAlign val="superscript"/>
        <sz val="8"/>
        <rFont val="Arial"/>
        <family val="2"/>
      </rPr>
      <t>4</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r>
      <rPr>
        <vertAlign val="superscript"/>
        <sz val="8"/>
        <rFont val="Arial"/>
        <family val="2"/>
      </rPr>
      <t>5</t>
    </r>
    <r>
      <rPr>
        <sz val="8"/>
        <rFont val="Arial"/>
        <family val="2"/>
      </rPr>
      <t xml:space="preserve">Includes all varieties of grapes.  </t>
    </r>
    <r>
      <rPr>
        <vertAlign val="superscript"/>
        <sz val="8"/>
        <rFont val="Arial"/>
        <family val="2"/>
      </rPr>
      <t>6</t>
    </r>
    <r>
      <rPr>
        <sz val="8"/>
        <rFont val="Arial"/>
        <family val="2"/>
      </rPr>
      <t xml:space="preserve">Plain raisins only, excludes flavored or assorted versions.  </t>
    </r>
    <r>
      <rPr>
        <vertAlign val="superscript"/>
        <sz val="8"/>
        <rFont val="Arial"/>
        <family val="2"/>
      </rPr>
      <t>7</t>
    </r>
    <r>
      <rPr>
        <sz val="8"/>
        <rFont val="Arial"/>
        <family val="2"/>
      </rPr>
      <t xml:space="preserve">Unsweetened.  </t>
    </r>
  </si>
  <si>
    <t>Honeydew:  Quantity purchased, dollars spent, average retail price per pound or pint, and average price per serving, 1999</t>
  </si>
  <si>
    <r>
      <t>Alexandre Dumas loved melons so much, he offered the city council of Cavaillon all of his published works and future publications in exchange for "a life annuity of twelve melons per year."</t>
    </r>
    <r>
      <rPr>
        <i/>
        <vertAlign val="superscript"/>
        <sz val="10"/>
        <rFont val="Arial"/>
        <family val="2"/>
      </rPr>
      <t>1</t>
    </r>
  </si>
  <si>
    <r>
      <t>Two USDA scientists have found that cooling melons in a water bath containing a special calcium-amino acid solution right after harvest slows the natural aging process. Calcium, found in the green tissue under the rind, moves to the seeds as the melon ages, which softens the rind and eventually leads to spoilage. The calcium bath puts more of the mineral into the rind, keeping it firmer longer. This not only increases shelf life, but also fortifies the fruit's calcium content. Honeydew melon is rich in vitamin C and potassium and already provides a fair amount of calcium. It also provides fiber and smaller amounts of other important vitamins and minerals.</t>
    </r>
    <r>
      <rPr>
        <i/>
        <vertAlign val="superscript"/>
        <sz val="10"/>
        <rFont val="Arial"/>
        <family val="2"/>
      </rPr>
      <t>2</t>
    </r>
  </si>
  <si>
    <t>Honeydew</t>
  </si>
  <si>
    <r>
      <t>Fresh, whole</t>
    </r>
    <r>
      <rPr>
        <vertAlign val="superscript"/>
        <sz val="8"/>
        <rFont val="Arial"/>
        <family val="2"/>
      </rPr>
      <t>6</t>
    </r>
  </si>
  <si>
    <r>
      <t xml:space="preserve">  </t>
    </r>
    <r>
      <rPr>
        <vertAlign val="superscript"/>
        <sz val="8"/>
        <rFont val="Arial"/>
        <family val="2"/>
      </rPr>
      <t>1</t>
    </r>
    <r>
      <rPr>
        <sz val="8"/>
        <rFont val="Arial"/>
        <family val="2"/>
      </rPr>
      <t xml:space="preserve">Food Reference website, www.foodreference.com.  </t>
    </r>
    <r>
      <rPr>
        <vertAlign val="superscript"/>
        <sz val="8"/>
        <rFont val="Arial"/>
        <family val="2"/>
      </rPr>
      <t>2</t>
    </r>
    <r>
      <rPr>
        <sz val="8"/>
        <rFont val="Arial"/>
        <family val="2"/>
      </rPr>
      <t xml:space="preserve">USDA/ARS Nutrition Research Center at Baylor University website, www.public.bcm.tmc.edu.  </t>
    </r>
    <r>
      <rPr>
        <vertAlign val="superscript"/>
        <sz val="8"/>
        <rFont val="Arial"/>
        <family val="2"/>
      </rPr>
      <t>3</t>
    </r>
    <r>
      <rPr>
        <sz val="8"/>
        <rFont val="Arial"/>
        <family val="2"/>
      </rPr>
      <t xml:space="preserve">Excludes any products labeled organic.  </t>
    </r>
    <r>
      <rPr>
        <vertAlign val="superscript"/>
        <sz val="8"/>
        <rFont val="Arial"/>
        <family val="2"/>
      </rPr>
      <t>4</t>
    </r>
    <r>
      <rPr>
        <sz val="8"/>
        <rFont val="Arial"/>
        <family val="2"/>
      </rPr>
      <t xml:space="preserve">Source: ACNielsen Homescan database.  </t>
    </r>
    <r>
      <rPr>
        <vertAlign val="superscript"/>
        <sz val="8"/>
        <rFont val="Arial"/>
        <family val="2"/>
      </rPr>
      <t>5</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r>
      <rPr>
        <vertAlign val="superscript"/>
        <sz val="8"/>
        <rFont val="Arial"/>
        <family val="2"/>
      </rPr>
      <t>6</t>
    </r>
    <r>
      <rPr>
        <sz val="8"/>
        <rFont val="Arial"/>
        <family val="2"/>
      </rPr>
      <t>Some whole honeydew in the database were priced by the piece of fruit rather than the pound.  For those honeydew, we used the USDA National Nutrient Database's weight of 1000 grams or 35 ounces for each melon.</t>
    </r>
  </si>
  <si>
    <t>Kiwi:  Quantity purchased, dollars spent, average retail price per pound or pint, and average price per serving, 1999</t>
  </si>
  <si>
    <r>
      <t>Kiwifruit (then known as "Chinese Gooseberries" or "Yang Tao") plants were first exported to the United States in 1904, but it wasn't until 1935 that agricultural testing of the berries began. Carl Heinke was the first commercial grower of California kiwifruit. He planted nine Chinese Gooseberry vines next to this grape vines in Paradise, California in 1960 at the request of his friend, Bob Smith. Smith was employed by the U.S. Plant Introduction Gardens that was conducting research on plants. His job was to determine potential for commercial production of the Chinese Gooseberries in California.</t>
    </r>
    <r>
      <rPr>
        <i/>
        <vertAlign val="superscript"/>
        <sz val="10"/>
        <rFont val="Arial"/>
        <family val="2"/>
      </rPr>
      <t>1</t>
    </r>
  </si>
  <si>
    <r>
      <t>Kiwifruit is the most nutrient dense of all the major fruits.  It contains more vitamin C than an orange, more potassium than a banana, and it is a lowfat source of vitamin E.  Kiwifruit also contains both soluble and insoluble fiber, lutein, folate, copper, and magnesium.</t>
    </r>
    <r>
      <rPr>
        <i/>
        <vertAlign val="superscript"/>
        <sz val="10"/>
        <rFont val="Arial"/>
        <family val="2"/>
      </rPr>
      <t>1</t>
    </r>
  </si>
  <si>
    <t>Kiwi</t>
  </si>
  <si>
    <r>
      <t xml:space="preserve">  </t>
    </r>
    <r>
      <rPr>
        <vertAlign val="superscript"/>
        <sz val="8"/>
        <rFont val="Arial"/>
        <family val="2"/>
      </rPr>
      <t>1</t>
    </r>
    <r>
      <rPr>
        <sz val="8"/>
        <rFont val="Arial"/>
        <family val="2"/>
      </rPr>
      <t xml:space="preserve">California Kiwifruit Commission website, www.kiwifruit.org.  </t>
    </r>
    <r>
      <rPr>
        <vertAlign val="superscript"/>
        <sz val="8"/>
        <rFont val="Arial"/>
        <family val="2"/>
      </rPr>
      <t>2</t>
    </r>
    <r>
      <rPr>
        <sz val="8"/>
        <rFont val="Arial"/>
        <family val="2"/>
      </rPr>
      <t xml:space="preserve">Excludes any products labeled organic.  </t>
    </r>
    <r>
      <rPr>
        <vertAlign val="superscript"/>
        <sz val="8"/>
        <rFont val="Arial"/>
        <family val="2"/>
      </rPr>
      <t>3</t>
    </r>
    <r>
      <rPr>
        <sz val="8"/>
        <rFont val="Arial"/>
        <family val="2"/>
      </rPr>
      <t xml:space="preserve">Source:  ACNielsen Homescan database.  </t>
    </r>
    <r>
      <rPr>
        <vertAlign val="superscript"/>
        <sz val="8"/>
        <rFont val="Arial"/>
        <family val="2"/>
      </rPr>
      <t>4</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</si>
  <si>
    <t>Mangoes:  Quantity purchased, dollars spent, average retail price per pound or pint, and average price per serving, 1999</t>
  </si>
  <si>
    <r>
      <t>Thought to be native to India, mangoes have been cultivated for more than 4,000 years.  More mangoes are eaten fresh all over the world than any other fruit.  Mango trees are evergreens that will grow to 60 feet tall.  Each tree produces about 100 mangoes.  Mangos are bursting with protective nutrients, although the vitamin content depends upon the variety and maturity of the fruit. When the mango is green, the amount of vitamin C is higher, as it ripens the amount of beta carotene (vitamin A) increases.</t>
    </r>
    <r>
      <rPr>
        <i/>
        <vertAlign val="superscript"/>
        <sz val="10"/>
        <rFont val="Arial"/>
        <family val="2"/>
      </rPr>
      <t>1</t>
    </r>
  </si>
  <si>
    <t>Almost all the mangoes purchased in the U.S. are fresh, and at $0.20 a serving, they costs less than oranges, grapes, peach, and pears, just to name a few.</t>
  </si>
  <si>
    <t>Mangoes</t>
  </si>
  <si>
    <r>
      <t xml:space="preserve">  </t>
    </r>
    <r>
      <rPr>
        <vertAlign val="superscript"/>
        <sz val="8"/>
        <rFont val="Arial"/>
        <family val="2"/>
      </rPr>
      <t>1</t>
    </r>
    <r>
      <rPr>
        <sz val="8"/>
        <rFont val="Arial"/>
        <family val="2"/>
      </rPr>
      <t xml:space="preserve">Southern U.S. Cuisine website, http://southernfood.about.com/library/weekly/aa062401a.htm and All About Mangoes website, www.freshmangoes.com.  </t>
    </r>
    <r>
      <rPr>
        <vertAlign val="superscript"/>
        <sz val="8"/>
        <rFont val="Arial"/>
        <family val="2"/>
      </rPr>
      <t>2</t>
    </r>
    <r>
      <rPr>
        <sz val="8"/>
        <rFont val="Arial"/>
        <family val="2"/>
      </rPr>
      <t xml:space="preserve">Excludes any products labeled organic.  </t>
    </r>
    <r>
      <rPr>
        <vertAlign val="superscript"/>
        <sz val="8"/>
        <rFont val="Arial"/>
        <family val="2"/>
      </rPr>
      <t>3</t>
    </r>
    <r>
      <rPr>
        <sz val="8"/>
        <rFont val="Arial"/>
        <family val="2"/>
      </rPr>
      <t xml:space="preserve">Source:  ACNielsen Homescan database.  </t>
    </r>
    <r>
      <rPr>
        <vertAlign val="superscript"/>
        <sz val="8"/>
        <rFont val="Arial"/>
        <family val="2"/>
      </rPr>
      <t>4</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There were no factors to convert canned and dried mangoes, so we used the peach factors.  </t>
    </r>
    <r>
      <rPr>
        <vertAlign val="superscript"/>
        <sz val="8"/>
        <rFont val="Arial"/>
        <family val="2"/>
      </rPr>
      <t>5</t>
    </r>
    <r>
      <rPr>
        <sz val="8"/>
        <rFont val="Arial"/>
        <family val="2"/>
      </rPr>
      <t xml:space="preserve">All canned mangoes. </t>
    </r>
    <r>
      <rPr>
        <vertAlign val="superscript"/>
        <sz val="8"/>
        <rFont val="Arial"/>
        <family val="2"/>
      </rPr>
      <t xml:space="preserve"> 6</t>
    </r>
    <r>
      <rPr>
        <sz val="8"/>
        <rFont val="Arial"/>
        <family val="2"/>
      </rPr>
      <t>Unsweetened.</t>
    </r>
  </si>
  <si>
    <t>Nectarines:  Quantity purchased, dollars spent, average retail price per pound or pint, and average price per serving, 1999</t>
  </si>
  <si>
    <r>
      <t xml:space="preserve">The nectarine has been known for at least 2,000 years; in the 16th century it was called the nut of Persia. The nectarine tree is a classical example of bud variation. The nectarine tree occasionally produces peaches, and the peach tree, nectarines.  It is cultivated in north temperate zones of both hemispheres. In America, nectarines are grown chiefly in the mild Pacific coastal area. </t>
    </r>
    <r>
      <rPr>
        <i/>
        <vertAlign val="superscript"/>
        <sz val="10"/>
        <rFont val="Arial"/>
        <family val="2"/>
      </rPr>
      <t>1</t>
    </r>
  </si>
  <si>
    <r>
      <t>Nectarines provide twice the vitamin A, more vitamin C, and much more potassium than peaches. Nectarines may be used as a substitute for strawberries in a shortcake recipe.</t>
    </r>
    <r>
      <rPr>
        <i/>
        <vertAlign val="superscript"/>
        <sz val="10"/>
        <rFont val="Arial"/>
        <family val="2"/>
      </rPr>
      <t>2</t>
    </r>
  </si>
  <si>
    <t>Nectarines</t>
  </si>
  <si>
    <r>
      <t xml:space="preserve">  </t>
    </r>
    <r>
      <rPr>
        <vertAlign val="superscript"/>
        <sz val="8"/>
        <rFont val="Arial"/>
        <family val="2"/>
      </rPr>
      <t>1</t>
    </r>
    <r>
      <rPr>
        <sz val="8"/>
        <rFont val="Arial"/>
        <family val="2"/>
      </rPr>
      <t xml:space="preserve">Encyclopedia.com website, www.encyclopedia.com.  </t>
    </r>
    <r>
      <rPr>
        <vertAlign val="superscript"/>
        <sz val="8"/>
        <rFont val="Arial"/>
        <family val="2"/>
      </rPr>
      <t>2</t>
    </r>
    <r>
      <rPr>
        <sz val="8"/>
        <rFont val="Arial"/>
        <family val="2"/>
      </rPr>
      <t xml:space="preserve">Fresh Del Monte Products website, www.freshdelmonte.com.  </t>
    </r>
    <r>
      <rPr>
        <vertAlign val="superscript"/>
        <sz val="8"/>
        <rFont val="Arial"/>
        <family val="2"/>
      </rPr>
      <t>3</t>
    </r>
    <r>
      <rPr>
        <sz val="8"/>
        <rFont val="Arial"/>
        <family val="2"/>
      </rPr>
      <t xml:space="preserve">Excludes any products labeled organic.  </t>
    </r>
    <r>
      <rPr>
        <vertAlign val="superscript"/>
        <sz val="8"/>
        <rFont val="Arial"/>
        <family val="2"/>
      </rPr>
      <t>4</t>
    </r>
    <r>
      <rPr>
        <sz val="8"/>
        <rFont val="Arial"/>
        <family val="2"/>
      </rPr>
      <t xml:space="preserve">Source:  ACNielsen Homescan database.  </t>
    </r>
    <r>
      <rPr>
        <vertAlign val="superscript"/>
        <sz val="8"/>
        <rFont val="Arial"/>
        <family val="2"/>
      </rPr>
      <t>5</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</si>
  <si>
    <t>Oranges:  Quantity purchased, dollars spent, average retail price per pound or pint, and average price per serving, 1999</t>
  </si>
  <si>
    <r>
      <t>Oranges developed in Southeast Asia, and they spread through the world with a timing closely parallel to the spread of civilization.  Oranges played a significant and symbolic part in the work of the painters of the Italian Renaissance, and, in earlier centuries, at least two invasions of Italy were touched off by gifts of oranges temptingly sent to warlords in the north. It was Columbus who brought the first orange seeds to the New World.</t>
    </r>
    <r>
      <rPr>
        <i/>
        <vertAlign val="superscript"/>
        <sz val="10"/>
        <rFont val="Arial"/>
        <family val="2"/>
      </rPr>
      <t>1</t>
    </r>
  </si>
  <si>
    <r>
      <t>Botanically, oranges are spectacularly complicated. They can be completely unripe when they are a brilliant orange and deliciously ripe when they are as green as emeralds. An orange grown on one side of a tree may taste better than an orange grown on the other side. Citrus is so genetically perverse that oranges can grow from lime seeds. Most California lemons grow on orange roots. Most Florida oranges grow on lemon roots.</t>
    </r>
    <r>
      <rPr>
        <i/>
        <vertAlign val="superscript"/>
        <sz val="10"/>
        <rFont val="Arial"/>
        <family val="2"/>
      </rPr>
      <t>1</t>
    </r>
  </si>
  <si>
    <r>
      <t>Oranges are highly valued for their vitamin C content, and are a source of vitamin C for most Americans. Oranges also contain folacin, calcium, potassium, thiamin, niacin and magnesium. Most of the consumption of oranges is in the form of juice. Eating the whole fruit provides 130% of the recommended dietary allowance for vitamin C, less than the juice, but more fiber, which is not present in the juice.</t>
    </r>
    <r>
      <rPr>
        <i/>
        <vertAlign val="superscript"/>
        <sz val="10"/>
        <rFont val="Arial"/>
        <family val="2"/>
      </rPr>
      <t>2</t>
    </r>
  </si>
  <si>
    <t>Americans spent more money on oranges than any other fruit in our study.</t>
  </si>
  <si>
    <t>Oranges</t>
  </si>
  <si>
    <r>
      <t>Fresh</t>
    </r>
    <r>
      <rPr>
        <vertAlign val="superscript"/>
        <sz val="8"/>
        <rFont val="Arial"/>
        <family val="2"/>
      </rPr>
      <t>7</t>
    </r>
  </si>
  <si>
    <r>
      <t>Canned, Mandarin</t>
    </r>
    <r>
      <rPr>
        <vertAlign val="superscript"/>
        <sz val="8"/>
        <rFont val="Arial"/>
        <family val="2"/>
      </rPr>
      <t>8</t>
    </r>
  </si>
  <si>
    <t>Juice</t>
  </si>
  <si>
    <r>
      <t>Shelf stable</t>
    </r>
    <r>
      <rPr>
        <vertAlign val="superscript"/>
        <sz val="8"/>
        <rFont val="Arial"/>
        <family val="2"/>
      </rPr>
      <t>9</t>
    </r>
  </si>
  <si>
    <r>
      <t>Refrigerated</t>
    </r>
    <r>
      <rPr>
        <vertAlign val="superscript"/>
        <sz val="8"/>
        <rFont val="Arial"/>
        <family val="2"/>
      </rPr>
      <t>9</t>
    </r>
  </si>
  <si>
    <r>
      <t>Frozen, reconstituted</t>
    </r>
    <r>
      <rPr>
        <vertAlign val="superscript"/>
        <sz val="8"/>
        <rFont val="Arial"/>
        <family val="2"/>
      </rPr>
      <t>9</t>
    </r>
  </si>
  <si>
    <r>
      <t>Frozen, not reconstituted</t>
    </r>
    <r>
      <rPr>
        <vertAlign val="superscript"/>
        <sz val="8"/>
        <rFont val="Arial"/>
        <family val="2"/>
      </rPr>
      <t>10</t>
    </r>
  </si>
  <si>
    <r>
      <t xml:space="preserve">  </t>
    </r>
    <r>
      <rPr>
        <vertAlign val="superscript"/>
        <sz val="8"/>
        <rFont val="Arial"/>
        <family val="2"/>
      </rPr>
      <t>1</t>
    </r>
    <r>
      <rPr>
        <i/>
        <sz val="8"/>
        <rFont val="Arial"/>
        <family val="2"/>
      </rPr>
      <t>Oranges</t>
    </r>
    <r>
      <rPr>
        <sz val="8"/>
        <rFont val="Arial"/>
        <family val="2"/>
      </rPr>
      <t xml:space="preserve"> by John McPhee.  </t>
    </r>
    <r>
      <rPr>
        <vertAlign val="superscript"/>
        <sz val="8"/>
        <rFont val="Arial"/>
        <family val="2"/>
      </rPr>
      <t>2</t>
    </r>
    <r>
      <rPr>
        <sz val="8"/>
        <rFont val="Arial"/>
        <family val="2"/>
      </rPr>
      <t xml:space="preserve">Food Reference website, www.foodreference.com.  </t>
    </r>
    <r>
      <rPr>
        <vertAlign val="superscript"/>
        <sz val="8"/>
        <rFont val="Arial"/>
        <family val="2"/>
      </rPr>
      <t>3</t>
    </r>
    <r>
      <rPr>
        <sz val="8"/>
        <rFont val="Arial"/>
        <family val="2"/>
      </rPr>
      <t xml:space="preserve">Excludes any products labeled organic.  </t>
    </r>
    <r>
      <rPr>
        <vertAlign val="superscript"/>
        <sz val="8"/>
        <rFont val="Arial"/>
        <family val="2"/>
      </rPr>
      <t>4</t>
    </r>
    <r>
      <rPr>
        <sz val="8"/>
        <rFont val="Arial"/>
        <family val="2"/>
      </rPr>
      <t xml:space="preserve">Source:  ACNielsen Homescan database. </t>
    </r>
    <r>
      <rPr>
        <vertAlign val="superscript"/>
        <sz val="8"/>
        <rFont val="Arial"/>
        <family val="2"/>
      </rPr>
      <t xml:space="preserve"> 5</t>
    </r>
    <r>
      <rPr>
        <sz val="8"/>
        <rFont val="Arial"/>
        <family val="2"/>
      </rPr>
      <t xml:space="preserve">The </t>
    </r>
    <r>
      <rPr>
        <i/>
        <sz val="8"/>
        <rFont val="Arial"/>
        <family val="2"/>
      </rPr>
      <t>Food Guide Pyramid</t>
    </r>
    <r>
      <rPr>
        <sz val="8"/>
        <rFont val="Arial"/>
        <family val="2"/>
      </rPr>
      <t xml:space="preserve"> serving for fresh oranges is one medium orange.  For consistency with other fresh fruits we used a serving size of 1/2 cup  </t>
    </r>
    <r>
      <rPr>
        <vertAlign val="superscript"/>
        <sz val="8"/>
        <rFont val="Arial"/>
        <family val="2"/>
      </rPr>
      <t>6</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r>
      <rPr>
        <vertAlign val="superscript"/>
        <sz val="8"/>
        <rFont val="Arial"/>
        <family val="2"/>
      </rPr>
      <t>7</t>
    </r>
    <r>
      <rPr>
        <sz val="8"/>
        <rFont val="Arial"/>
        <family val="2"/>
      </rPr>
      <t xml:space="preserve">Includes all varieties of oranges.  </t>
    </r>
    <r>
      <rPr>
        <vertAlign val="superscript"/>
        <sz val="8"/>
        <rFont val="Arial"/>
        <family val="2"/>
      </rPr>
      <t>8</t>
    </r>
    <r>
      <rPr>
        <sz val="8"/>
        <rFont val="Arial"/>
        <family val="2"/>
      </rPr>
      <t xml:space="preserve">Canned Mandarin oranges, packed in juice.  </t>
    </r>
    <r>
      <rPr>
        <vertAlign val="superscript"/>
        <sz val="8"/>
        <rFont val="Arial"/>
        <family val="2"/>
      </rPr>
      <t>9</t>
    </r>
    <r>
      <rPr>
        <sz val="8"/>
        <rFont val="Arial"/>
        <family val="2"/>
      </rPr>
      <t xml:space="preserve">Unsweetened.  Excludes products with added calcium.  </t>
    </r>
    <r>
      <rPr>
        <vertAlign val="superscript"/>
        <sz val="8"/>
        <rFont val="Arial"/>
        <family val="2"/>
      </rPr>
      <t>10</t>
    </r>
    <r>
      <rPr>
        <sz val="8"/>
        <rFont val="Arial"/>
        <family val="2"/>
      </rPr>
      <t xml:space="preserve">All frozen unconcentrated orange juice.  </t>
    </r>
  </si>
  <si>
    <t>Papaya:  Quantity purchased, dollars spent, average retail price per pound or pint, and average price per serving, 1999</t>
  </si>
  <si>
    <r>
      <t>The papaya plant is tall with a thick stem of 12 to 16 inches and has large leaves. Its fruit is oval and melon-like, and may weigh up to 20 pounds. The skin is thin, smooth and tough. A ripened papaya has a light or deep yellow exterior. The inside flesh may be yellow, orange or various shades of salmon. Papayas are juicy, sweet, and taste similar to cantaloupe. Unripe, green papayas are boiled and served as a vegetable or cubed and cooked in a mixed vegetable soup.  Half of a papaya has 30 calories.  A papaya is an excellent source of Vitamin C, and is also rich in vitamins A and B.</t>
    </r>
    <r>
      <rPr>
        <i/>
        <vertAlign val="superscript"/>
        <sz val="10"/>
        <rFont val="Arial"/>
        <family val="2"/>
      </rPr>
      <t>1</t>
    </r>
  </si>
  <si>
    <t>On a per serving basis, fresh papayas were one of the 5 least expensive fruits in our study.</t>
  </si>
  <si>
    <t>Papaya</t>
  </si>
  <si>
    <r>
      <t xml:space="preserve">  </t>
    </r>
    <r>
      <rPr>
        <vertAlign val="superscript"/>
        <sz val="8"/>
        <rFont val="Arial"/>
        <family val="2"/>
      </rPr>
      <t>1</t>
    </r>
    <r>
      <rPr>
        <sz val="8"/>
        <rFont val="Arial"/>
        <family val="2"/>
      </rPr>
      <t xml:space="preserve">Florida Department of Agriculture website, www.florida-agriculture.com.  </t>
    </r>
    <r>
      <rPr>
        <vertAlign val="superscript"/>
        <sz val="8"/>
        <rFont val="Arial"/>
        <family val="2"/>
      </rPr>
      <t>2</t>
    </r>
    <r>
      <rPr>
        <sz val="8"/>
        <rFont val="Arial"/>
        <family val="2"/>
      </rPr>
      <t xml:space="preserve">Excludes any products labeled organic.  </t>
    </r>
    <r>
      <rPr>
        <vertAlign val="superscript"/>
        <sz val="8"/>
        <rFont val="Arial"/>
        <family val="2"/>
      </rPr>
      <t>3</t>
    </r>
    <r>
      <rPr>
        <sz val="8"/>
        <rFont val="Arial"/>
        <family val="2"/>
      </rPr>
      <t xml:space="preserve">Source:  ACNielsen Homescan database.  </t>
    </r>
    <r>
      <rPr>
        <vertAlign val="superscript"/>
        <sz val="8"/>
        <rFont val="Arial"/>
        <family val="2"/>
      </rPr>
      <t>4</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There were no factors to convert canned and dried mangoes, so we used the peach factors.  </t>
    </r>
    <r>
      <rPr>
        <vertAlign val="superscript"/>
        <sz val="8"/>
        <rFont val="Arial"/>
        <family val="2"/>
      </rPr>
      <t>5</t>
    </r>
    <r>
      <rPr>
        <sz val="8"/>
        <rFont val="Arial"/>
        <family val="2"/>
      </rPr>
      <t xml:space="preserve">All canned papaya. </t>
    </r>
    <r>
      <rPr>
        <vertAlign val="superscript"/>
        <sz val="8"/>
        <rFont val="Arial"/>
        <family val="2"/>
      </rPr>
      <t xml:space="preserve"> 6</t>
    </r>
    <r>
      <rPr>
        <sz val="8"/>
        <rFont val="Arial"/>
        <family val="2"/>
      </rPr>
      <t>Unsweetened.</t>
    </r>
  </si>
  <si>
    <t>Peaches:  Quantity purchased, dollars spent, average retail price per pound or pint, and average price per serving, 1999</t>
  </si>
  <si>
    <r>
      <t>Peaches were cultivated in China at least 3,000 years ago.  Alexander the Great and his armies found peaches in Persia and brought them to Greece. Throughout the next centuries, peaches were spread all over Europe.  The Spanish brought peaches to America. Today the peach is grown in at least 64 countries worldwide.  The U.S. produces about 20% of the world's peaches.</t>
    </r>
    <r>
      <rPr>
        <i/>
        <vertAlign val="superscript"/>
        <sz val="10"/>
        <rFont val="Arial"/>
        <family val="2"/>
      </rPr>
      <t>1</t>
    </r>
  </si>
  <si>
    <r>
      <t>Most peaches in the grocery store are virtually "fuzzless." There are no fuzzless varieties. Most people do not like fuzz, so commercial growers mechanically brush peaches after harvest to remove the fuzz. You will still find fuzzy peaches at the farmers' markets, orchards, and roadside stands.</t>
    </r>
    <r>
      <rPr>
        <i/>
        <vertAlign val="superscript"/>
        <sz val="10"/>
        <rFont val="Arial"/>
        <family val="2"/>
      </rPr>
      <t>2</t>
    </r>
  </si>
  <si>
    <t>On a per serving basis, peaches were one of the most expensive frozen fruits in our study, but fresh and canned peaches were among the 5 least expensive fruits.</t>
  </si>
  <si>
    <t>Peaches</t>
  </si>
  <si>
    <r>
      <t xml:space="preserve">  </t>
    </r>
    <r>
      <rPr>
        <vertAlign val="superscript"/>
        <sz val="8"/>
        <rFont val="Arial"/>
        <family val="2"/>
      </rPr>
      <t>1</t>
    </r>
    <r>
      <rPr>
        <sz val="8"/>
        <rFont val="Arial"/>
        <family val="2"/>
      </rPr>
      <t xml:space="preserve">Michigan Department of Agriculture website, www.michigan.gov/mda.  </t>
    </r>
    <r>
      <rPr>
        <vertAlign val="superscript"/>
        <sz val="8"/>
        <rFont val="Arial"/>
        <family val="2"/>
      </rPr>
      <t>2</t>
    </r>
    <r>
      <rPr>
        <sz val="8"/>
        <rFont val="Arial"/>
        <family val="2"/>
      </rPr>
      <t xml:space="preserve">University of Illinois Extension website, www.urbanext.uiuc.edu  </t>
    </r>
    <r>
      <rPr>
        <vertAlign val="superscript"/>
        <sz val="8"/>
        <rFont val="Arial"/>
        <family val="2"/>
      </rPr>
      <t>3</t>
    </r>
    <r>
      <rPr>
        <sz val="8"/>
        <rFont val="Arial"/>
        <family val="2"/>
      </rPr>
      <t xml:space="preserve">Excludes any products labeled organic.  </t>
    </r>
    <r>
      <rPr>
        <vertAlign val="superscript"/>
        <sz val="8"/>
        <rFont val="Arial"/>
        <family val="2"/>
      </rPr>
      <t>4</t>
    </r>
    <r>
      <rPr>
        <sz val="8"/>
        <rFont val="Arial"/>
        <family val="2"/>
      </rPr>
      <t xml:space="preserve">Source:  ACNielsen Homescan database.  </t>
    </r>
    <r>
      <rPr>
        <vertAlign val="superscript"/>
        <sz val="8"/>
        <rFont val="Arial"/>
        <family val="2"/>
      </rPr>
      <t>5</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There were no factors to convert canned and dried mangoes, so we used the peach factors.  </t>
    </r>
    <r>
      <rPr>
        <vertAlign val="superscript"/>
        <sz val="8"/>
        <rFont val="Arial"/>
        <family val="2"/>
      </rPr>
      <t>6</t>
    </r>
    <r>
      <rPr>
        <sz val="8"/>
        <rFont val="Arial"/>
        <family val="2"/>
      </rPr>
      <t xml:space="preserve">Clingstone peaches packed in juice.  Clingstone peaches were the only type of canned peaches that we were able to separate by pack type. </t>
    </r>
    <r>
      <rPr>
        <vertAlign val="superscript"/>
        <sz val="8"/>
        <rFont val="Arial"/>
        <family val="2"/>
      </rPr>
      <t xml:space="preserve"> 7</t>
    </r>
    <r>
      <rPr>
        <sz val="8"/>
        <rFont val="Arial"/>
        <family val="2"/>
      </rPr>
      <t>Unsweetened.</t>
    </r>
  </si>
  <si>
    <t>Pears:  Quantity purchased, dollars spent, average retail price per pound or pint, and average price per serving, 1999</t>
  </si>
  <si>
    <r>
      <t>There are more than 5,000 varieties of pears, not all of them are pear-shaped.  They have been cultivated since before 2000 B.C. Archaeologists unearthed  a 10,000-year old pear seed in Switzerland.   The Greek poet Homer considered the pear God’s gift to humanity. Greeks studied the fruit keenly and made clonal selections to improve its appearance, fragrance, and texture. Theoprastus, a student of Aristotle, distinguished several varieties in fourth century B C.</t>
    </r>
    <r>
      <rPr>
        <i/>
        <vertAlign val="superscript"/>
        <sz val="10"/>
        <rFont val="Arial"/>
        <family val="2"/>
      </rPr>
      <t>1</t>
    </r>
  </si>
  <si>
    <r>
      <t>One distinct feature of the pear, besides the shape, is the soft texture. This soft texture is the result of the starch converting to sugar after being picked from a tree to ripen.</t>
    </r>
    <r>
      <rPr>
        <i/>
        <vertAlign val="superscript"/>
        <sz val="10"/>
        <rFont val="Arial"/>
        <family val="2"/>
      </rPr>
      <t>2</t>
    </r>
  </si>
  <si>
    <r>
      <t>Fresh pears are loaded with dietary fiber, much of it in the form of pectin. They are also an excellent source of potassium and vitamin C.</t>
    </r>
    <r>
      <rPr>
        <i/>
        <vertAlign val="superscript"/>
        <sz val="10"/>
        <rFont val="Arial"/>
        <family val="2"/>
      </rPr>
      <t>3</t>
    </r>
  </si>
  <si>
    <t>On a per serving basis, prices for fresh and canned pears were among the 5 least expensive fruits in our study.</t>
  </si>
  <si>
    <r>
      <t>Item</t>
    </r>
    <r>
      <rPr>
        <vertAlign val="superscript"/>
        <sz val="8"/>
        <rFont val="Arial"/>
        <family val="2"/>
      </rPr>
      <t>4</t>
    </r>
  </si>
  <si>
    <r>
      <t>Quantity purchased</t>
    </r>
    <r>
      <rPr>
        <vertAlign val="superscript"/>
        <sz val="8"/>
        <rFont val="Arial"/>
        <family val="2"/>
      </rPr>
      <t>5</t>
    </r>
  </si>
  <si>
    <r>
      <t>Dollars spent</t>
    </r>
    <r>
      <rPr>
        <vertAlign val="superscript"/>
        <sz val="8"/>
        <rFont val="Arial"/>
        <family val="2"/>
      </rPr>
      <t>5</t>
    </r>
  </si>
  <si>
    <t>Pears</t>
  </si>
  <si>
    <r>
      <t>Canned</t>
    </r>
    <r>
      <rPr>
        <vertAlign val="superscript"/>
        <sz val="8"/>
        <rFont val="Arial"/>
        <family val="2"/>
      </rPr>
      <t>7</t>
    </r>
  </si>
  <si>
    <r>
      <t xml:space="preserve">  </t>
    </r>
    <r>
      <rPr>
        <vertAlign val="superscript"/>
        <sz val="8"/>
        <rFont val="Arial"/>
        <family val="2"/>
      </rPr>
      <t>1</t>
    </r>
    <r>
      <rPr>
        <sz val="8"/>
        <rFont val="Arial"/>
        <family val="2"/>
      </rPr>
      <t xml:space="preserve">Food Reference website, www.foodreference.com.  </t>
    </r>
    <r>
      <rPr>
        <vertAlign val="superscript"/>
        <sz val="8"/>
        <rFont val="Arial"/>
        <family val="2"/>
      </rPr>
      <t>2</t>
    </r>
    <r>
      <rPr>
        <sz val="8"/>
        <rFont val="Arial"/>
        <family val="2"/>
      </rPr>
      <t xml:space="preserve">Wellness Encyclopedia of Food and Nutrition, 1992.  </t>
    </r>
    <r>
      <rPr>
        <vertAlign val="superscript"/>
        <sz val="8"/>
        <rFont val="Arial"/>
        <family val="2"/>
      </rPr>
      <t>3</t>
    </r>
    <r>
      <rPr>
        <sz val="8"/>
        <rFont val="Arial"/>
        <family val="2"/>
      </rPr>
      <t xml:space="preserve">Pear Bureau Northwest website, www.usapears.com.  </t>
    </r>
    <r>
      <rPr>
        <vertAlign val="superscript"/>
        <sz val="8"/>
        <rFont val="Arial"/>
        <family val="2"/>
      </rPr>
      <t>4</t>
    </r>
    <r>
      <rPr>
        <sz val="8"/>
        <rFont val="Arial"/>
        <family val="2"/>
      </rPr>
      <t xml:space="preserve">Excludes any products labeled organic.  </t>
    </r>
    <r>
      <rPr>
        <vertAlign val="superscript"/>
        <sz val="8"/>
        <rFont val="Arial"/>
        <family val="2"/>
      </rPr>
      <t>5</t>
    </r>
    <r>
      <rPr>
        <sz val="8"/>
        <rFont val="Arial"/>
        <family val="2"/>
      </rPr>
      <t xml:space="preserve">Source:  ACNielsen Homescan database.  </t>
    </r>
    <r>
      <rPr>
        <vertAlign val="superscript"/>
        <sz val="8"/>
        <rFont val="Arial"/>
        <family val="2"/>
      </rPr>
      <t>6</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r>
      <rPr>
        <vertAlign val="superscript"/>
        <sz val="8"/>
        <rFont val="Arial"/>
        <family val="2"/>
      </rPr>
      <t>7</t>
    </r>
    <r>
      <rPr>
        <sz val="8"/>
        <rFont val="Arial"/>
        <family val="2"/>
      </rPr>
      <t>Canned pears packed in juice.</t>
    </r>
  </si>
  <si>
    <t>Pineapple:  Quantity purchased, dollars spent, average retail price per pound or pint, and average price per serving, 1999</t>
  </si>
  <si>
    <r>
      <t>This tropical fruit received its appellation from the English because of its resemblance to the pine cone. The pineapple is native to Central and South America, where symbolic representations of its form were found in pre-Incan ruins. Hawaii, now this fruit's leading producer, didn't see its first pineapple until the late 1700s. For centuries the pineapple has been used to symbolize hospitality.</t>
    </r>
    <r>
      <rPr>
        <i/>
        <vertAlign val="superscript"/>
        <sz val="10"/>
        <rFont val="Arial"/>
        <family val="2"/>
      </rPr>
      <t>1</t>
    </r>
    <r>
      <rPr>
        <i/>
        <sz val="10"/>
        <rFont val="Arial"/>
        <family val="2"/>
      </rPr>
      <t xml:space="preserve"> During colonial times, a hostess's ability to have a pineapple for an important dining event said as much about her rank as it did about her resourcefulness. So sought after were the prickly fruits that colonial confectioners sometimes rented them to households by the day. Later, the same fruit was sold to other, more affluent clients who actually ate it.</t>
    </r>
    <r>
      <rPr>
        <i/>
        <vertAlign val="superscript"/>
        <sz val="10"/>
        <rFont val="Arial"/>
        <family val="2"/>
      </rPr>
      <t>2</t>
    </r>
  </si>
  <si>
    <t>Pineapples are a good source of the enzyme bromelain and vitamin C, both of which play a role in the body's healing process.</t>
  </si>
  <si>
    <t>Canned pineapple was the only canned fruit in our study to be one of the top 15 (out of a total of 76 different forms) in sales volume, dollars, and total servings.</t>
  </si>
  <si>
    <t>Pineapple</t>
  </si>
  <si>
    <r>
      <t xml:space="preserve">  </t>
    </r>
    <r>
      <rPr>
        <vertAlign val="superscript"/>
        <sz val="8"/>
        <rFont val="Arial"/>
        <family val="2"/>
      </rPr>
      <t>1</t>
    </r>
    <r>
      <rPr>
        <sz val="8"/>
        <rFont val="Arial"/>
        <family val="2"/>
      </rPr>
      <t xml:space="preserve">Epicurious' Food Dictionary website, www.epicurious.com.  </t>
    </r>
    <r>
      <rPr>
        <vertAlign val="superscript"/>
        <sz val="8"/>
        <rFont val="Arial"/>
        <family val="2"/>
      </rPr>
      <t>2</t>
    </r>
    <r>
      <rPr>
        <i/>
        <sz val="8"/>
        <rFont val="Arial"/>
        <family val="2"/>
      </rPr>
      <t>Symbolism of the Pineapple</t>
    </r>
    <r>
      <rPr>
        <sz val="8"/>
        <rFont val="Arial"/>
        <family val="2"/>
      </rPr>
      <t xml:space="preserve">, Hoag Levins, www.levins.com  </t>
    </r>
    <r>
      <rPr>
        <vertAlign val="superscript"/>
        <sz val="8"/>
        <rFont val="Arial"/>
        <family val="2"/>
      </rPr>
      <t>3</t>
    </r>
    <r>
      <rPr>
        <sz val="8"/>
        <rFont val="Arial"/>
        <family val="2"/>
      </rPr>
      <t xml:space="preserve">Excludes any products labeled organic.  </t>
    </r>
    <r>
      <rPr>
        <vertAlign val="superscript"/>
        <sz val="8"/>
        <rFont val="Arial"/>
        <family val="2"/>
      </rPr>
      <t>4</t>
    </r>
    <r>
      <rPr>
        <sz val="8"/>
        <rFont val="Arial"/>
        <family val="2"/>
      </rPr>
      <t xml:space="preserve">Source:  ACNielsen Homescan database.  </t>
    </r>
    <r>
      <rPr>
        <vertAlign val="superscript"/>
        <sz val="8"/>
        <rFont val="Arial"/>
        <family val="2"/>
      </rPr>
      <t>5</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t>
    </r>
    <r>
      <rPr>
        <vertAlign val="superscript"/>
        <sz val="8"/>
        <rFont val="Arial"/>
        <family val="2"/>
      </rPr>
      <t>6</t>
    </r>
    <r>
      <rPr>
        <sz val="8"/>
        <rFont val="Arial"/>
        <family val="2"/>
      </rPr>
      <t xml:space="preserve">Some fresh pineapple in the database were priced by the piece of fruit rather than the pound.  For those pineapples we used the USDA National Nutrient Database's weight of 16.52 ounces per pineapple. </t>
    </r>
    <r>
      <rPr>
        <vertAlign val="superscript"/>
        <sz val="8"/>
        <rFont val="Arial"/>
        <family val="2"/>
      </rPr>
      <t>7</t>
    </r>
    <r>
      <rPr>
        <sz val="8"/>
        <rFont val="Arial"/>
        <family val="2"/>
      </rPr>
      <t xml:space="preserve">Canned pineapple packed in juice.  </t>
    </r>
    <r>
      <rPr>
        <vertAlign val="superscript"/>
        <sz val="8"/>
        <rFont val="Arial"/>
        <family val="2"/>
      </rPr>
      <t>8</t>
    </r>
    <r>
      <rPr>
        <sz val="8"/>
        <rFont val="Arial"/>
        <family val="2"/>
      </rPr>
      <t>Unsweetened, shelf-stable.</t>
    </r>
  </si>
  <si>
    <t>Plums:  Quantity purchased, dollars spent, average retail price per pound or pint, and average price per serving, 1999</t>
  </si>
  <si>
    <r>
      <t>Plums date back in writing to 479 B.C. in the writings and songs of Confucius which include a listing of popular foods of Chinese culture. In 65 B.C., Pompey the Great introduced the plum to the orchards of Rome, and Alexander the Great eventually brought them to the Mediterranean regions. Early American colonists found wild plums growing along the east coast, but today the common European plum has replaced the native wild plum in popularity and as a commercial crop. The plum tree plays a significant role in Chinese mythology and is associated with great age and wisdom. Plums are now the second most cultivated fruit in the world, second only to apples.</t>
    </r>
    <r>
      <rPr>
        <i/>
        <vertAlign val="superscript"/>
        <sz val="9"/>
        <rFont val="Arial"/>
        <family val="2"/>
      </rPr>
      <t>1</t>
    </r>
  </si>
  <si>
    <t>The definition of 'plum' in the 17th century Oxford English dictionary--"A dried grape or raisin as used for puddings, cakes, etc.  This use probably arose from the substitution of raisins for dried plums or prunes as an ingredient in plum-broth, porridge, etc., with retention of the name 'plum' for the substituted article."</t>
  </si>
  <si>
    <t>Plums/prunes ranked 5th in total dollars spent and 6th in total servings among all the fruits in our study.</t>
  </si>
  <si>
    <t>Plums</t>
  </si>
  <si>
    <r>
      <t>Dried</t>
    </r>
    <r>
      <rPr>
        <vertAlign val="superscript"/>
        <sz val="8"/>
        <rFont val="Arial"/>
        <family val="2"/>
      </rPr>
      <t>5</t>
    </r>
  </si>
  <si>
    <t>Prunes</t>
  </si>
  <si>
    <r>
      <t xml:space="preserve">    1</t>
    </r>
    <r>
      <rPr>
        <sz val="8"/>
        <rFont val="Arial"/>
        <family val="2"/>
      </rPr>
      <t xml:space="preserve">"Home Cooking" website.  http://homecooking.about.com. </t>
    </r>
    <r>
      <rPr>
        <vertAlign val="superscript"/>
        <sz val="8"/>
        <rFont val="Arial"/>
        <family val="2"/>
      </rPr>
      <t>2</t>
    </r>
    <r>
      <rPr>
        <sz val="8"/>
        <rFont val="Arial"/>
        <family val="2"/>
      </rPr>
      <t xml:space="preserve">Excludes any products labeled organic.  </t>
    </r>
    <r>
      <rPr>
        <vertAlign val="superscript"/>
        <sz val="8"/>
        <rFont val="Arial"/>
        <family val="2"/>
      </rPr>
      <t>3</t>
    </r>
    <r>
      <rPr>
        <sz val="8"/>
        <rFont val="Arial"/>
        <family val="2"/>
      </rPr>
      <t xml:space="preserve">Source:  ACNielsen Homescan database.  </t>
    </r>
    <r>
      <rPr>
        <vertAlign val="superscript"/>
        <sz val="8"/>
        <rFont val="Arial"/>
        <family val="2"/>
      </rPr>
      <t>4</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r>
      <rPr>
        <vertAlign val="superscript"/>
        <sz val="8"/>
        <rFont val="Arial"/>
        <family val="2"/>
      </rPr>
      <t>5</t>
    </r>
    <r>
      <rPr>
        <sz val="8"/>
        <rFont val="Arial"/>
        <family val="2"/>
      </rPr>
      <t xml:space="preserve">All dried prunes and plums. </t>
    </r>
    <r>
      <rPr>
        <vertAlign val="superscript"/>
        <sz val="8"/>
        <rFont val="Arial"/>
        <family val="2"/>
      </rPr>
      <t>6</t>
    </r>
    <r>
      <rPr>
        <sz val="8"/>
        <rFont val="Arial"/>
        <family val="2"/>
      </rPr>
      <t>Unsweetened, shelf-stable.</t>
    </r>
  </si>
  <si>
    <t>Raspberries:  Quantity purchased, dollars spent, average retail price per pound or pint, and average price per serving, 1999</t>
  </si>
  <si>
    <r>
      <t>Believed to be native to Asia, wild raspberries have been eaten since prehistoric times. Crusaders, on their way to Jerusalem, wrote poems about a delicious fruit with a strong, sweet aroma that they encountered on their journey. Eventually, some berries made their way back to Europe with these travelers. Cultivation of raspberries began in England and France during the 1600s, and by the 1800s, there were over 40 known varieties. In North America, raspberries were considered a luxurious delicacy until the middle part of the 19th century.</t>
    </r>
    <r>
      <rPr>
        <i/>
        <vertAlign val="superscript"/>
        <sz val="10"/>
        <color indexed="63"/>
        <rFont val="Arial"/>
        <family val="2"/>
      </rPr>
      <t>1</t>
    </r>
  </si>
  <si>
    <r>
      <t>The raspberry is made up of a number of connecting "drupelets" (individual sections of fruit, each with its own seed) surrounding a hollow core in the middle.</t>
    </r>
    <r>
      <rPr>
        <i/>
        <vertAlign val="superscript"/>
        <sz val="10"/>
        <rFont val="Arial"/>
        <family val="2"/>
      </rPr>
      <t>1</t>
    </r>
  </si>
  <si>
    <t>Raspberries are a good source of iron and calcium.</t>
  </si>
  <si>
    <t>Raspberries</t>
  </si>
  <si>
    <r>
      <t xml:space="preserve"> </t>
    </r>
    <r>
      <rPr>
        <vertAlign val="superscript"/>
        <sz val="8"/>
        <rFont val="Arial"/>
        <family val="2"/>
      </rPr>
      <t xml:space="preserve"> 1</t>
    </r>
    <r>
      <rPr>
        <sz val="8"/>
        <rFont val="Arial"/>
        <family val="2"/>
      </rPr>
      <t xml:space="preserve">Marino Lookout Farm Apples website, www.lookoutfarm.com.  </t>
    </r>
    <r>
      <rPr>
        <vertAlign val="superscript"/>
        <sz val="8"/>
        <rFont val="Arial"/>
        <family val="2"/>
      </rPr>
      <t>2</t>
    </r>
    <r>
      <rPr>
        <sz val="8"/>
        <rFont val="Arial"/>
        <family val="2"/>
      </rPr>
      <t xml:space="preserve">Excludes any products labeled organic.  </t>
    </r>
    <r>
      <rPr>
        <vertAlign val="superscript"/>
        <sz val="8"/>
        <rFont val="Arial"/>
        <family val="2"/>
      </rPr>
      <t>3</t>
    </r>
    <r>
      <rPr>
        <sz val="8"/>
        <rFont val="Arial"/>
        <family val="2"/>
      </rPr>
      <t xml:space="preserve">Source:  ACNielsen Homescan database.  </t>
    </r>
    <r>
      <rPr>
        <vertAlign val="superscript"/>
        <sz val="8"/>
        <rFont val="Arial"/>
        <family val="2"/>
      </rPr>
      <t>4</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r>
      <rPr>
        <vertAlign val="superscript"/>
        <sz val="8"/>
        <rFont val="Arial"/>
        <family val="2"/>
      </rPr>
      <t>5</t>
    </r>
    <r>
      <rPr>
        <sz val="8"/>
        <rFont val="Arial"/>
        <family val="2"/>
      </rPr>
      <t xml:space="preserve">All canned raspberries. </t>
    </r>
    <r>
      <rPr>
        <vertAlign val="superscript"/>
        <sz val="8"/>
        <rFont val="Arial"/>
        <family val="2"/>
      </rPr>
      <t xml:space="preserve"> 6</t>
    </r>
    <r>
      <rPr>
        <sz val="8"/>
        <rFont val="Arial"/>
        <family val="2"/>
      </rPr>
      <t>Unsweetened.</t>
    </r>
  </si>
  <si>
    <t>Strawberries:  Quantity purchased, dollars spent, average retail price per pound or pint, and average price per serving, 1999</t>
  </si>
  <si>
    <r>
      <t>The modern-day strawberry, Fragaria Ananassa Dutch, is somewhat of a "rookie" to the agricultural scene. They are the descendants of wild strawberries that have been collected and eaten since as early as 50 A.D., when the Romans used to serve them at banquets. Most North American varieties date back to about 1835, when Fragaria Virginianan Dutch and Gragaria Chiloensis Linn varieties were cultivated on the East Coast.</t>
    </r>
    <r>
      <rPr>
        <i/>
        <vertAlign val="superscript"/>
        <sz val="10"/>
        <color indexed="63"/>
        <rFont val="Arial"/>
        <family val="2"/>
      </rPr>
      <t>1</t>
    </r>
  </si>
  <si>
    <r>
      <t>In 13th Century France, strawberries were cultivated for medicinal uses, such as digestion aids, skin tonics, aching joints, loose teeth, sore throats, bad breadth, kidney stones, bruises, and even depression.</t>
    </r>
    <r>
      <rPr>
        <i/>
        <vertAlign val="superscript"/>
        <sz val="10"/>
        <color indexed="63"/>
        <rFont val="Arial"/>
        <family val="2"/>
      </rPr>
      <t>1</t>
    </r>
  </si>
  <si>
    <t xml:space="preserve">Strawberries are a good source of Vitamin C.  Eight strawberries have more vitamin C than an orange. </t>
  </si>
  <si>
    <t>Strawberries</t>
  </si>
  <si>
    <r>
      <t xml:space="preserve">  </t>
    </r>
    <r>
      <rPr>
        <vertAlign val="superscript"/>
        <sz val="8"/>
        <rFont val="Arial"/>
        <family val="2"/>
      </rPr>
      <t>1</t>
    </r>
    <r>
      <rPr>
        <sz val="8"/>
        <rFont val="Arial"/>
        <family val="2"/>
      </rPr>
      <t xml:space="preserve">Marino Lookout Farm Apples website, www.lookoutfarm.com  </t>
    </r>
    <r>
      <rPr>
        <vertAlign val="superscript"/>
        <sz val="8"/>
        <rFont val="Arial"/>
        <family val="2"/>
      </rPr>
      <t>2</t>
    </r>
    <r>
      <rPr>
        <sz val="8"/>
        <rFont val="Arial"/>
        <family val="2"/>
      </rPr>
      <t xml:space="preserve">Excludes any products labeled organic.  </t>
    </r>
    <r>
      <rPr>
        <vertAlign val="superscript"/>
        <sz val="8"/>
        <rFont val="Arial"/>
        <family val="2"/>
      </rPr>
      <t>3</t>
    </r>
    <r>
      <rPr>
        <sz val="8"/>
        <rFont val="Arial"/>
        <family val="2"/>
      </rPr>
      <t xml:space="preserve">Source:  ACNielsen Homescan database.  </t>
    </r>
    <r>
      <rPr>
        <vertAlign val="superscript"/>
        <sz val="8"/>
        <rFont val="Arial"/>
        <family val="2"/>
      </rPr>
      <t>4</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r>
      <rPr>
        <vertAlign val="superscript"/>
        <sz val="8"/>
        <rFont val="Arial"/>
        <family val="2"/>
      </rPr>
      <t>5</t>
    </r>
    <r>
      <rPr>
        <sz val="8"/>
        <rFont val="Arial"/>
        <family val="2"/>
      </rPr>
      <t xml:space="preserve">All canned strawberries. </t>
    </r>
    <r>
      <rPr>
        <vertAlign val="superscript"/>
        <sz val="8"/>
        <rFont val="Arial"/>
        <family val="2"/>
      </rPr>
      <t xml:space="preserve"> 6</t>
    </r>
    <r>
      <rPr>
        <sz val="8"/>
        <rFont val="Arial"/>
        <family val="2"/>
      </rPr>
      <t xml:space="preserve">Unsweetened. </t>
    </r>
  </si>
  <si>
    <t>Tangelos:  Quantity purchased, dollars spent, average retail price per pound or pint, and average price per serving, 1999</t>
  </si>
  <si>
    <r>
      <t>Tangerines and tangelos are types of mandarins. Tangelos actually are a cross between a tangerine and a grapefruit. A good quality mandarin will be heavy for its size, and be deep orange or almost red, depending on the particular variety. A puffy appearance and feel is normal.</t>
    </r>
    <r>
      <rPr>
        <i/>
        <vertAlign val="superscript"/>
        <sz val="10"/>
        <rFont val="Arial"/>
        <family val="2"/>
      </rPr>
      <t>1</t>
    </r>
  </si>
  <si>
    <t>Tangerines and tangelos are good sources of vitamins A, C, and potassium.</t>
  </si>
  <si>
    <t>Tangelos</t>
  </si>
  <si>
    <r>
      <t xml:space="preserve">  </t>
    </r>
    <r>
      <rPr>
        <vertAlign val="superscript"/>
        <sz val="8"/>
        <rFont val="Arial"/>
        <family val="2"/>
      </rPr>
      <t>1</t>
    </r>
    <r>
      <rPr>
        <sz val="8"/>
        <rFont val="Arial"/>
        <family val="2"/>
      </rPr>
      <t xml:space="preserve">Florida Department of Agriculture website, www.florida-agriculture.com.  </t>
    </r>
    <r>
      <rPr>
        <vertAlign val="superscript"/>
        <sz val="8"/>
        <rFont val="Arial"/>
        <family val="2"/>
      </rPr>
      <t>2</t>
    </r>
    <r>
      <rPr>
        <sz val="8"/>
        <rFont val="Arial"/>
        <family val="2"/>
      </rPr>
      <t xml:space="preserve">Excludes any products labeled organic.  </t>
    </r>
    <r>
      <rPr>
        <vertAlign val="superscript"/>
        <sz val="8"/>
        <rFont val="Arial"/>
        <family val="2"/>
      </rPr>
      <t>3</t>
    </r>
    <r>
      <rPr>
        <sz val="8"/>
        <rFont val="Arial"/>
        <family val="2"/>
      </rPr>
      <t xml:space="preserve">Source:  ACNielsen Homescan database.  </t>
    </r>
    <r>
      <rPr>
        <vertAlign val="superscript"/>
        <sz val="8"/>
        <rFont val="Arial"/>
        <family val="2"/>
      </rPr>
      <t>4</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</si>
  <si>
    <t>Tangerines:  Quantity purchased, dollars spent, average retail price per pound or pint, and average price per serving, 1999</t>
  </si>
  <si>
    <r>
      <t>Tangerines are a member of the mandarin family. They are easy to peel, sweet, and nutritious. A small tangerine has more usable vitamin C than a large orange. People who have a difficult time digesting oranges may find tangerines more agreeable. They are also an excellent source of vitamin B1.</t>
    </r>
    <r>
      <rPr>
        <i/>
        <vertAlign val="superscript"/>
        <sz val="10"/>
        <color indexed="8"/>
        <rFont val="Arial"/>
        <family val="2"/>
      </rPr>
      <t>1</t>
    </r>
  </si>
  <si>
    <t>Tangerines</t>
  </si>
  <si>
    <r>
      <t xml:space="preserve">  </t>
    </r>
    <r>
      <rPr>
        <vertAlign val="superscript"/>
        <sz val="8"/>
        <rFont val="Arial"/>
        <family val="2"/>
      </rPr>
      <t>1</t>
    </r>
    <r>
      <rPr>
        <sz val="8"/>
        <rFont val="Arial"/>
        <family val="2"/>
      </rPr>
      <t xml:space="preserve">Health Recipes.com website, www.healthrecipes.com.  </t>
    </r>
    <r>
      <rPr>
        <vertAlign val="superscript"/>
        <sz val="8"/>
        <rFont val="Arial"/>
        <family val="2"/>
      </rPr>
      <t>2</t>
    </r>
    <r>
      <rPr>
        <sz val="8"/>
        <rFont val="Arial"/>
        <family val="2"/>
      </rPr>
      <t xml:space="preserve">Excludes any products labeled organic.  </t>
    </r>
    <r>
      <rPr>
        <vertAlign val="superscript"/>
        <sz val="8"/>
        <rFont val="Arial"/>
        <family val="2"/>
      </rPr>
      <t>3</t>
    </r>
    <r>
      <rPr>
        <sz val="8"/>
        <rFont val="Arial"/>
        <family val="2"/>
      </rPr>
      <t xml:space="preserve">Source:  ACNielsen Homescan database.  </t>
    </r>
    <r>
      <rPr>
        <vertAlign val="superscript"/>
        <sz val="8"/>
        <rFont val="Arial"/>
        <family val="2"/>
      </rPr>
      <t>4</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</si>
  <si>
    <t>Watermelon:  Quantity purchased, dollars spent, average retail price per pound or pint, and average price per serving, 1999</t>
  </si>
  <si>
    <r>
      <t>The first recorded watermelon harvest occurred nearly 5,000 years ago in Egypt and is depicted in Egyptian hieroglyphics on the walls of their ancient buildings. Watermelons were often placed in the burial tombs of kings to nourish them in the afterlife.</t>
    </r>
    <r>
      <rPr>
        <i/>
        <vertAlign val="superscript"/>
        <sz val="10"/>
        <rFont val="Arial"/>
        <family val="2"/>
      </rPr>
      <t>1</t>
    </r>
  </si>
  <si>
    <r>
      <t>Contrary to popular belief, eating watermelon seeds does not cause a watermelon to grow in your stomach. Actually, in some cultures it is popular to bake the seeds and then eat them.</t>
    </r>
    <r>
      <rPr>
        <i/>
        <vertAlign val="superscript"/>
        <sz val="10"/>
        <rFont val="Arial"/>
        <family val="2"/>
      </rPr>
      <t>1</t>
    </r>
  </si>
  <si>
    <r>
      <t>Watermelon is good source of vitamins A, B6, and C.  Watermelon is 92 percent water.</t>
    </r>
    <r>
      <rPr>
        <i/>
        <vertAlign val="superscript"/>
        <sz val="10"/>
        <rFont val="Arial"/>
        <family val="2"/>
      </rPr>
      <t>1</t>
    </r>
  </si>
  <si>
    <t>Watermelon was the least expensive fruit in our study both on a per pound and a per serving basis.</t>
  </si>
  <si>
    <t>Watermelon</t>
  </si>
  <si>
    <r>
      <t xml:space="preserve">  </t>
    </r>
    <r>
      <rPr>
        <vertAlign val="superscript"/>
        <sz val="8"/>
        <rFont val="Arial"/>
        <family val="2"/>
      </rPr>
      <t>1</t>
    </r>
    <r>
      <rPr>
        <sz val="8"/>
        <rFont val="Arial"/>
        <family val="2"/>
      </rPr>
      <t xml:space="preserve">National Watermelon Promotion Board website, www.watermelon.org.  </t>
    </r>
    <r>
      <rPr>
        <vertAlign val="superscript"/>
        <sz val="8"/>
        <rFont val="Arial"/>
        <family val="2"/>
      </rPr>
      <t>2</t>
    </r>
    <r>
      <rPr>
        <sz val="8"/>
        <rFont val="Arial"/>
        <family val="2"/>
      </rPr>
      <t xml:space="preserve">Excludes any products labeled organic.  </t>
    </r>
    <r>
      <rPr>
        <vertAlign val="superscript"/>
        <sz val="8"/>
        <rFont val="Arial"/>
        <family val="2"/>
      </rPr>
      <t>3</t>
    </r>
    <r>
      <rPr>
        <sz val="8"/>
        <rFont val="Arial"/>
        <family val="2"/>
      </rPr>
      <t xml:space="preserve">Source:  ACNielsen Homescan database.  </t>
    </r>
    <r>
      <rPr>
        <vertAlign val="superscript"/>
        <sz val="8"/>
        <rFont val="Arial"/>
        <family val="2"/>
      </rPr>
      <t>4</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</si>
  <si>
    <r>
      <t>Dollars spent</t>
    </r>
    <r>
      <rPr>
        <vertAlign val="superscript"/>
        <sz val="8"/>
        <rFont val="Arial"/>
        <family val="2"/>
      </rPr>
      <t>4</t>
    </r>
  </si>
  <si>
    <t>Apples:  Quantity purchased, dollars spent, average retail price per pound or pint, and average price per serving, 1999</t>
  </si>
  <si>
    <r>
      <t>Apples are a source of fiber and vitamin C. Soluble fiber such as pectin actually helps to prevent cholesterol buildup in the lining of blood vessel walls, thus reducing the incident of atherosclerosis and heart disease. The insoluble fiber in apples provides bulk in the intestinal tract, holding water to cleanse and move food quickly through the digestive system.  Almost half of the vitamin C content of apples is just underneath the skin.</t>
    </r>
    <r>
      <rPr>
        <i/>
        <vertAlign val="superscript"/>
        <sz val="10"/>
        <rFont val="Arial"/>
        <family val="2"/>
      </rPr>
      <t>2</t>
    </r>
    <r>
      <rPr>
        <i/>
        <sz val="10"/>
        <rFont val="Arial"/>
        <family val="2"/>
      </rPr>
      <t xml:space="preserve"> </t>
    </r>
  </si>
  <si>
    <t>Apples are most expensive when purchased fresh, but when converted to servings they are the least expensive way to eat apples.</t>
  </si>
  <si>
    <r>
      <t>Apples</t>
    </r>
    <r>
      <rPr>
        <vertAlign val="superscript"/>
        <sz val="8"/>
        <rFont val="Arial"/>
        <family val="2"/>
      </rPr>
      <t>7</t>
    </r>
  </si>
  <si>
    <r>
      <t>Applesauce</t>
    </r>
    <r>
      <rPr>
        <vertAlign val="superscript"/>
        <sz val="8"/>
        <rFont val="Arial"/>
        <family val="2"/>
      </rPr>
      <t>8</t>
    </r>
  </si>
  <si>
    <r>
      <t>Frozen</t>
    </r>
    <r>
      <rPr>
        <vertAlign val="superscript"/>
        <sz val="8"/>
        <rFont val="Arial"/>
        <family val="2"/>
      </rPr>
      <t>9</t>
    </r>
  </si>
  <si>
    <r>
      <t>Juice</t>
    </r>
    <r>
      <rPr>
        <vertAlign val="superscript"/>
        <sz val="8"/>
        <rFont val="Arial"/>
        <family val="2"/>
      </rPr>
      <t>8</t>
    </r>
  </si>
  <si>
    <r>
      <t>Servings</t>
    </r>
    <r>
      <rPr>
        <vertAlign val="superscript"/>
        <sz val="8"/>
        <rFont val="Arial"/>
        <family val="2"/>
      </rPr>
      <t>6</t>
    </r>
  </si>
  <si>
    <r>
      <t>Serving size</t>
    </r>
    <r>
      <rPr>
        <vertAlign val="superscript"/>
        <sz val="8"/>
        <rFont val="Arial"/>
        <family val="2"/>
      </rPr>
      <t>5</t>
    </r>
  </si>
  <si>
    <r>
      <t>Item</t>
    </r>
    <r>
      <rPr>
        <vertAlign val="superscript"/>
        <sz val="8"/>
        <rFont val="Arial"/>
        <family val="2"/>
      </rPr>
      <t>3</t>
    </r>
  </si>
  <si>
    <r>
      <t>Quantity purchased</t>
    </r>
    <r>
      <rPr>
        <vertAlign val="superscript"/>
        <sz val="8"/>
        <rFont val="Arial"/>
        <family val="2"/>
      </rPr>
      <t>4</t>
    </r>
  </si>
  <si>
    <t>Shelf stable</t>
  </si>
  <si>
    <t>Refrigerated</t>
  </si>
  <si>
    <t>Frozen, reconstituted</t>
  </si>
  <si>
    <t>Dollars</t>
  </si>
  <si>
    <t>% of total</t>
  </si>
  <si>
    <t>Average retail price per pound or pint</t>
  </si>
  <si>
    <t>Dollars per serving</t>
  </si>
  <si>
    <t xml:space="preserve"> pounds</t>
  </si>
  <si>
    <t xml:space="preserve"> per pound</t>
  </si>
  <si>
    <t>1/2 cup</t>
  </si>
  <si>
    <t xml:space="preserve"> pints</t>
  </si>
  <si>
    <t xml:space="preserve"> per pint</t>
  </si>
  <si>
    <t>3/4 cup</t>
  </si>
  <si>
    <t>Apples</t>
  </si>
  <si>
    <t>Fresh</t>
  </si>
  <si>
    <t>Canned</t>
  </si>
  <si>
    <r>
      <t xml:space="preserve">  1</t>
    </r>
    <r>
      <rPr>
        <sz val="8"/>
        <rFont val="Arial"/>
        <family val="2"/>
      </rPr>
      <t xml:space="preserve">U.S. Apple Association website, www.usapple.org/consumers/applebits/sayings.shtml.   </t>
    </r>
    <r>
      <rPr>
        <vertAlign val="superscript"/>
        <sz val="8"/>
        <rFont val="Arial"/>
        <family val="2"/>
      </rPr>
      <t>2</t>
    </r>
    <r>
      <rPr>
        <sz val="8"/>
        <rFont val="Arial"/>
        <family val="2"/>
      </rPr>
      <t xml:space="preserve">University of Illinois Extension website, www.urbanext.uiuc.edu/apples/nutrition.html.    </t>
    </r>
    <r>
      <rPr>
        <vertAlign val="superscript"/>
        <sz val="8"/>
        <rFont val="Arial"/>
        <family val="2"/>
      </rPr>
      <t>3</t>
    </r>
    <r>
      <rPr>
        <sz val="8"/>
        <rFont val="Arial"/>
        <family val="2"/>
      </rPr>
      <t xml:space="preserve">Excludes any products labeled organic.  </t>
    </r>
    <r>
      <rPr>
        <vertAlign val="superscript"/>
        <sz val="8"/>
        <rFont val="Arial"/>
        <family val="2"/>
      </rPr>
      <t>4</t>
    </r>
    <r>
      <rPr>
        <sz val="8"/>
        <rFont val="Arial"/>
        <family val="2"/>
      </rPr>
      <t xml:space="preserve">Source:  ACNielsen Homescan database.  </t>
    </r>
    <r>
      <rPr>
        <vertAlign val="superscript"/>
        <sz val="8"/>
        <rFont val="Arial"/>
        <family val="2"/>
      </rPr>
      <t>5</t>
    </r>
    <r>
      <rPr>
        <sz val="8"/>
        <rFont val="Arial"/>
        <family val="2"/>
      </rPr>
      <t xml:space="preserve">The </t>
    </r>
    <r>
      <rPr>
        <i/>
        <sz val="8"/>
        <rFont val="Arial"/>
        <family val="2"/>
      </rPr>
      <t>Food Guide Pyramid</t>
    </r>
    <r>
      <rPr>
        <sz val="8"/>
        <rFont val="Arial"/>
        <family val="2"/>
      </rPr>
      <t xml:space="preserve"> serving for fresh apples is one medium apple.  For consistency with other fresh fruits we used a serving size of 1/2 cup.  </t>
    </r>
    <r>
      <rPr>
        <vertAlign val="superscript"/>
        <sz val="8"/>
        <rFont val="Arial"/>
        <family val="2"/>
      </rPr>
      <t>6</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r>
      <rPr>
        <vertAlign val="superscript"/>
        <sz val="8"/>
        <rFont val="Arial"/>
        <family val="2"/>
      </rPr>
      <t>7</t>
    </r>
    <r>
      <rPr>
        <sz val="8"/>
        <rFont val="Arial"/>
        <family val="2"/>
      </rPr>
      <t xml:space="preserve">Plain apples only, excludes flavored or sweetened versions. </t>
    </r>
    <r>
      <rPr>
        <vertAlign val="superscript"/>
        <sz val="8"/>
        <rFont val="Arial"/>
        <family val="2"/>
      </rPr>
      <t>8</t>
    </r>
    <r>
      <rPr>
        <sz val="8"/>
        <rFont val="Arial"/>
        <family val="2"/>
      </rPr>
      <t xml:space="preserve">Unsweetened.  </t>
    </r>
    <r>
      <rPr>
        <vertAlign val="superscript"/>
        <sz val="8"/>
        <rFont val="Arial"/>
        <family val="2"/>
      </rPr>
      <t>9</t>
    </r>
    <r>
      <rPr>
        <sz val="8"/>
        <rFont val="Arial"/>
        <family val="2"/>
      </rPr>
      <t>Frozen apples were excluded from the analysis because there were no plain/unflavored versions.</t>
    </r>
  </si>
  <si>
    <t>9</t>
  </si>
  <si>
    <r>
      <t>In colonial America, when cooking supplies were scarce, cooks often had to scrimp on ingredients. Apple pie was a favorite dish, but to save on lard and flour, only a bottom crust was made.  Wealthier households could afford both an upper and a lower crust, hence the phrase "the upper crust."</t>
    </r>
    <r>
      <rPr>
        <i/>
        <vertAlign val="superscript"/>
        <sz val="10"/>
        <rFont val="Arial"/>
        <family val="2"/>
      </rPr>
      <t>1</t>
    </r>
  </si>
  <si>
    <t>Apricots:  Quantity purchased, dollars spent, average retail price per pound or pint, and average price per serving, 1999</t>
  </si>
  <si>
    <r>
      <t>The apricot is a member of the rose family, along with peaches, plums, cherries, and almonds. The word apricot comes from the Latin praecocia meaning "precocious" or "early ripening."  Alexander the Great is said to have brought apricots from their native home in China to Greece in the fourth century B.C. The Arabs carried apricots to the Mediterranean, and the apricot became a main crop in Italy for centuries. Franciscan friars brought the apricot to America in the late 1800s, where they thrived.</t>
    </r>
    <r>
      <rPr>
        <i/>
        <vertAlign val="superscript"/>
        <sz val="10"/>
        <rFont val="Arial"/>
        <family val="2"/>
      </rPr>
      <t>1</t>
    </r>
  </si>
  <si>
    <r>
      <t>Apricots are high in vitamin A, even more so when dried.  A serving of three apricots provides 45 percent of the recommended daily allowance.  They are also high in vitamin C and potassium.</t>
    </r>
    <r>
      <rPr>
        <i/>
        <vertAlign val="superscript"/>
        <sz val="10"/>
        <rFont val="Arial"/>
        <family val="2"/>
      </rPr>
      <t>1</t>
    </r>
  </si>
  <si>
    <t>Dried apricots are much more expensive than fresh or canned apricots on a per pound basis, but when converted to servings dried apricots are cheaper than fresh or canned.</t>
  </si>
  <si>
    <r>
      <t>Item</t>
    </r>
    <r>
      <rPr>
        <vertAlign val="superscript"/>
        <sz val="8"/>
        <rFont val="Arial"/>
        <family val="2"/>
      </rPr>
      <t>2</t>
    </r>
  </si>
  <si>
    <r>
      <t>Quantity purchased</t>
    </r>
    <r>
      <rPr>
        <vertAlign val="superscript"/>
        <sz val="8"/>
        <rFont val="Arial"/>
        <family val="2"/>
      </rPr>
      <t>3</t>
    </r>
  </si>
  <si>
    <r>
      <t>Dollars spent</t>
    </r>
    <r>
      <rPr>
        <vertAlign val="superscript"/>
        <sz val="8"/>
        <rFont val="Arial"/>
        <family val="2"/>
      </rPr>
      <t>3</t>
    </r>
  </si>
  <si>
    <t>Serving size</t>
  </si>
  <si>
    <r>
      <t>Servings</t>
    </r>
    <r>
      <rPr>
        <vertAlign val="superscript"/>
        <sz val="8"/>
        <rFont val="Arial"/>
        <family val="2"/>
      </rPr>
      <t>4</t>
    </r>
  </si>
  <si>
    <t>Apricots</t>
  </si>
  <si>
    <r>
      <t>Canned</t>
    </r>
    <r>
      <rPr>
        <vertAlign val="superscript"/>
        <sz val="8"/>
        <rFont val="Arial"/>
        <family val="2"/>
      </rPr>
      <t>5</t>
    </r>
  </si>
  <si>
    <r>
      <t>Dried</t>
    </r>
    <r>
      <rPr>
        <vertAlign val="superscript"/>
        <sz val="8"/>
        <rFont val="Arial"/>
        <family val="2"/>
      </rPr>
      <t>6</t>
    </r>
  </si>
  <si>
    <t>1/4 cup</t>
  </si>
  <si>
    <r>
      <t xml:space="preserve">  </t>
    </r>
    <r>
      <rPr>
        <vertAlign val="superscript"/>
        <sz val="8"/>
        <rFont val="Arial"/>
        <family val="2"/>
      </rPr>
      <t>1</t>
    </r>
    <r>
      <rPr>
        <sz val="8"/>
        <rFont val="Arial"/>
        <family val="2"/>
      </rPr>
      <t xml:space="preserve">"Home Cooking" website,  http://homecooking.about.com.  </t>
    </r>
    <r>
      <rPr>
        <vertAlign val="superscript"/>
        <sz val="8"/>
        <rFont val="Arial"/>
        <family val="2"/>
      </rPr>
      <t>2</t>
    </r>
    <r>
      <rPr>
        <sz val="8"/>
        <rFont val="Arial"/>
        <family val="2"/>
      </rPr>
      <t xml:space="preserve">Excludes any products labeled organic.  </t>
    </r>
    <r>
      <rPr>
        <vertAlign val="superscript"/>
        <sz val="8"/>
        <rFont val="Arial"/>
        <family val="2"/>
      </rPr>
      <t>3</t>
    </r>
    <r>
      <rPr>
        <sz val="8"/>
        <rFont val="Arial"/>
        <family val="2"/>
      </rPr>
      <t xml:space="preserve">Source:  ACNielsen Homescan database.  </t>
    </r>
    <r>
      <rPr>
        <vertAlign val="superscript"/>
        <sz val="8"/>
        <rFont val="Arial"/>
        <family val="2"/>
      </rPr>
      <t>4</t>
    </r>
    <r>
      <rPr>
        <sz val="8"/>
        <rFont val="Arial"/>
        <family val="2"/>
      </rPr>
      <t xml:space="preserve">Factors used to convert purchased ounces to servings were obtained from The Food Buying Guide for Child Nutrition Programs, U.S. Department of Agriculture, Food and Nutrition Service, revised November 2001.  </t>
    </r>
    <r>
      <rPr>
        <vertAlign val="superscript"/>
        <sz val="8"/>
        <rFont val="Arial"/>
        <family val="2"/>
      </rPr>
      <t>5</t>
    </r>
    <r>
      <rPr>
        <sz val="8"/>
        <rFont val="Arial"/>
        <family val="2"/>
      </rPr>
      <t xml:space="preserve">Apricots packed in juice.  </t>
    </r>
    <r>
      <rPr>
        <vertAlign val="superscript"/>
        <sz val="8"/>
        <rFont val="Arial"/>
        <family val="2"/>
      </rPr>
      <t>6</t>
    </r>
    <r>
      <rPr>
        <sz val="8"/>
        <rFont val="Arial"/>
        <family val="2"/>
      </rPr>
      <t>All dried apricots.</t>
    </r>
  </si>
  <si>
    <t>Avocados:  Quantity purchased, dollars spent, average retail price per pound or pint, and average price per serving, 1999</t>
  </si>
  <si>
    <r>
      <t>Myth: People should avoid avocados because of their high fat content.  Fact: avocados are sodium and cholesterol free with only five grams of fat per serving, most of which is monounsaturated.</t>
    </r>
    <r>
      <rPr>
        <i/>
        <vertAlign val="superscript"/>
        <sz val="10"/>
        <color indexed="8"/>
        <rFont val="Arial"/>
        <family val="2"/>
      </rPr>
      <t>1</t>
    </r>
  </si>
  <si>
    <r>
      <t>Avocados are the highest fruit source of Vitamin E, which is known to slow the aging process and protect against heart disease and common forms of cancer by neutralizing free radicals, which may cause cellular damage.  In addition to Vitamin E, avocados are the highest fruit source of lutein (a phytochemical known as a carotenoid), which helps protect against eye disease such as cataracts and macular degeneration, the leading cause of blindness in the elderly.</t>
    </r>
    <r>
      <rPr>
        <i/>
        <vertAlign val="superscript"/>
        <sz val="10"/>
        <color indexed="8"/>
        <rFont val="Arial"/>
        <family val="2"/>
      </rPr>
      <t>2</t>
    </r>
  </si>
  <si>
    <r>
      <t>Servings</t>
    </r>
    <r>
      <rPr>
        <vertAlign val="superscript"/>
        <sz val="8"/>
        <rFont val="Arial"/>
        <family val="2"/>
      </rPr>
      <t>5</t>
    </r>
  </si>
  <si>
    <t>Avocados</t>
  </si>
  <si>
    <r>
      <t>Fresh</t>
    </r>
    <r>
      <rPr>
        <vertAlign val="superscript"/>
        <sz val="8"/>
        <rFont val="Arial"/>
        <family val="2"/>
      </rPr>
      <t>6</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</si>
</sst>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00000"/>
    <numFmt numFmtId="168" formatCode="0.0000000"/>
    <numFmt numFmtId="169" formatCode="0.000000"/>
    <numFmt numFmtId="170" formatCode="0.00000"/>
    <numFmt numFmtId="171" formatCode="0.0000"/>
    <numFmt numFmtId="172" formatCode="0.000000000"/>
    <numFmt numFmtId="173" formatCode="0.0000000000"/>
    <numFmt numFmtId="174" formatCode="_(* #,##0.0_);_(* \(#,##0.0\);_(* &quot;-&quot;??_);_(@_)"/>
    <numFmt numFmtId="175" formatCode="_(* #,##0_);_(* \(#,##0\);_(* &quot;-&quot;??_);_(@_)"/>
    <numFmt numFmtId="176" formatCode="0.00000000000"/>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s>
  <fonts count="23">
    <font>
      <sz val="10"/>
      <name val="Arial"/>
      <family val="0"/>
    </font>
    <font>
      <u val="single"/>
      <sz val="10"/>
      <color indexed="36"/>
      <name val="Arial"/>
      <family val="0"/>
    </font>
    <font>
      <u val="single"/>
      <sz val="10"/>
      <color indexed="12"/>
      <name val="Arial"/>
      <family val="0"/>
    </font>
    <font>
      <b/>
      <sz val="8"/>
      <name val="Arial"/>
      <family val="2"/>
    </font>
    <font>
      <sz val="8"/>
      <name val="Arial"/>
      <family val="2"/>
    </font>
    <font>
      <vertAlign val="superscript"/>
      <sz val="8"/>
      <name val="Arial"/>
      <family val="2"/>
    </font>
    <font>
      <i/>
      <sz val="8"/>
      <name val="Arial"/>
      <family val="2"/>
    </font>
    <font>
      <i/>
      <sz val="10"/>
      <name val="Arial"/>
      <family val="2"/>
    </font>
    <font>
      <i/>
      <vertAlign val="superscript"/>
      <sz val="10"/>
      <name val="Arial"/>
      <family val="2"/>
    </font>
    <font>
      <sz val="10"/>
      <name val="Verdana"/>
      <family val="2"/>
    </font>
    <font>
      <i/>
      <sz val="10"/>
      <color indexed="8"/>
      <name val="Arial"/>
      <family val="2"/>
    </font>
    <font>
      <i/>
      <vertAlign val="superscript"/>
      <sz val="10"/>
      <color indexed="8"/>
      <name val="Arial"/>
      <family val="2"/>
    </font>
    <font>
      <sz val="8"/>
      <color indexed="8"/>
      <name val="Verdana"/>
      <family val="2"/>
    </font>
    <font>
      <sz val="8"/>
      <color indexed="8"/>
      <name val="Arial"/>
      <family val="2"/>
    </font>
    <font>
      <sz val="8"/>
      <name val="Verdana"/>
      <family val="2"/>
    </font>
    <font>
      <b/>
      <sz val="8"/>
      <name val="Verdana"/>
      <family val="2"/>
    </font>
    <font>
      <i/>
      <sz val="10"/>
      <color indexed="63"/>
      <name val="Arial"/>
      <family val="2"/>
    </font>
    <font>
      <i/>
      <vertAlign val="superscript"/>
      <sz val="10"/>
      <color indexed="63"/>
      <name val="Arial"/>
      <family val="2"/>
    </font>
    <font>
      <sz val="8"/>
      <color indexed="63"/>
      <name val="Verdana"/>
      <family val="2"/>
    </font>
    <font>
      <b/>
      <i/>
      <sz val="12"/>
      <color indexed="9"/>
      <name val="Arial"/>
      <family val="2"/>
    </font>
    <font>
      <i/>
      <sz val="9"/>
      <name val="Arial"/>
      <family val="2"/>
    </font>
    <font>
      <i/>
      <vertAlign val="superscript"/>
      <sz val="9"/>
      <name val="Arial"/>
      <family val="2"/>
    </font>
    <font>
      <sz val="9"/>
      <color indexed="63"/>
      <name val="Arial"/>
      <family val="2"/>
    </font>
  </fonts>
  <fills count="2">
    <fill>
      <patternFill/>
    </fill>
    <fill>
      <patternFill patternType="gray125"/>
    </fill>
  </fills>
  <borders count="20">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color indexed="22"/>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22"/>
      </bottom>
    </border>
    <border>
      <left style="thin"/>
      <right>
        <color indexed="63"/>
      </right>
      <top>
        <color indexed="63"/>
      </top>
      <bottom style="thin">
        <color indexed="22"/>
      </bottom>
    </border>
    <border>
      <left>
        <color indexed="63"/>
      </left>
      <right style="thin"/>
      <top>
        <color indexed="63"/>
      </top>
      <bottom style="thin">
        <color indexed="22"/>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3" fontId="4" fillId="0" borderId="0" xfId="0" applyNumberFormat="1" applyFont="1" applyFill="1" applyBorder="1" applyAlignment="1">
      <alignment/>
    </xf>
    <xf numFmtId="2" fontId="4" fillId="0" borderId="0" xfId="0" applyNumberFormat="1" applyFont="1" applyFill="1" applyBorder="1" applyAlignment="1">
      <alignment/>
    </xf>
    <xf numFmtId="2" fontId="4" fillId="0" borderId="0" xfId="0" applyNumberFormat="1" applyFont="1" applyFill="1" applyBorder="1" applyAlignment="1">
      <alignment horizontal="center"/>
    </xf>
    <xf numFmtId="0" fontId="4" fillId="0" borderId="0" xfId="0" applyFont="1" applyFill="1" applyBorder="1" applyAlignment="1">
      <alignment/>
    </xf>
    <xf numFmtId="0" fontId="4" fillId="0" borderId="1" xfId="0" applyFont="1" applyFill="1" applyBorder="1" applyAlignment="1">
      <alignment/>
    </xf>
    <xf numFmtId="3" fontId="4" fillId="0" borderId="1" xfId="0" applyNumberFormat="1" applyFont="1" applyFill="1" applyBorder="1" applyAlignment="1">
      <alignment/>
    </xf>
    <xf numFmtId="2" fontId="4" fillId="0" borderId="1" xfId="0" applyNumberFormat="1" applyFont="1" applyFill="1" applyBorder="1" applyAlignment="1">
      <alignment/>
    </xf>
    <xf numFmtId="2" fontId="4" fillId="0" borderId="1" xfId="0" applyNumberFormat="1" applyFont="1" applyFill="1" applyBorder="1" applyAlignment="1">
      <alignment horizontal="center"/>
    </xf>
    <xf numFmtId="0" fontId="4" fillId="0" borderId="2" xfId="0" applyFont="1" applyFill="1" applyBorder="1" applyAlignment="1">
      <alignment/>
    </xf>
    <xf numFmtId="3" fontId="4" fillId="0" borderId="3" xfId="0" applyNumberFormat="1" applyFont="1" applyFill="1" applyBorder="1" applyAlignment="1">
      <alignment/>
    </xf>
    <xf numFmtId="2" fontId="4" fillId="0" borderId="3" xfId="0" applyNumberFormat="1" applyFont="1" applyFill="1" applyBorder="1" applyAlignment="1">
      <alignment/>
    </xf>
    <xf numFmtId="2" fontId="4" fillId="0" borderId="3" xfId="0" applyNumberFormat="1" applyFont="1" applyFill="1" applyBorder="1" applyAlignment="1">
      <alignment horizontal="center"/>
    </xf>
    <xf numFmtId="0" fontId="4" fillId="0" borderId="4" xfId="0" applyFont="1" applyFill="1" applyBorder="1" applyAlignment="1">
      <alignment/>
    </xf>
    <xf numFmtId="0" fontId="4" fillId="0" borderId="5" xfId="0" applyFont="1" applyFill="1" applyBorder="1" applyAlignment="1">
      <alignment/>
    </xf>
    <xf numFmtId="0" fontId="4" fillId="0" borderId="6" xfId="0" applyFont="1" applyFill="1" applyBorder="1" applyAlignment="1">
      <alignment/>
    </xf>
    <xf numFmtId="3" fontId="4" fillId="0" borderId="5" xfId="0" applyNumberFormat="1" applyFont="1" applyFill="1" applyBorder="1" applyAlignment="1">
      <alignment/>
    </xf>
    <xf numFmtId="3" fontId="4" fillId="0" borderId="5" xfId="0" applyNumberFormat="1" applyFont="1" applyFill="1" applyBorder="1" applyAlignment="1" quotePrefix="1">
      <alignment horizontal="right"/>
    </xf>
    <xf numFmtId="2" fontId="4" fillId="0" borderId="5" xfId="0" applyNumberFormat="1" applyFont="1" applyFill="1" applyBorder="1" applyAlignment="1">
      <alignment/>
    </xf>
    <xf numFmtId="0" fontId="4" fillId="0" borderId="5" xfId="0" applyFont="1" applyFill="1" applyBorder="1" applyAlignment="1">
      <alignment horizontal="center"/>
    </xf>
    <xf numFmtId="0" fontId="4" fillId="0" borderId="7" xfId="0" applyFont="1" applyFill="1" applyBorder="1" applyAlignment="1">
      <alignment/>
    </xf>
    <xf numFmtId="175" fontId="4" fillId="0" borderId="5" xfId="15" applyNumberFormat="1" applyFont="1" applyFill="1" applyBorder="1" applyAlignment="1">
      <alignment/>
    </xf>
    <xf numFmtId="2" fontId="4" fillId="0" borderId="5" xfId="0" applyNumberFormat="1" applyFont="1" applyFill="1" applyBorder="1" applyAlignment="1">
      <alignment horizontal="center"/>
    </xf>
    <xf numFmtId="0" fontId="4" fillId="0" borderId="8" xfId="0" applyFont="1" applyFill="1" applyBorder="1" applyAlignment="1">
      <alignment/>
    </xf>
    <xf numFmtId="0" fontId="4" fillId="0" borderId="9" xfId="0" applyFont="1" applyFill="1" applyBorder="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3" xfId="0" applyFont="1" applyFill="1" applyBorder="1" applyAlignment="1">
      <alignment/>
    </xf>
    <xf numFmtId="164" fontId="4" fillId="0" borderId="0" xfId="0" applyNumberFormat="1" applyFont="1" applyFill="1" applyBorder="1" applyAlignment="1">
      <alignment/>
    </xf>
    <xf numFmtId="164" fontId="4" fillId="0" borderId="5" xfId="0" applyNumberFormat="1" applyFont="1" applyFill="1" applyBorder="1" applyAlignment="1">
      <alignment/>
    </xf>
    <xf numFmtId="4" fontId="4" fillId="0" borderId="5" xfId="0" applyNumberFormat="1" applyFont="1" applyFill="1" applyBorder="1" applyAlignment="1">
      <alignment/>
    </xf>
    <xf numFmtId="0" fontId="0" fillId="0" borderId="0" xfId="0" applyAlignment="1">
      <alignment horizontal="center" vertical="center" wrapText="1"/>
    </xf>
    <xf numFmtId="0" fontId="7" fillId="0" borderId="0" xfId="0" applyFont="1" applyBorder="1" applyAlignment="1">
      <alignment wrapText="1"/>
    </xf>
    <xf numFmtId="0" fontId="7" fillId="0" borderId="0" xfId="0" applyFont="1" applyAlignment="1">
      <alignment horizontal="left" vertical="center" wrapText="1"/>
    </xf>
    <xf numFmtId="0" fontId="4" fillId="0" borderId="12" xfId="0" applyFont="1" applyFill="1" applyBorder="1" applyAlignment="1">
      <alignment/>
    </xf>
    <xf numFmtId="3" fontId="4" fillId="0" borderId="12" xfId="0" applyNumberFormat="1" applyFont="1" applyFill="1" applyBorder="1" applyAlignment="1">
      <alignment/>
    </xf>
    <xf numFmtId="2" fontId="4" fillId="0" borderId="12" xfId="0" applyNumberFormat="1" applyFont="1" applyFill="1" applyBorder="1" applyAlignment="1">
      <alignment/>
    </xf>
    <xf numFmtId="2" fontId="4" fillId="0" borderId="12" xfId="0" applyNumberFormat="1" applyFont="1" applyFill="1" applyBorder="1" applyAlignment="1">
      <alignment horizontal="center"/>
    </xf>
    <xf numFmtId="0" fontId="9" fillId="0" borderId="0" xfId="0" applyFont="1" applyAlignment="1">
      <alignment/>
    </xf>
    <xf numFmtId="0" fontId="0" fillId="0" borderId="0" xfId="0" applyFont="1" applyAlignment="1">
      <alignment wrapText="1"/>
    </xf>
    <xf numFmtId="0" fontId="12" fillId="0" borderId="0" xfId="0" applyFont="1" applyAlignment="1">
      <alignment/>
    </xf>
    <xf numFmtId="0" fontId="13" fillId="0" borderId="0" xfId="0" applyFont="1" applyAlignment="1">
      <alignment/>
    </xf>
    <xf numFmtId="0" fontId="7" fillId="0" borderId="0" xfId="0" applyFont="1" applyAlignment="1">
      <alignment wrapText="1"/>
    </xf>
    <xf numFmtId="0" fontId="14" fillId="0" borderId="0" xfId="0" applyFont="1" applyAlignment="1">
      <alignment/>
    </xf>
    <xf numFmtId="0" fontId="15" fillId="0" borderId="0" xfId="0" applyFont="1" applyAlignment="1">
      <alignment/>
    </xf>
    <xf numFmtId="0" fontId="0" fillId="0" borderId="0" xfId="0" applyAlignment="1">
      <alignment wrapText="1"/>
    </xf>
    <xf numFmtId="0" fontId="4" fillId="0" borderId="13" xfId="0" applyFont="1" applyFill="1" applyBorder="1" applyAlignment="1">
      <alignment/>
    </xf>
    <xf numFmtId="164" fontId="4" fillId="0" borderId="12" xfId="0" applyNumberFormat="1" applyFont="1" applyFill="1" applyBorder="1" applyAlignment="1">
      <alignment/>
    </xf>
    <xf numFmtId="0" fontId="4" fillId="0" borderId="14" xfId="0" applyFont="1" applyFill="1" applyBorder="1" applyAlignment="1">
      <alignment/>
    </xf>
    <xf numFmtId="0" fontId="7" fillId="0" borderId="0" xfId="0" applyFont="1" applyAlignment="1">
      <alignment wrapText="1"/>
    </xf>
    <xf numFmtId="0" fontId="7" fillId="0" borderId="0" xfId="0" applyFont="1" applyAlignment="1">
      <alignment/>
    </xf>
    <xf numFmtId="0" fontId="18" fillId="0" borderId="0" xfId="0" applyFont="1" applyAlignment="1">
      <alignment/>
    </xf>
    <xf numFmtId="0" fontId="19" fillId="0" borderId="0" xfId="0" applyFont="1" applyAlignment="1">
      <alignment/>
    </xf>
    <xf numFmtId="0" fontId="0" fillId="0" borderId="0" xfId="0" applyFont="1" applyAlignment="1">
      <alignment horizontal="center" vertical="center" wrapText="1"/>
    </xf>
    <xf numFmtId="0" fontId="16" fillId="0" borderId="0" xfId="0" applyFont="1" applyAlignment="1">
      <alignment/>
    </xf>
    <xf numFmtId="0" fontId="22" fillId="0" borderId="0" xfId="0" applyFont="1" applyAlignment="1">
      <alignment/>
    </xf>
    <xf numFmtId="0" fontId="7" fillId="0" borderId="0" xfId="0" applyFont="1" applyAlignment="1">
      <alignment horizontal="left"/>
    </xf>
    <xf numFmtId="2" fontId="4" fillId="0" borderId="2"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3" fontId="4" fillId="0" borderId="2" xfId="0" applyNumberFormat="1" applyFont="1" applyBorder="1" applyAlignment="1">
      <alignment horizontal="center" vertical="center" wrapText="1"/>
    </xf>
    <xf numFmtId="2" fontId="4" fillId="0" borderId="15" xfId="0" applyNumberFormat="1" applyFont="1" applyBorder="1" applyAlignment="1">
      <alignment horizontal="center" vertical="center" wrapText="1"/>
    </xf>
    <xf numFmtId="0" fontId="0" fillId="0" borderId="16" xfId="0"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3" fontId="4" fillId="0" borderId="17" xfId="0" applyNumberFormat="1"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horizontal="left" vertical="center" wrapText="1"/>
    </xf>
    <xf numFmtId="49" fontId="5" fillId="0" borderId="5" xfId="15" applyNumberFormat="1" applyFont="1" applyFill="1" applyBorder="1" applyAlignment="1">
      <alignment horizontal="center" wrapText="1"/>
    </xf>
    <xf numFmtId="0" fontId="0" fillId="0" borderId="5" xfId="0" applyBorder="1" applyAlignment="1">
      <alignment horizontal="center" wrapText="1"/>
    </xf>
    <xf numFmtId="0" fontId="7" fillId="0" borderId="0" xfId="0" applyFont="1" applyBorder="1" applyAlignment="1">
      <alignment wrapText="1"/>
    </xf>
    <xf numFmtId="0" fontId="7" fillId="0" borderId="0" xfId="0" applyFont="1" applyAlignment="1">
      <alignment horizontal="left" vertical="center" wrapText="1"/>
    </xf>
    <xf numFmtId="0" fontId="10" fillId="0" borderId="0" xfId="0" applyFont="1" applyAlignment="1">
      <alignment wrapText="1"/>
    </xf>
    <xf numFmtId="0" fontId="0" fillId="0" borderId="0" xfId="0" applyFont="1" applyAlignment="1">
      <alignment wrapText="1"/>
    </xf>
    <xf numFmtId="0" fontId="7" fillId="0" borderId="0" xfId="0" applyFont="1" applyAlignment="1">
      <alignment wrapText="1"/>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wrapText="1"/>
    </xf>
    <xf numFmtId="3" fontId="5" fillId="0" borderId="5"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16" fillId="0" borderId="0" xfId="0" applyFont="1" applyAlignment="1">
      <alignment wrapText="1"/>
    </xf>
    <xf numFmtId="0" fontId="7" fillId="0" borderId="0" xfId="0" applyFont="1" applyAlignment="1">
      <alignment horizontal="left" vertical="center" wrapText="1"/>
    </xf>
    <xf numFmtId="0" fontId="0" fillId="0" borderId="0" xfId="0" applyAlignment="1">
      <alignment vertical="center" wrapText="1"/>
    </xf>
    <xf numFmtId="0" fontId="20" fillId="0" borderId="0" xfId="0" applyFont="1" applyAlignment="1">
      <alignment horizontal="left" wrapText="1"/>
    </xf>
    <xf numFmtId="0" fontId="0" fillId="0" borderId="0" xfId="0" applyAlignment="1">
      <alignment horizontal="left" wrapText="1"/>
    </xf>
    <xf numFmtId="0" fontId="4" fillId="0" borderId="3" xfId="0" applyFont="1" applyBorder="1" applyAlignment="1">
      <alignment horizontal="left" vertical="top" wrapText="1"/>
    </xf>
    <xf numFmtId="0" fontId="0" fillId="0" borderId="3" xfId="0" applyBorder="1" applyAlignment="1">
      <alignment horizontal="left" vertical="top" wrapText="1"/>
    </xf>
    <xf numFmtId="0" fontId="0" fillId="0" borderId="0" xfId="0" applyBorder="1" applyAlignment="1">
      <alignment horizontal="left" vertical="top" wrapText="1"/>
    </xf>
    <xf numFmtId="0" fontId="10" fillId="0" borderId="0" xfId="0" applyFont="1" applyAlignment="1">
      <alignment horizontal="left" wrapText="1"/>
    </xf>
    <xf numFmtId="0" fontId="5" fillId="0" borderId="3" xfId="0" applyFont="1" applyBorder="1" applyAlignment="1">
      <alignment horizontal="left" vertical="top" wrapText="1"/>
    </xf>
    <xf numFmtId="0" fontId="5" fillId="0" borderId="0" xfId="0" applyFont="1" applyBorder="1" applyAlignment="1">
      <alignment horizontal="left" vertical="top" wrapText="1"/>
    </xf>
    <xf numFmtId="0" fontId="4"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nutritiondata.com/analysis-help.html#pyramid" TargetMode="External" /><Relationship Id="rId3" Type="http://schemas.openxmlformats.org/officeDocument/2006/relationships/hyperlink" Target="http://www.nutritiondata.com/analysis-help.html#pyramid"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21</xdr:row>
      <xdr:rowOff>0</xdr:rowOff>
    </xdr:from>
    <xdr:to>
      <xdr:col>8</xdr:col>
      <xdr:colOff>152400</xdr:colOff>
      <xdr:row>25</xdr:row>
      <xdr:rowOff>104775</xdr:rowOff>
    </xdr:to>
    <xdr:pic>
      <xdr:nvPicPr>
        <xdr:cNvPr id="1" name="Picture 1" descr="Caloric Ratio Pyramid">
          <a:hlinkClick r:id="rId3"/>
        </xdr:cNvPr>
        <xdr:cNvPicPr preferRelativeResize="1">
          <a:picLocks noChangeAspect="1"/>
        </xdr:cNvPicPr>
      </xdr:nvPicPr>
      <xdr:blipFill>
        <a:blip r:embed="rId1"/>
        <a:stretch>
          <a:fillRect/>
        </a:stretch>
      </xdr:blipFill>
      <xdr:spPr>
        <a:xfrm>
          <a:off x="2847975" y="4000500"/>
          <a:ext cx="185737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P30"/>
  <sheetViews>
    <sheetView tabSelected="1" workbookViewId="0" topLeftCell="A1">
      <selection activeCell="A1" sqref="A1:P2"/>
    </sheetView>
  </sheetViews>
  <sheetFormatPr defaultColWidth="9.140625" defaultRowHeight="15" customHeight="1"/>
  <cols>
    <col min="1" max="1" width="2.140625" style="4" customWidth="1"/>
    <col min="2" max="2" width="2.00390625" style="4" customWidth="1"/>
    <col min="3" max="3" width="18.8515625" style="4" customWidth="1"/>
    <col min="4" max="4" width="11.8515625" style="1" customWidth="1"/>
    <col min="5" max="5" width="7.8515625" style="4" customWidth="1"/>
    <col min="6" max="6" width="11.7109375" style="1" customWidth="1"/>
    <col min="7" max="7" width="4.7109375" style="1" customWidth="1"/>
    <col min="8" max="8" width="9.140625" style="1" customWidth="1"/>
    <col min="9" max="9" width="3.7109375" style="1" customWidth="1"/>
    <col min="10" max="10" width="5.8515625" style="2" customWidth="1"/>
    <col min="11" max="11" width="9.28125" style="2" customWidth="1"/>
    <col min="12" max="12" width="10.421875" style="3" customWidth="1"/>
    <col min="13" max="13" width="6.28125" style="2" customWidth="1"/>
    <col min="14" max="14" width="10.00390625" style="2" customWidth="1"/>
    <col min="15" max="15" width="7.28125" style="2" customWidth="1"/>
    <col min="16" max="16" width="4.421875" style="4" customWidth="1"/>
    <col min="17" max="16384" width="8.8515625" style="4" customWidth="1"/>
  </cols>
  <sheetData>
    <row r="1" spans="1:16" ht="15" customHeight="1">
      <c r="A1" s="73" t="s">
        <v>168</v>
      </c>
      <c r="B1" s="74"/>
      <c r="C1" s="74"/>
      <c r="D1" s="74"/>
      <c r="E1" s="74"/>
      <c r="F1" s="74"/>
      <c r="G1" s="74"/>
      <c r="H1" s="74"/>
      <c r="I1" s="74"/>
      <c r="J1" s="74"/>
      <c r="K1" s="74"/>
      <c r="L1" s="74"/>
      <c r="M1" s="74"/>
      <c r="N1" s="74"/>
      <c r="O1" s="74"/>
      <c r="P1" s="74"/>
    </row>
    <row r="2" spans="1:16" ht="15" customHeight="1">
      <c r="A2" s="74"/>
      <c r="B2" s="74"/>
      <c r="C2" s="74"/>
      <c r="D2" s="74"/>
      <c r="E2" s="74"/>
      <c r="F2" s="74"/>
      <c r="G2" s="74"/>
      <c r="H2" s="74"/>
      <c r="I2" s="74"/>
      <c r="J2" s="74"/>
      <c r="K2" s="74"/>
      <c r="L2" s="74"/>
      <c r="M2" s="74"/>
      <c r="N2" s="74"/>
      <c r="O2" s="74"/>
      <c r="P2" s="74"/>
    </row>
    <row r="3" spans="1:16" ht="15" customHeight="1">
      <c r="A3" s="31"/>
      <c r="B3" s="77" t="s">
        <v>197</v>
      </c>
      <c r="C3" s="77"/>
      <c r="D3" s="77"/>
      <c r="E3" s="77"/>
      <c r="F3" s="77"/>
      <c r="G3" s="77"/>
      <c r="H3" s="77"/>
      <c r="I3" s="77"/>
      <c r="J3" s="77"/>
      <c r="K3" s="77"/>
      <c r="L3" s="77"/>
      <c r="M3" s="77"/>
      <c r="N3" s="77"/>
      <c r="O3" s="77"/>
      <c r="P3" s="77"/>
    </row>
    <row r="4" spans="1:16" ht="15" customHeight="1">
      <c r="A4" s="31"/>
      <c r="B4" s="77"/>
      <c r="C4" s="77"/>
      <c r="D4" s="77"/>
      <c r="E4" s="77"/>
      <c r="F4" s="77"/>
      <c r="G4" s="77"/>
      <c r="H4" s="77"/>
      <c r="I4" s="77"/>
      <c r="J4" s="77"/>
      <c r="K4" s="77"/>
      <c r="L4" s="77"/>
      <c r="M4" s="77"/>
      <c r="N4" s="77"/>
      <c r="O4" s="77"/>
      <c r="P4" s="77"/>
    </row>
    <row r="5" spans="1:16" ht="15" customHeight="1">
      <c r="A5" s="31"/>
      <c r="B5" s="77"/>
      <c r="C5" s="77"/>
      <c r="D5" s="77"/>
      <c r="E5" s="77"/>
      <c r="F5" s="77"/>
      <c r="G5" s="77"/>
      <c r="H5" s="77"/>
      <c r="I5" s="77"/>
      <c r="J5" s="77"/>
      <c r="K5" s="77"/>
      <c r="L5" s="77"/>
      <c r="M5" s="77"/>
      <c r="N5" s="77"/>
      <c r="O5" s="77"/>
      <c r="P5" s="77"/>
    </row>
    <row r="6" spans="1:16" ht="15" customHeight="1">
      <c r="A6" s="31"/>
      <c r="B6" s="77" t="s">
        <v>169</v>
      </c>
      <c r="C6" s="77"/>
      <c r="D6" s="77"/>
      <c r="E6" s="77"/>
      <c r="F6" s="77"/>
      <c r="G6" s="77"/>
      <c r="H6" s="77"/>
      <c r="I6" s="77"/>
      <c r="J6" s="77"/>
      <c r="K6" s="77"/>
      <c r="L6" s="77"/>
      <c r="M6" s="77"/>
      <c r="N6" s="77"/>
      <c r="O6" s="77"/>
      <c r="P6" s="77"/>
    </row>
    <row r="7" spans="1:16" ht="15" customHeight="1">
      <c r="A7" s="31"/>
      <c r="B7" s="77"/>
      <c r="C7" s="77"/>
      <c r="D7" s="77"/>
      <c r="E7" s="77"/>
      <c r="F7" s="77"/>
      <c r="G7" s="77"/>
      <c r="H7" s="77"/>
      <c r="I7" s="77"/>
      <c r="J7" s="77"/>
      <c r="K7" s="77"/>
      <c r="L7" s="77"/>
      <c r="M7" s="77"/>
      <c r="N7" s="77"/>
      <c r="O7" s="77"/>
      <c r="P7" s="77"/>
    </row>
    <row r="8" spans="1:16" ht="15" customHeight="1">
      <c r="A8" s="31"/>
      <c r="B8" s="77"/>
      <c r="C8" s="77"/>
      <c r="D8" s="77"/>
      <c r="E8" s="77"/>
      <c r="F8" s="77"/>
      <c r="G8" s="77"/>
      <c r="H8" s="77"/>
      <c r="I8" s="77"/>
      <c r="J8" s="77"/>
      <c r="K8" s="77"/>
      <c r="L8" s="77"/>
      <c r="M8" s="77"/>
      <c r="N8" s="77"/>
      <c r="O8" s="77"/>
      <c r="P8" s="77"/>
    </row>
    <row r="9" spans="1:16" ht="15" customHeight="1">
      <c r="A9" s="31"/>
      <c r="B9" s="77"/>
      <c r="C9" s="77"/>
      <c r="D9" s="77"/>
      <c r="E9" s="77"/>
      <c r="F9" s="77"/>
      <c r="G9" s="77"/>
      <c r="H9" s="77"/>
      <c r="I9" s="77"/>
      <c r="J9" s="77"/>
      <c r="K9" s="77"/>
      <c r="L9" s="77"/>
      <c r="M9" s="77"/>
      <c r="N9" s="77"/>
      <c r="O9" s="77"/>
      <c r="P9" s="77"/>
    </row>
    <row r="10" spans="1:16" ht="15" customHeight="1">
      <c r="A10" s="31"/>
      <c r="B10" s="32"/>
      <c r="C10" s="32"/>
      <c r="D10" s="32"/>
      <c r="E10" s="32"/>
      <c r="F10" s="32"/>
      <c r="G10" s="32"/>
      <c r="H10" s="32"/>
      <c r="I10" s="32"/>
      <c r="J10" s="32"/>
      <c r="K10" s="32"/>
      <c r="L10" s="32"/>
      <c r="M10" s="32"/>
      <c r="N10" s="32"/>
      <c r="O10" s="32"/>
      <c r="P10" s="32"/>
    </row>
    <row r="11" spans="1:16" ht="15" customHeight="1">
      <c r="A11" s="31"/>
      <c r="B11" s="77" t="s">
        <v>170</v>
      </c>
      <c r="C11" s="77"/>
      <c r="D11" s="77"/>
      <c r="E11" s="77"/>
      <c r="F11" s="77"/>
      <c r="G11" s="77"/>
      <c r="H11" s="77"/>
      <c r="I11" s="77"/>
      <c r="J11" s="77"/>
      <c r="K11" s="77"/>
      <c r="L11" s="77"/>
      <c r="M11" s="77"/>
      <c r="N11" s="77"/>
      <c r="O11" s="77"/>
      <c r="P11" s="77"/>
    </row>
    <row r="12" spans="2:16" ht="15" customHeight="1">
      <c r="B12" s="5"/>
      <c r="C12" s="5"/>
      <c r="D12" s="6"/>
      <c r="E12" s="6"/>
      <c r="F12" s="6"/>
      <c r="G12" s="6"/>
      <c r="H12" s="6"/>
      <c r="I12" s="6"/>
      <c r="J12" s="7"/>
      <c r="K12" s="7"/>
      <c r="L12" s="8"/>
      <c r="M12" s="7"/>
      <c r="N12" s="7"/>
      <c r="O12" s="7"/>
      <c r="P12" s="5"/>
    </row>
    <row r="13" spans="1:16" ht="15" customHeight="1">
      <c r="A13" s="64" t="s">
        <v>177</v>
      </c>
      <c r="B13" s="65"/>
      <c r="C13" s="66"/>
      <c r="D13" s="61" t="s">
        <v>178</v>
      </c>
      <c r="E13" s="58"/>
      <c r="F13" s="70" t="s">
        <v>167</v>
      </c>
      <c r="G13" s="71"/>
      <c r="H13" s="71"/>
      <c r="I13" s="72"/>
      <c r="J13" s="57" t="s">
        <v>184</v>
      </c>
      <c r="K13" s="58"/>
      <c r="L13" s="62" t="s">
        <v>176</v>
      </c>
      <c r="M13" s="57" t="s">
        <v>175</v>
      </c>
      <c r="N13" s="58"/>
      <c r="O13" s="57" t="s">
        <v>185</v>
      </c>
      <c r="P13" s="58"/>
    </row>
    <row r="14" spans="1:16" ht="15" customHeight="1">
      <c r="A14" s="67"/>
      <c r="B14" s="68"/>
      <c r="C14" s="69"/>
      <c r="D14" s="59"/>
      <c r="E14" s="60"/>
      <c r="F14" s="61" t="s">
        <v>182</v>
      </c>
      <c r="G14" s="58"/>
      <c r="H14" s="61" t="s">
        <v>183</v>
      </c>
      <c r="I14" s="58"/>
      <c r="J14" s="59"/>
      <c r="K14" s="60"/>
      <c r="L14" s="63"/>
      <c r="M14" s="59"/>
      <c r="N14" s="60"/>
      <c r="O14" s="59"/>
      <c r="P14" s="60"/>
    </row>
    <row r="15" spans="1:16" ht="15" customHeight="1">
      <c r="A15" s="9"/>
      <c r="B15" s="27"/>
      <c r="C15" s="27"/>
      <c r="D15" s="10"/>
      <c r="E15" s="10"/>
      <c r="F15" s="10"/>
      <c r="G15" s="10"/>
      <c r="H15" s="10"/>
      <c r="I15" s="10"/>
      <c r="J15" s="11"/>
      <c r="K15" s="11"/>
      <c r="L15" s="12"/>
      <c r="M15" s="11"/>
      <c r="N15" s="11"/>
      <c r="O15" s="11"/>
      <c r="P15" s="13"/>
    </row>
    <row r="16" spans="1:16" ht="15" customHeight="1">
      <c r="A16" s="24" t="s">
        <v>192</v>
      </c>
      <c r="E16" s="1"/>
      <c r="F16" s="1">
        <f>SUM(F17:F18,F21,F22)</f>
        <v>1530495517.08</v>
      </c>
      <c r="H16" s="28">
        <f>SUM(H17:H18,H21,H22)</f>
        <v>100.00000000000001</v>
      </c>
      <c r="P16" s="23"/>
    </row>
    <row r="17" spans="1:16" s="14" customFormat="1" ht="15" customHeight="1">
      <c r="A17" s="15"/>
      <c r="B17" s="14" t="s">
        <v>193</v>
      </c>
      <c r="D17" s="16">
        <v>1485515380</v>
      </c>
      <c r="E17" s="14" t="s">
        <v>186</v>
      </c>
      <c r="F17" s="16">
        <v>1227349336</v>
      </c>
      <c r="G17" s="16"/>
      <c r="H17" s="29">
        <f>F17/F$16*100</f>
        <v>80.19293897323097</v>
      </c>
      <c r="I17" s="17"/>
      <c r="J17" s="18">
        <f>F17/D17</f>
        <v>0.8262111268077211</v>
      </c>
      <c r="K17" s="18" t="s">
        <v>187</v>
      </c>
      <c r="L17" s="19" t="s">
        <v>188</v>
      </c>
      <c r="M17" s="18">
        <v>7.4</v>
      </c>
      <c r="N17" s="18" t="s">
        <v>187</v>
      </c>
      <c r="O17" s="18">
        <f>J17/M17</f>
        <v>0.11165015227131365</v>
      </c>
      <c r="P17" s="20"/>
    </row>
    <row r="18" spans="1:16" s="14" customFormat="1" ht="15" customHeight="1">
      <c r="A18" s="15"/>
      <c r="B18" s="14" t="s">
        <v>194</v>
      </c>
      <c r="D18" s="16">
        <f>SUM(D19:D20)</f>
        <v>14413493.190000001</v>
      </c>
      <c r="E18" s="14" t="s">
        <v>186</v>
      </c>
      <c r="F18" s="16">
        <f>SUM(F19:F20)</f>
        <v>9608837.97</v>
      </c>
      <c r="G18" s="16"/>
      <c r="H18" s="29">
        <f aca="true" t="shared" si="0" ref="H18:H25">F18/F$16*100</f>
        <v>0.6278252933620152</v>
      </c>
      <c r="I18" s="17"/>
      <c r="J18" s="18">
        <f aca="true" t="shared" si="1" ref="J18:J25">F18/D18</f>
        <v>0.6666557400996004</v>
      </c>
      <c r="K18" s="18" t="s">
        <v>187</v>
      </c>
      <c r="L18" s="19" t="s">
        <v>188</v>
      </c>
      <c r="M18" s="18">
        <v>3.54</v>
      </c>
      <c r="N18" s="18" t="s">
        <v>187</v>
      </c>
      <c r="O18" s="18">
        <f aca="true" t="shared" si="2" ref="O18:O25">J18/M18</f>
        <v>0.18832083053661028</v>
      </c>
      <c r="P18" s="20"/>
    </row>
    <row r="19" spans="1:16" s="14" customFormat="1" ht="15" customHeight="1">
      <c r="A19" s="15"/>
      <c r="C19" s="14" t="s">
        <v>171</v>
      </c>
      <c r="D19" s="16">
        <v>1253494.25</v>
      </c>
      <c r="E19" s="14" t="s">
        <v>186</v>
      </c>
      <c r="F19" s="16">
        <v>967398.91</v>
      </c>
      <c r="G19" s="16"/>
      <c r="H19" s="29">
        <f t="shared" si="0"/>
        <v>0.06320821584931395</v>
      </c>
      <c r="I19" s="16"/>
      <c r="J19" s="18">
        <f t="shared" si="1"/>
        <v>0.7717617452174192</v>
      </c>
      <c r="K19" s="18" t="s">
        <v>187</v>
      </c>
      <c r="L19" s="19" t="s">
        <v>188</v>
      </c>
      <c r="M19" s="18">
        <v>3.8</v>
      </c>
      <c r="N19" s="18" t="s">
        <v>187</v>
      </c>
      <c r="O19" s="18">
        <f t="shared" si="2"/>
        <v>0.2030951961098472</v>
      </c>
      <c r="P19" s="20"/>
    </row>
    <row r="20" spans="1:16" s="14" customFormat="1" ht="15" customHeight="1">
      <c r="A20" s="15"/>
      <c r="C20" s="14" t="s">
        <v>172</v>
      </c>
      <c r="D20" s="21">
        <v>13159998.940000001</v>
      </c>
      <c r="E20" s="14" t="s">
        <v>186</v>
      </c>
      <c r="F20" s="16">
        <v>8641439.06</v>
      </c>
      <c r="G20" s="16"/>
      <c r="H20" s="29">
        <f t="shared" si="0"/>
        <v>0.5646170775127012</v>
      </c>
      <c r="I20" s="16"/>
      <c r="J20" s="18">
        <f t="shared" si="1"/>
        <v>0.6566443583619316</v>
      </c>
      <c r="K20" s="18" t="s">
        <v>187</v>
      </c>
      <c r="L20" s="19" t="s">
        <v>188</v>
      </c>
      <c r="M20" s="18">
        <v>3.515</v>
      </c>
      <c r="N20" s="18" t="s">
        <v>187</v>
      </c>
      <c r="O20" s="18">
        <f t="shared" si="2"/>
        <v>0.18681205074308152</v>
      </c>
      <c r="P20" s="20"/>
    </row>
    <row r="21" spans="1:16" s="14" customFormat="1" ht="15" customHeight="1">
      <c r="A21" s="15"/>
      <c r="B21" s="14" t="s">
        <v>173</v>
      </c>
      <c r="D21" s="75" t="s">
        <v>196</v>
      </c>
      <c r="E21" s="76"/>
      <c r="F21" s="75" t="s">
        <v>196</v>
      </c>
      <c r="G21" s="76"/>
      <c r="H21" s="29"/>
      <c r="I21" s="16"/>
      <c r="J21" s="18"/>
      <c r="K21" s="18"/>
      <c r="L21" s="19"/>
      <c r="M21" s="18"/>
      <c r="N21" s="18"/>
      <c r="O21" s="18"/>
      <c r="P21" s="20"/>
    </row>
    <row r="22" spans="1:16" s="14" customFormat="1" ht="15" customHeight="1">
      <c r="A22" s="15"/>
      <c r="B22" s="14" t="s">
        <v>174</v>
      </c>
      <c r="D22" s="16">
        <f>SUM(D23:D25)</f>
        <v>743296667.25</v>
      </c>
      <c r="E22" s="16" t="s">
        <v>189</v>
      </c>
      <c r="F22" s="16">
        <f>SUM(F23:F25)</f>
        <v>293537343.11</v>
      </c>
      <c r="G22" s="16"/>
      <c r="H22" s="29">
        <f t="shared" si="0"/>
        <v>19.17923573340703</v>
      </c>
      <c r="I22" s="16"/>
      <c r="J22" s="18">
        <f>F22/D22</f>
        <v>0.39491276638708755</v>
      </c>
      <c r="K22" s="18" t="s">
        <v>190</v>
      </c>
      <c r="L22" s="22" t="s">
        <v>191</v>
      </c>
      <c r="M22" s="18">
        <v>2.6666666666666665</v>
      </c>
      <c r="N22" s="18" t="s">
        <v>190</v>
      </c>
      <c r="O22" s="18">
        <f t="shared" si="2"/>
        <v>0.14809228739515784</v>
      </c>
      <c r="P22" s="20"/>
    </row>
    <row r="23" spans="1:16" s="14" customFormat="1" ht="15" customHeight="1">
      <c r="A23" s="15"/>
      <c r="C23" s="14" t="s">
        <v>179</v>
      </c>
      <c r="D23" s="16">
        <v>597015910.25</v>
      </c>
      <c r="E23" s="16" t="s">
        <v>189</v>
      </c>
      <c r="F23" s="16">
        <v>240937626.49</v>
      </c>
      <c r="G23" s="16"/>
      <c r="H23" s="29">
        <f t="shared" si="0"/>
        <v>15.74245881815321</v>
      </c>
      <c r="I23" s="16"/>
      <c r="J23" s="18">
        <f t="shared" si="1"/>
        <v>0.40356985861416583</v>
      </c>
      <c r="K23" s="18" t="s">
        <v>190</v>
      </c>
      <c r="L23" s="22" t="s">
        <v>191</v>
      </c>
      <c r="M23" s="18">
        <v>2.6666666666666665</v>
      </c>
      <c r="N23" s="18" t="s">
        <v>190</v>
      </c>
      <c r="O23" s="18">
        <f t="shared" si="2"/>
        <v>0.1513386969803122</v>
      </c>
      <c r="P23" s="20"/>
    </row>
    <row r="24" spans="1:16" s="14" customFormat="1" ht="15" customHeight="1">
      <c r="A24" s="15"/>
      <c r="C24" s="14" t="s">
        <v>180</v>
      </c>
      <c r="D24" s="16">
        <v>1741277</v>
      </c>
      <c r="E24" s="16" t="s">
        <v>189</v>
      </c>
      <c r="F24" s="16">
        <v>764900.6</v>
      </c>
      <c r="G24" s="16"/>
      <c r="H24" s="30">
        <f t="shared" si="0"/>
        <v>0.0499773172455505</v>
      </c>
      <c r="I24" s="16"/>
      <c r="J24" s="18">
        <f t="shared" si="1"/>
        <v>0.43927565803717616</v>
      </c>
      <c r="K24" s="18" t="s">
        <v>190</v>
      </c>
      <c r="L24" s="22" t="s">
        <v>191</v>
      </c>
      <c r="M24" s="18">
        <v>2.6666666666666665</v>
      </c>
      <c r="N24" s="18" t="s">
        <v>190</v>
      </c>
      <c r="O24" s="18">
        <f t="shared" si="2"/>
        <v>0.16472837176394106</v>
      </c>
      <c r="P24" s="20"/>
    </row>
    <row r="25" spans="1:16" s="14" customFormat="1" ht="15" customHeight="1">
      <c r="A25" s="15"/>
      <c r="C25" s="14" t="s">
        <v>181</v>
      </c>
      <c r="D25" s="16">
        <v>144539480</v>
      </c>
      <c r="E25" s="16" t="s">
        <v>189</v>
      </c>
      <c r="F25" s="16">
        <v>51834816.02</v>
      </c>
      <c r="G25" s="16"/>
      <c r="H25" s="29">
        <f t="shared" si="0"/>
        <v>3.386799598008268</v>
      </c>
      <c r="I25" s="16"/>
      <c r="J25" s="18">
        <f t="shared" si="1"/>
        <v>0.35862046840074424</v>
      </c>
      <c r="K25" s="18" t="s">
        <v>190</v>
      </c>
      <c r="L25" s="22" t="s">
        <v>191</v>
      </c>
      <c r="M25" s="18">
        <v>2.6666666666666665</v>
      </c>
      <c r="N25" s="18" t="s">
        <v>190</v>
      </c>
      <c r="O25" s="18">
        <f t="shared" si="2"/>
        <v>0.1344826756502791</v>
      </c>
      <c r="P25" s="20"/>
    </row>
    <row r="26" spans="1:16" s="14" customFormat="1" ht="15" customHeight="1">
      <c r="A26" s="25"/>
      <c r="B26" s="5"/>
      <c r="C26" s="5"/>
      <c r="D26" s="6"/>
      <c r="E26" s="6"/>
      <c r="F26" s="6"/>
      <c r="G26" s="6"/>
      <c r="H26" s="6"/>
      <c r="I26" s="6"/>
      <c r="J26" s="7"/>
      <c r="K26" s="7"/>
      <c r="L26" s="8"/>
      <c r="M26" s="7"/>
      <c r="N26" s="7"/>
      <c r="O26" s="7"/>
      <c r="P26" s="26"/>
    </row>
    <row r="27" spans="1:16" ht="15" customHeight="1">
      <c r="A27" s="96" t="s">
        <v>195</v>
      </c>
      <c r="B27" s="92"/>
      <c r="C27" s="92"/>
      <c r="D27" s="93"/>
      <c r="E27" s="93"/>
      <c r="F27" s="93"/>
      <c r="G27" s="93"/>
      <c r="H27" s="93"/>
      <c r="I27" s="93"/>
      <c r="J27" s="93"/>
      <c r="K27" s="93"/>
      <c r="L27" s="93"/>
      <c r="M27" s="93"/>
      <c r="N27" s="93"/>
      <c r="O27" s="93"/>
      <c r="P27" s="93"/>
    </row>
    <row r="28" spans="1:16" ht="15" customHeight="1">
      <c r="A28" s="97"/>
      <c r="B28" s="98"/>
      <c r="C28" s="98"/>
      <c r="D28" s="94"/>
      <c r="E28" s="94"/>
      <c r="F28" s="94"/>
      <c r="G28" s="94"/>
      <c r="H28" s="94"/>
      <c r="I28" s="94"/>
      <c r="J28" s="94"/>
      <c r="K28" s="94"/>
      <c r="L28" s="94"/>
      <c r="M28" s="94"/>
      <c r="N28" s="94"/>
      <c r="O28" s="94"/>
      <c r="P28" s="94"/>
    </row>
    <row r="29" spans="1:16" ht="15" customHeight="1">
      <c r="A29" s="98"/>
      <c r="B29" s="98"/>
      <c r="C29" s="98"/>
      <c r="D29" s="94"/>
      <c r="E29" s="94"/>
      <c r="F29" s="94"/>
      <c r="G29" s="94"/>
      <c r="H29" s="94"/>
      <c r="I29" s="94"/>
      <c r="J29" s="94"/>
      <c r="K29" s="94"/>
      <c r="L29" s="94"/>
      <c r="M29" s="94"/>
      <c r="N29" s="94"/>
      <c r="O29" s="94"/>
      <c r="P29" s="94"/>
    </row>
    <row r="30" spans="1:16" ht="15" customHeight="1">
      <c r="A30" s="94"/>
      <c r="B30" s="94"/>
      <c r="C30" s="94"/>
      <c r="D30" s="94"/>
      <c r="E30" s="94"/>
      <c r="F30" s="94"/>
      <c r="G30" s="94"/>
      <c r="H30" s="94"/>
      <c r="I30" s="94"/>
      <c r="J30" s="94"/>
      <c r="K30" s="94"/>
      <c r="L30" s="94"/>
      <c r="M30" s="94"/>
      <c r="N30" s="94"/>
      <c r="O30" s="94"/>
      <c r="P30" s="94"/>
    </row>
  </sheetData>
  <mergeCells count="16">
    <mergeCell ref="A1:P2"/>
    <mergeCell ref="D21:E21"/>
    <mergeCell ref="F21:G21"/>
    <mergeCell ref="B3:P5"/>
    <mergeCell ref="B6:P9"/>
    <mergeCell ref="B11:P11"/>
    <mergeCell ref="A27:P30"/>
    <mergeCell ref="O13:P14"/>
    <mergeCell ref="D13:E14"/>
    <mergeCell ref="J13:K14"/>
    <mergeCell ref="L13:L14"/>
    <mergeCell ref="M13:N14"/>
    <mergeCell ref="A13:C14"/>
    <mergeCell ref="F13:I13"/>
    <mergeCell ref="H14:I14"/>
    <mergeCell ref="F14:G14"/>
  </mergeCells>
  <printOptions horizontalCentered="1"/>
  <pageMargins left="0" right="0" top="0.59" bottom="0.3" header="0.18" footer="0.7"/>
  <pageSetup horizontalDpi="600" verticalDpi="600" orientation="landscape" r:id="rId1"/>
  <ignoredErrors>
    <ignoredError sqref="D18 F18" formulaRange="1"/>
  </ignoredErrors>
</worksheet>
</file>

<file path=xl/worksheets/sheet10.xml><?xml version="1.0" encoding="utf-8"?>
<worksheet xmlns="http://schemas.openxmlformats.org/spreadsheetml/2006/main" xmlns:r="http://schemas.openxmlformats.org/officeDocument/2006/relationships">
  <dimension ref="A1:P23"/>
  <sheetViews>
    <sheetView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2"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73" t="s">
        <v>44</v>
      </c>
      <c r="B1" s="74"/>
      <c r="C1" s="74"/>
      <c r="D1" s="74"/>
      <c r="E1" s="74"/>
      <c r="F1" s="74"/>
      <c r="G1" s="74"/>
      <c r="H1" s="74"/>
      <c r="I1" s="74"/>
      <c r="J1" s="74"/>
      <c r="K1" s="74"/>
      <c r="L1" s="74"/>
      <c r="M1" s="74"/>
      <c r="N1" s="74"/>
      <c r="O1" s="74"/>
      <c r="P1" s="74"/>
    </row>
    <row r="2" spans="1:16" s="4" customFormat="1" ht="15" customHeight="1">
      <c r="A2" s="74"/>
      <c r="B2" s="74"/>
      <c r="C2" s="74"/>
      <c r="D2" s="74"/>
      <c r="E2" s="74"/>
      <c r="F2" s="74"/>
      <c r="G2" s="74"/>
      <c r="H2" s="74"/>
      <c r="I2" s="74"/>
      <c r="J2" s="74"/>
      <c r="K2" s="74"/>
      <c r="L2" s="74"/>
      <c r="M2" s="74"/>
      <c r="N2" s="74"/>
      <c r="O2" s="74"/>
      <c r="P2" s="74"/>
    </row>
    <row r="3" spans="1:16" s="4" customFormat="1" ht="15" customHeight="1">
      <c r="A3" s="31"/>
      <c r="B3" s="81" t="s">
        <v>45</v>
      </c>
      <c r="C3" s="83"/>
      <c r="D3" s="83"/>
      <c r="E3" s="83"/>
      <c r="F3" s="83"/>
      <c r="G3" s="83"/>
      <c r="H3" s="83"/>
      <c r="I3" s="83"/>
      <c r="J3" s="83"/>
      <c r="K3" s="83"/>
      <c r="L3" s="83"/>
      <c r="M3" s="83"/>
      <c r="N3" s="83"/>
      <c r="O3" s="83"/>
      <c r="P3" s="83"/>
    </row>
    <row r="4" spans="1:16" s="4" customFormat="1" ht="15" customHeight="1">
      <c r="A4" s="31"/>
      <c r="B4" s="83"/>
      <c r="C4" s="83"/>
      <c r="D4" s="83"/>
      <c r="E4" s="83"/>
      <c r="F4" s="83"/>
      <c r="G4" s="83"/>
      <c r="H4" s="83"/>
      <c r="I4" s="83"/>
      <c r="J4" s="83"/>
      <c r="K4" s="83"/>
      <c r="L4" s="83"/>
      <c r="M4" s="83"/>
      <c r="N4" s="83"/>
      <c r="O4" s="83"/>
      <c r="P4" s="83"/>
    </row>
    <row r="5" spans="1:16" s="4" customFormat="1" ht="24.75" customHeight="1">
      <c r="A5" s="31"/>
      <c r="B5" s="83"/>
      <c r="C5" s="83"/>
      <c r="D5" s="83"/>
      <c r="E5" s="83"/>
      <c r="F5" s="83"/>
      <c r="G5" s="83"/>
      <c r="H5" s="83"/>
      <c r="I5" s="83"/>
      <c r="J5" s="83"/>
      <c r="K5" s="83"/>
      <c r="L5" s="83"/>
      <c r="M5" s="83"/>
      <c r="N5" s="83"/>
      <c r="O5" s="83"/>
      <c r="P5" s="83"/>
    </row>
    <row r="6" spans="1:16" s="4" customFormat="1" ht="15" customHeight="1">
      <c r="A6" s="31"/>
      <c r="B6" s="31"/>
      <c r="C6" s="31"/>
      <c r="D6" s="31"/>
      <c r="E6" s="31"/>
      <c r="F6" s="31"/>
      <c r="G6" s="31"/>
      <c r="H6" s="31"/>
      <c r="I6" s="31"/>
      <c r="J6" s="31"/>
      <c r="K6" s="31"/>
      <c r="L6" s="31"/>
      <c r="M6" s="31"/>
      <c r="N6" s="31"/>
      <c r="O6" s="31"/>
      <c r="P6" s="31"/>
    </row>
    <row r="7" spans="1:16" s="4" customFormat="1" ht="15" customHeight="1">
      <c r="A7" s="31"/>
      <c r="B7" s="84" t="s">
        <v>46</v>
      </c>
      <c r="C7" s="84"/>
      <c r="D7" s="84"/>
      <c r="E7" s="84"/>
      <c r="F7" s="84"/>
      <c r="G7" s="84"/>
      <c r="H7" s="84"/>
      <c r="I7" s="84"/>
      <c r="J7" s="84"/>
      <c r="K7" s="84"/>
      <c r="L7" s="84"/>
      <c r="M7" s="84"/>
      <c r="N7" s="84"/>
      <c r="O7" s="84"/>
      <c r="P7" s="84"/>
    </row>
    <row r="8" spans="1:16" s="4" customFormat="1" ht="15" customHeight="1">
      <c r="A8" s="31"/>
      <c r="B8" s="84"/>
      <c r="C8" s="84"/>
      <c r="D8" s="84"/>
      <c r="E8" s="84"/>
      <c r="F8" s="84"/>
      <c r="G8" s="84"/>
      <c r="H8" s="84"/>
      <c r="I8" s="84"/>
      <c r="J8" s="84"/>
      <c r="K8" s="84"/>
      <c r="L8" s="84"/>
      <c r="M8" s="84"/>
      <c r="N8" s="84"/>
      <c r="O8" s="84"/>
      <c r="P8" s="84"/>
    </row>
    <row r="9" spans="1:16" s="4" customFormat="1" ht="15" customHeight="1">
      <c r="A9" s="31"/>
      <c r="B9" s="84"/>
      <c r="C9" s="84"/>
      <c r="D9" s="84"/>
      <c r="E9" s="84"/>
      <c r="F9" s="84"/>
      <c r="G9" s="84"/>
      <c r="H9" s="84"/>
      <c r="I9" s="84"/>
      <c r="J9" s="84"/>
      <c r="K9" s="84"/>
      <c r="L9" s="84"/>
      <c r="M9" s="84"/>
      <c r="N9" s="84"/>
      <c r="O9" s="84"/>
      <c r="P9" s="84"/>
    </row>
    <row r="10" spans="1:16" s="4" customFormat="1" ht="15" customHeight="1">
      <c r="A10" s="31"/>
      <c r="B10" s="49"/>
      <c r="C10" s="49"/>
      <c r="D10" s="49"/>
      <c r="E10" s="49"/>
      <c r="F10" s="49"/>
      <c r="G10" s="49"/>
      <c r="H10" s="49"/>
      <c r="I10" s="49"/>
      <c r="J10" s="49"/>
      <c r="K10" s="49"/>
      <c r="L10" s="49"/>
      <c r="M10" s="49"/>
      <c r="N10" s="49"/>
      <c r="O10" s="49"/>
      <c r="P10" s="49"/>
    </row>
    <row r="11" spans="1:16" s="4" customFormat="1" ht="15" customHeight="1">
      <c r="A11" s="31"/>
      <c r="B11" s="84" t="s">
        <v>47</v>
      </c>
      <c r="C11" s="84"/>
      <c r="D11" s="84"/>
      <c r="E11" s="84"/>
      <c r="F11" s="84"/>
      <c r="G11" s="84"/>
      <c r="H11" s="84"/>
      <c r="I11" s="84"/>
      <c r="J11" s="84"/>
      <c r="K11" s="84"/>
      <c r="L11" s="84"/>
      <c r="M11" s="84"/>
      <c r="N11" s="84"/>
      <c r="O11" s="84"/>
      <c r="P11" s="84"/>
    </row>
    <row r="12" spans="2:16" s="4" customFormat="1" ht="15" customHeight="1">
      <c r="B12" s="5"/>
      <c r="C12" s="5"/>
      <c r="D12" s="6"/>
      <c r="E12" s="6"/>
      <c r="F12" s="6"/>
      <c r="G12" s="6"/>
      <c r="H12" s="6"/>
      <c r="I12" s="6"/>
      <c r="J12" s="7"/>
      <c r="K12" s="7"/>
      <c r="L12" s="8"/>
      <c r="M12" s="7"/>
      <c r="N12" s="7"/>
      <c r="O12" s="7"/>
      <c r="P12" s="5"/>
    </row>
    <row r="13" spans="1:16" s="4" customFormat="1" ht="15" customHeight="1">
      <c r="A13" s="64" t="s">
        <v>177</v>
      </c>
      <c r="B13" s="65"/>
      <c r="C13" s="66"/>
      <c r="D13" s="61" t="s">
        <v>178</v>
      </c>
      <c r="E13" s="58"/>
      <c r="F13" s="70" t="s">
        <v>167</v>
      </c>
      <c r="G13" s="71"/>
      <c r="H13" s="71"/>
      <c r="I13" s="72"/>
      <c r="J13" s="57" t="s">
        <v>184</v>
      </c>
      <c r="K13" s="58"/>
      <c r="L13" s="62" t="s">
        <v>205</v>
      </c>
      <c r="M13" s="57" t="s">
        <v>215</v>
      </c>
      <c r="N13" s="58"/>
      <c r="O13" s="57" t="s">
        <v>185</v>
      </c>
      <c r="P13" s="58"/>
    </row>
    <row r="14" spans="1:16" s="4" customFormat="1" ht="15" customHeight="1">
      <c r="A14" s="67"/>
      <c r="B14" s="68"/>
      <c r="C14" s="69"/>
      <c r="D14" s="59"/>
      <c r="E14" s="60"/>
      <c r="F14" s="61" t="s">
        <v>182</v>
      </c>
      <c r="G14" s="58"/>
      <c r="H14" s="61" t="s">
        <v>183</v>
      </c>
      <c r="I14" s="58"/>
      <c r="J14" s="59"/>
      <c r="K14" s="60"/>
      <c r="L14" s="63"/>
      <c r="M14" s="59"/>
      <c r="N14" s="60"/>
      <c r="O14" s="59"/>
      <c r="P14" s="60"/>
    </row>
    <row r="15" spans="1:16" s="4" customFormat="1" ht="15" customHeight="1">
      <c r="A15" s="9"/>
      <c r="B15" s="27"/>
      <c r="C15" s="27"/>
      <c r="D15" s="10"/>
      <c r="E15" s="10"/>
      <c r="F15" s="10"/>
      <c r="G15" s="10"/>
      <c r="H15" s="10"/>
      <c r="I15" s="10"/>
      <c r="J15" s="11"/>
      <c r="K15" s="11"/>
      <c r="L15" s="12"/>
      <c r="M15" s="11"/>
      <c r="N15" s="11"/>
      <c r="O15" s="11"/>
      <c r="P15" s="13"/>
    </row>
    <row r="16" spans="1:16" s="4" customFormat="1" ht="15" customHeight="1">
      <c r="A16" s="24" t="s">
        <v>48</v>
      </c>
      <c r="D16" s="1">
        <f>D18</f>
        <v>162033</v>
      </c>
      <c r="E16" s="1"/>
      <c r="F16" s="1">
        <f>F18</f>
        <v>601045</v>
      </c>
      <c r="G16" s="1"/>
      <c r="H16" s="28">
        <f>SUM(H18)</f>
        <v>100</v>
      </c>
      <c r="I16" s="1"/>
      <c r="J16" s="2"/>
      <c r="K16" s="2"/>
      <c r="L16" s="3"/>
      <c r="M16" s="2"/>
      <c r="N16" s="2"/>
      <c r="O16" s="2"/>
      <c r="P16" s="23"/>
    </row>
    <row r="17" spans="1:16" ht="15" customHeight="1">
      <c r="A17" s="15"/>
      <c r="B17" s="14" t="s">
        <v>217</v>
      </c>
      <c r="D17" s="85">
        <v>6</v>
      </c>
      <c r="E17" s="86"/>
      <c r="F17" s="85">
        <v>6</v>
      </c>
      <c r="G17" s="86"/>
      <c r="H17" s="29"/>
      <c r="I17" s="17"/>
      <c r="L17" s="19"/>
      <c r="P17" s="20"/>
    </row>
    <row r="18" spans="1:16" ht="15" customHeight="1">
      <c r="A18" s="15"/>
      <c r="B18" s="14" t="s">
        <v>49</v>
      </c>
      <c r="D18" s="16">
        <v>162033</v>
      </c>
      <c r="E18" s="14" t="s">
        <v>186</v>
      </c>
      <c r="F18" s="16">
        <v>601045</v>
      </c>
      <c r="H18" s="29">
        <f>F18/F$16*100</f>
        <v>100</v>
      </c>
      <c r="I18" s="17"/>
      <c r="J18" s="18">
        <f>F18/D18</f>
        <v>3.709398702733394</v>
      </c>
      <c r="K18" s="18" t="s">
        <v>187</v>
      </c>
      <c r="L18" s="19" t="s">
        <v>210</v>
      </c>
      <c r="M18" s="18">
        <v>10.4</v>
      </c>
      <c r="N18" s="18" t="s">
        <v>187</v>
      </c>
      <c r="O18" s="18">
        <f>J18/M18</f>
        <v>0.3566729521859032</v>
      </c>
      <c r="P18" s="20"/>
    </row>
    <row r="19" spans="1:16" ht="15" customHeight="1">
      <c r="A19" s="25"/>
      <c r="B19" s="5"/>
      <c r="C19" s="5"/>
      <c r="D19" s="6"/>
      <c r="E19" s="6"/>
      <c r="F19" s="6"/>
      <c r="G19" s="6"/>
      <c r="H19" s="6"/>
      <c r="I19" s="6"/>
      <c r="J19" s="7"/>
      <c r="K19" s="7"/>
      <c r="L19" s="8"/>
      <c r="M19" s="7"/>
      <c r="N19" s="7"/>
      <c r="O19" s="7"/>
      <c r="P19" s="26"/>
    </row>
    <row r="20" spans="1:16" ht="15" customHeight="1">
      <c r="A20" s="92" t="s">
        <v>50</v>
      </c>
      <c r="B20" s="92"/>
      <c r="C20" s="92"/>
      <c r="D20" s="93"/>
      <c r="E20" s="93"/>
      <c r="F20" s="93"/>
      <c r="G20" s="93"/>
      <c r="H20" s="93"/>
      <c r="I20" s="93"/>
      <c r="J20" s="93"/>
      <c r="K20" s="93"/>
      <c r="L20" s="93"/>
      <c r="M20" s="93"/>
      <c r="N20" s="93"/>
      <c r="O20" s="93"/>
      <c r="P20" s="93"/>
    </row>
    <row r="21" spans="1:16" ht="15" customHeight="1">
      <c r="A21" s="98"/>
      <c r="B21" s="98"/>
      <c r="C21" s="98"/>
      <c r="D21" s="94"/>
      <c r="E21" s="94"/>
      <c r="F21" s="94"/>
      <c r="G21" s="94"/>
      <c r="H21" s="94"/>
      <c r="I21" s="94"/>
      <c r="J21" s="94"/>
      <c r="K21" s="94"/>
      <c r="L21" s="94"/>
      <c r="M21" s="94"/>
      <c r="N21" s="94"/>
      <c r="O21" s="94"/>
      <c r="P21" s="94"/>
    </row>
    <row r="22" spans="1:16" ht="15" customHeight="1">
      <c r="A22" s="94"/>
      <c r="B22" s="94"/>
      <c r="C22" s="94"/>
      <c r="D22" s="94"/>
      <c r="E22" s="94"/>
      <c r="F22" s="94"/>
      <c r="G22" s="94"/>
      <c r="H22" s="94"/>
      <c r="I22" s="94"/>
      <c r="J22" s="94"/>
      <c r="K22" s="94"/>
      <c r="L22" s="94"/>
      <c r="M22" s="94"/>
      <c r="N22" s="94"/>
      <c r="O22" s="94"/>
      <c r="P22" s="94"/>
    </row>
    <row r="23" spans="2:16" ht="15" customHeight="1">
      <c r="B23" s="34"/>
      <c r="C23" s="34"/>
      <c r="D23" s="35"/>
      <c r="E23" s="34"/>
      <c r="F23" s="35"/>
      <c r="G23" s="35"/>
      <c r="H23" s="35"/>
      <c r="I23" s="35"/>
      <c r="J23" s="36"/>
      <c r="K23" s="36"/>
      <c r="L23" s="37"/>
      <c r="M23" s="36"/>
      <c r="N23" s="36"/>
      <c r="O23" s="36"/>
      <c r="P23" s="34"/>
    </row>
  </sheetData>
  <mergeCells count="16">
    <mergeCell ref="D17:E17"/>
    <mergeCell ref="F17:G17"/>
    <mergeCell ref="A20:P22"/>
    <mergeCell ref="L13:L14"/>
    <mergeCell ref="M13:N14"/>
    <mergeCell ref="O13:P14"/>
    <mergeCell ref="F14:G14"/>
    <mergeCell ref="H14:I14"/>
    <mergeCell ref="A13:C14"/>
    <mergeCell ref="D13:E14"/>
    <mergeCell ref="F13:I13"/>
    <mergeCell ref="J13:K14"/>
    <mergeCell ref="A1:P2"/>
    <mergeCell ref="B3:P5"/>
    <mergeCell ref="B7:P9"/>
    <mergeCell ref="B11:P11"/>
  </mergeCells>
  <printOptions horizontalCentered="1"/>
  <pageMargins left="0" right="0" top="0.59" bottom="0.3" header="0.18" footer="0.7"/>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P28"/>
  <sheetViews>
    <sheetView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57421875" style="16" customWidth="1"/>
    <col min="9" max="9" width="3.7109375" style="16" customWidth="1"/>
    <col min="10" max="10" width="5.8515625" style="18" customWidth="1"/>
    <col min="11" max="11" width="9.28125" style="18" customWidth="1"/>
    <col min="12" max="12" width="10.421875" style="22"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73" t="s">
        <v>51</v>
      </c>
      <c r="B1" s="74"/>
      <c r="C1" s="74"/>
      <c r="D1" s="74"/>
      <c r="E1" s="74"/>
      <c r="F1" s="74"/>
      <c r="G1" s="74"/>
      <c r="H1" s="74"/>
      <c r="I1" s="74"/>
      <c r="J1" s="74"/>
      <c r="K1" s="74"/>
      <c r="L1" s="74"/>
      <c r="M1" s="74"/>
      <c r="N1" s="74"/>
      <c r="O1" s="74"/>
      <c r="P1" s="74"/>
    </row>
    <row r="2" spans="1:16" s="4" customFormat="1" ht="15" customHeight="1">
      <c r="A2" s="74"/>
      <c r="B2" s="74"/>
      <c r="C2" s="74"/>
      <c r="D2" s="74"/>
      <c r="E2" s="74"/>
      <c r="F2" s="74"/>
      <c r="G2" s="74"/>
      <c r="H2" s="74"/>
      <c r="I2" s="74"/>
      <c r="J2" s="74"/>
      <c r="K2" s="74"/>
      <c r="L2" s="74"/>
      <c r="M2" s="74"/>
      <c r="N2" s="74"/>
      <c r="O2" s="74"/>
      <c r="P2" s="74"/>
    </row>
    <row r="3" spans="1:16" s="4" customFormat="1" ht="15" customHeight="1">
      <c r="A3" s="31"/>
      <c r="B3" s="81" t="s">
        <v>52</v>
      </c>
      <c r="C3" s="81"/>
      <c r="D3" s="81"/>
      <c r="E3" s="81"/>
      <c r="F3" s="81"/>
      <c r="G3" s="81"/>
      <c r="H3" s="81"/>
      <c r="I3" s="81"/>
      <c r="J3" s="81"/>
      <c r="K3" s="81"/>
      <c r="L3" s="81"/>
      <c r="M3" s="81"/>
      <c r="N3" s="81"/>
      <c r="O3" s="81"/>
      <c r="P3" s="81"/>
    </row>
    <row r="4" spans="1:16" s="4" customFormat="1" ht="15" customHeight="1">
      <c r="A4" s="31"/>
      <c r="B4" s="81"/>
      <c r="C4" s="81"/>
      <c r="D4" s="81"/>
      <c r="E4" s="81"/>
      <c r="F4" s="81"/>
      <c r="G4" s="81"/>
      <c r="H4" s="81"/>
      <c r="I4" s="81"/>
      <c r="J4" s="81"/>
      <c r="K4" s="81"/>
      <c r="L4" s="81"/>
      <c r="M4" s="81"/>
      <c r="N4" s="81"/>
      <c r="O4" s="81"/>
      <c r="P4" s="81"/>
    </row>
    <row r="5" spans="1:16" s="4" customFormat="1" ht="15" customHeight="1">
      <c r="A5" s="31"/>
      <c r="B5" s="42"/>
      <c r="C5" s="42"/>
      <c r="D5" s="42"/>
      <c r="E5" s="42"/>
      <c r="F5" s="42"/>
      <c r="G5" s="42"/>
      <c r="H5" s="42"/>
      <c r="I5" s="42"/>
      <c r="J5" s="42"/>
      <c r="K5" s="42"/>
      <c r="L5" s="42"/>
      <c r="M5" s="42"/>
      <c r="N5" s="42"/>
      <c r="O5" s="42"/>
      <c r="P5" s="42"/>
    </row>
    <row r="6" spans="1:16" s="4" customFormat="1" ht="15" customHeight="1">
      <c r="A6" s="31"/>
      <c r="B6" s="50" t="s">
        <v>53</v>
      </c>
      <c r="C6" s="31"/>
      <c r="D6" s="31"/>
      <c r="E6" s="31"/>
      <c r="F6" s="31"/>
      <c r="G6" s="31"/>
      <c r="H6" s="31"/>
      <c r="I6" s="31"/>
      <c r="J6" s="31"/>
      <c r="K6" s="31"/>
      <c r="L6" s="31"/>
      <c r="M6" s="31"/>
      <c r="N6" s="31"/>
      <c r="O6" s="31"/>
      <c r="P6" s="31"/>
    </row>
    <row r="7" spans="1:16" s="4" customFormat="1" ht="15" customHeight="1">
      <c r="A7" s="31"/>
      <c r="B7" s="50"/>
      <c r="C7" s="31"/>
      <c r="D7" s="31"/>
      <c r="E7" s="31"/>
      <c r="F7" s="31"/>
      <c r="G7" s="31"/>
      <c r="H7" s="31"/>
      <c r="I7" s="31"/>
      <c r="J7" s="31"/>
      <c r="K7" s="31"/>
      <c r="L7" s="31"/>
      <c r="M7" s="31"/>
      <c r="N7" s="31"/>
      <c r="O7" s="31"/>
      <c r="P7" s="31"/>
    </row>
    <row r="8" spans="1:16" s="4" customFormat="1" ht="15" customHeight="1">
      <c r="A8" s="31"/>
      <c r="B8" s="81" t="s">
        <v>54</v>
      </c>
      <c r="C8" s="81"/>
      <c r="D8" s="81"/>
      <c r="E8" s="81"/>
      <c r="F8" s="81"/>
      <c r="G8" s="81"/>
      <c r="H8" s="81"/>
      <c r="I8" s="81"/>
      <c r="J8" s="81"/>
      <c r="K8" s="81"/>
      <c r="L8" s="81"/>
      <c r="M8" s="81"/>
      <c r="N8" s="81"/>
      <c r="O8" s="81"/>
      <c r="P8" s="81"/>
    </row>
    <row r="9" spans="1:16" s="4" customFormat="1" ht="15" customHeight="1">
      <c r="A9" s="31"/>
      <c r="B9" s="81"/>
      <c r="C9" s="81"/>
      <c r="D9" s="81"/>
      <c r="E9" s="81"/>
      <c r="F9" s="81"/>
      <c r="G9" s="81"/>
      <c r="H9" s="81"/>
      <c r="I9" s="81"/>
      <c r="J9" s="81"/>
      <c r="K9" s="81"/>
      <c r="L9" s="81"/>
      <c r="M9" s="81"/>
      <c r="N9" s="81"/>
      <c r="O9" s="81"/>
      <c r="P9" s="81"/>
    </row>
    <row r="10" spans="1:16" s="4" customFormat="1" ht="15" customHeight="1">
      <c r="A10" s="31"/>
      <c r="B10" s="81"/>
      <c r="C10" s="81"/>
      <c r="D10" s="81"/>
      <c r="E10" s="81"/>
      <c r="F10" s="81"/>
      <c r="G10" s="81"/>
      <c r="H10" s="81"/>
      <c r="I10" s="81"/>
      <c r="J10" s="81"/>
      <c r="K10" s="81"/>
      <c r="L10" s="81"/>
      <c r="M10" s="81"/>
      <c r="N10" s="81"/>
      <c r="O10" s="81"/>
      <c r="P10" s="81"/>
    </row>
    <row r="11" spans="1:16" s="4" customFormat="1" ht="15" customHeight="1">
      <c r="A11" s="31"/>
      <c r="B11" s="31"/>
      <c r="C11" s="31"/>
      <c r="D11" s="31"/>
      <c r="E11" s="31"/>
      <c r="F11" s="31"/>
      <c r="G11" s="31"/>
      <c r="H11" s="31"/>
      <c r="I11" s="31"/>
      <c r="J11" s="31"/>
      <c r="K11" s="31"/>
      <c r="L11" s="31"/>
      <c r="M11" s="31"/>
      <c r="N11" s="31"/>
      <c r="O11" s="31"/>
      <c r="P11" s="31"/>
    </row>
    <row r="12" spans="1:16" s="4" customFormat="1" ht="15" customHeight="1">
      <c r="A12" s="31"/>
      <c r="B12" s="81" t="s">
        <v>55</v>
      </c>
      <c r="C12" s="81"/>
      <c r="D12" s="81"/>
      <c r="E12" s="81"/>
      <c r="F12" s="81"/>
      <c r="G12" s="81"/>
      <c r="H12" s="81"/>
      <c r="I12" s="81"/>
      <c r="J12" s="81"/>
      <c r="K12" s="81"/>
      <c r="L12" s="81"/>
      <c r="M12" s="81"/>
      <c r="N12" s="81"/>
      <c r="O12" s="81"/>
      <c r="P12" s="81"/>
    </row>
    <row r="13" spans="2:16" s="4" customFormat="1" ht="15" customHeight="1">
      <c r="B13" s="5"/>
      <c r="C13" s="5"/>
      <c r="D13" s="6"/>
      <c r="E13" s="6"/>
      <c r="F13" s="6"/>
      <c r="G13" s="6"/>
      <c r="H13" s="6"/>
      <c r="I13" s="6"/>
      <c r="J13" s="7"/>
      <c r="K13" s="7"/>
      <c r="L13" s="8"/>
      <c r="M13" s="7"/>
      <c r="N13" s="7"/>
      <c r="O13" s="7"/>
      <c r="P13" s="5"/>
    </row>
    <row r="14" spans="1:16" s="4" customFormat="1" ht="15" customHeight="1">
      <c r="A14" s="64" t="s">
        <v>202</v>
      </c>
      <c r="B14" s="65"/>
      <c r="C14" s="66"/>
      <c r="D14" s="61" t="s">
        <v>203</v>
      </c>
      <c r="E14" s="58"/>
      <c r="F14" s="70" t="s">
        <v>204</v>
      </c>
      <c r="G14" s="71"/>
      <c r="H14" s="71"/>
      <c r="I14" s="72"/>
      <c r="J14" s="57" t="s">
        <v>184</v>
      </c>
      <c r="K14" s="58"/>
      <c r="L14" s="62" t="s">
        <v>205</v>
      </c>
      <c r="M14" s="57" t="s">
        <v>206</v>
      </c>
      <c r="N14" s="58"/>
      <c r="O14" s="57" t="s">
        <v>185</v>
      </c>
      <c r="P14" s="58"/>
    </row>
    <row r="15" spans="1:16" s="4" customFormat="1" ht="15" customHeight="1">
      <c r="A15" s="67"/>
      <c r="B15" s="68"/>
      <c r="C15" s="69"/>
      <c r="D15" s="59"/>
      <c r="E15" s="60"/>
      <c r="F15" s="61" t="s">
        <v>182</v>
      </c>
      <c r="G15" s="58"/>
      <c r="H15" s="61" t="s">
        <v>183</v>
      </c>
      <c r="I15" s="58"/>
      <c r="J15" s="59"/>
      <c r="K15" s="60"/>
      <c r="L15" s="63"/>
      <c r="M15" s="59"/>
      <c r="N15" s="60"/>
      <c r="O15" s="59"/>
      <c r="P15" s="60"/>
    </row>
    <row r="16" spans="1:16" s="4" customFormat="1" ht="15" customHeight="1">
      <c r="A16" s="9"/>
      <c r="B16" s="27"/>
      <c r="C16" s="27"/>
      <c r="D16" s="10"/>
      <c r="E16" s="10"/>
      <c r="F16" s="10"/>
      <c r="G16" s="10"/>
      <c r="H16" s="10"/>
      <c r="I16" s="10"/>
      <c r="J16" s="11"/>
      <c r="K16" s="11"/>
      <c r="L16" s="12"/>
      <c r="M16" s="11"/>
      <c r="N16" s="11"/>
      <c r="O16" s="11"/>
      <c r="P16" s="13"/>
    </row>
    <row r="17" spans="1:16" s="4" customFormat="1" ht="15" customHeight="1">
      <c r="A17" s="24" t="s">
        <v>56</v>
      </c>
      <c r="D17" s="1"/>
      <c r="E17" s="1"/>
      <c r="F17" s="1">
        <f>SUM(F18,F19,F20)</f>
        <v>411707406</v>
      </c>
      <c r="G17" s="1"/>
      <c r="H17" s="28">
        <f>SUM(H18,H19,H20)</f>
        <v>100</v>
      </c>
      <c r="I17" s="1"/>
      <c r="J17" s="2"/>
      <c r="K17" s="2"/>
      <c r="L17" s="3"/>
      <c r="M17" s="2"/>
      <c r="N17" s="2"/>
      <c r="O17" s="2"/>
      <c r="P17" s="23"/>
    </row>
    <row r="18" spans="1:16" ht="15" customHeight="1">
      <c r="A18" s="15"/>
      <c r="B18" s="14" t="s">
        <v>193</v>
      </c>
      <c r="D18" s="16">
        <v>415503894</v>
      </c>
      <c r="E18" s="14" t="s">
        <v>186</v>
      </c>
      <c r="F18" s="16">
        <v>230273218</v>
      </c>
      <c r="H18" s="29">
        <f aca="true" t="shared" si="0" ref="H18:H23">F18/F$17*100</f>
        <v>55.93127902100454</v>
      </c>
      <c r="I18" s="17"/>
      <c r="J18" s="18">
        <f aca="true" t="shared" si="1" ref="J18:J23">F18/D18</f>
        <v>0.5542023103157728</v>
      </c>
      <c r="K18" s="18" t="s">
        <v>187</v>
      </c>
      <c r="L18" s="19" t="s">
        <v>188</v>
      </c>
      <c r="M18" s="18">
        <v>3.24</v>
      </c>
      <c r="N18" s="18" t="s">
        <v>187</v>
      </c>
      <c r="O18" s="18">
        <f aca="true" t="shared" si="2" ref="O18:O23">J18/M18</f>
        <v>0.1710500957764731</v>
      </c>
      <c r="P18" s="20"/>
    </row>
    <row r="19" spans="1:16" ht="15" customHeight="1">
      <c r="A19" s="15"/>
      <c r="B19" s="14" t="s">
        <v>208</v>
      </c>
      <c r="D19" s="16">
        <v>3315776</v>
      </c>
      <c r="E19" s="14" t="s">
        <v>186</v>
      </c>
      <c r="F19" s="16">
        <v>6483463</v>
      </c>
      <c r="H19" s="29">
        <f t="shared" si="0"/>
        <v>1.5747744406618716</v>
      </c>
      <c r="I19" s="17"/>
      <c r="J19" s="18">
        <f t="shared" si="1"/>
        <v>1.9553380566117855</v>
      </c>
      <c r="K19" s="18" t="s">
        <v>187</v>
      </c>
      <c r="L19" s="19" t="s">
        <v>188</v>
      </c>
      <c r="M19" s="18">
        <v>3.73</v>
      </c>
      <c r="N19" s="18" t="s">
        <v>187</v>
      </c>
      <c r="O19" s="18">
        <f t="shared" si="2"/>
        <v>0.524219318126484</v>
      </c>
      <c r="P19" s="20"/>
    </row>
    <row r="20" spans="1:16" ht="15" customHeight="1">
      <c r="A20" s="15"/>
      <c r="B20" s="14" t="s">
        <v>57</v>
      </c>
      <c r="D20" s="16">
        <f>SUM(D21:D23)</f>
        <v>334614839</v>
      </c>
      <c r="E20" s="16" t="s">
        <v>189</v>
      </c>
      <c r="F20" s="16">
        <f>SUM(F21:F23)</f>
        <v>174950725</v>
      </c>
      <c r="H20" s="29">
        <f t="shared" si="0"/>
        <v>42.49394653833359</v>
      </c>
      <c r="J20" s="18">
        <f t="shared" si="1"/>
        <v>0.5228420996595432</v>
      </c>
      <c r="K20" s="18" t="s">
        <v>190</v>
      </c>
      <c r="L20" s="22" t="s">
        <v>191</v>
      </c>
      <c r="M20" s="18">
        <v>2.6666666666666665</v>
      </c>
      <c r="N20" s="18" t="s">
        <v>58</v>
      </c>
      <c r="O20" s="18">
        <f t="shared" si="2"/>
        <v>0.19606578737232871</v>
      </c>
      <c r="P20" s="20"/>
    </row>
    <row r="21" spans="1:16" ht="15" customHeight="1">
      <c r="A21" s="15"/>
      <c r="C21" s="14" t="s">
        <v>179</v>
      </c>
      <c r="D21" s="16">
        <v>174182730</v>
      </c>
      <c r="E21" s="16" t="s">
        <v>189</v>
      </c>
      <c r="F21" s="16">
        <v>87577108</v>
      </c>
      <c r="H21" s="29">
        <f t="shared" si="0"/>
        <v>21.271686329587183</v>
      </c>
      <c r="J21" s="18">
        <f t="shared" si="1"/>
        <v>0.5027886978232572</v>
      </c>
      <c r="K21" s="18" t="s">
        <v>190</v>
      </c>
      <c r="L21" s="22" t="s">
        <v>191</v>
      </c>
      <c r="M21" s="18">
        <v>2.6666666666666665</v>
      </c>
      <c r="N21" s="18" t="s">
        <v>58</v>
      </c>
      <c r="O21" s="18">
        <f t="shared" si="2"/>
        <v>0.18854576168372145</v>
      </c>
      <c r="P21" s="20"/>
    </row>
    <row r="22" spans="1:16" ht="15" customHeight="1">
      <c r="A22" s="15"/>
      <c r="C22" s="14" t="s">
        <v>180</v>
      </c>
      <c r="D22" s="16">
        <v>132453090</v>
      </c>
      <c r="E22" s="16" t="s">
        <v>189</v>
      </c>
      <c r="F22" s="16">
        <v>76775308</v>
      </c>
      <c r="H22" s="29">
        <f t="shared" si="0"/>
        <v>18.64802694367854</v>
      </c>
      <c r="J22" s="18">
        <f t="shared" si="1"/>
        <v>0.5796415017573392</v>
      </c>
      <c r="K22" s="18" t="s">
        <v>190</v>
      </c>
      <c r="L22" s="22" t="s">
        <v>191</v>
      </c>
      <c r="M22" s="18">
        <v>2.6666666666666665</v>
      </c>
      <c r="N22" s="18" t="s">
        <v>58</v>
      </c>
      <c r="O22" s="18">
        <f t="shared" si="2"/>
        <v>0.2173655631590022</v>
      </c>
      <c r="P22" s="20"/>
    </row>
    <row r="23" spans="1:16" ht="15" customHeight="1">
      <c r="A23" s="15"/>
      <c r="C23" s="14" t="s">
        <v>181</v>
      </c>
      <c r="D23" s="16">
        <v>27979019</v>
      </c>
      <c r="E23" s="16" t="s">
        <v>189</v>
      </c>
      <c r="F23" s="16">
        <v>10598309</v>
      </c>
      <c r="H23" s="29">
        <f t="shared" si="0"/>
        <v>2.5742332650678623</v>
      </c>
      <c r="J23" s="18">
        <f t="shared" si="1"/>
        <v>0.37879487483102964</v>
      </c>
      <c r="K23" s="18" t="s">
        <v>190</v>
      </c>
      <c r="L23" s="22" t="s">
        <v>191</v>
      </c>
      <c r="M23" s="18">
        <v>2.6666666666666665</v>
      </c>
      <c r="N23" s="18" t="s">
        <v>58</v>
      </c>
      <c r="O23" s="18">
        <f t="shared" si="2"/>
        <v>0.14204807806163613</v>
      </c>
      <c r="P23" s="20"/>
    </row>
    <row r="24" spans="1:16" ht="15" customHeight="1">
      <c r="A24" s="25"/>
      <c r="B24" s="5"/>
      <c r="C24" s="5"/>
      <c r="D24" s="6"/>
      <c r="E24" s="6"/>
      <c r="F24" s="6"/>
      <c r="G24" s="6"/>
      <c r="H24" s="6"/>
      <c r="I24" s="6"/>
      <c r="J24" s="7"/>
      <c r="K24" s="7"/>
      <c r="L24" s="8"/>
      <c r="M24" s="7"/>
      <c r="N24" s="7"/>
      <c r="O24" s="7"/>
      <c r="P24" s="26"/>
    </row>
    <row r="25" spans="1:16" ht="15" customHeight="1">
      <c r="A25" s="92" t="s">
        <v>59</v>
      </c>
      <c r="B25" s="92"/>
      <c r="C25" s="92"/>
      <c r="D25" s="93"/>
      <c r="E25" s="93"/>
      <c r="F25" s="93"/>
      <c r="G25" s="93"/>
      <c r="H25" s="93"/>
      <c r="I25" s="93"/>
      <c r="J25" s="93"/>
      <c r="K25" s="93"/>
      <c r="L25" s="93"/>
      <c r="M25" s="93"/>
      <c r="N25" s="93"/>
      <c r="O25" s="93"/>
      <c r="P25" s="93"/>
    </row>
    <row r="26" spans="1:16" ht="15" customHeight="1">
      <c r="A26" s="98"/>
      <c r="B26" s="98"/>
      <c r="C26" s="98"/>
      <c r="D26" s="94"/>
      <c r="E26" s="94"/>
      <c r="F26" s="94"/>
      <c r="G26" s="94"/>
      <c r="H26" s="94"/>
      <c r="I26" s="94"/>
      <c r="J26" s="94"/>
      <c r="K26" s="94"/>
      <c r="L26" s="94"/>
      <c r="M26" s="94"/>
      <c r="N26" s="94"/>
      <c r="O26" s="94"/>
      <c r="P26" s="94"/>
    </row>
    <row r="27" spans="1:16" ht="15" customHeight="1">
      <c r="A27" s="94"/>
      <c r="B27" s="94"/>
      <c r="C27" s="94"/>
      <c r="D27" s="94"/>
      <c r="E27" s="94"/>
      <c r="F27" s="94"/>
      <c r="G27" s="94"/>
      <c r="H27" s="94"/>
      <c r="I27" s="94"/>
      <c r="J27" s="94"/>
      <c r="K27" s="94"/>
      <c r="L27" s="94"/>
      <c r="M27" s="94"/>
      <c r="N27" s="94"/>
      <c r="O27" s="94"/>
      <c r="P27" s="94"/>
    </row>
    <row r="28" spans="2:16" ht="15" customHeight="1">
      <c r="B28" s="34"/>
      <c r="C28" s="34"/>
      <c r="D28" s="35"/>
      <c r="E28" s="34"/>
      <c r="F28" s="35"/>
      <c r="G28" s="35"/>
      <c r="H28" s="35"/>
      <c r="I28" s="35"/>
      <c r="J28" s="36"/>
      <c r="K28" s="36"/>
      <c r="L28" s="37"/>
      <c r="M28" s="36"/>
      <c r="N28" s="36"/>
      <c r="O28" s="36"/>
      <c r="P28" s="34"/>
    </row>
  </sheetData>
  <mergeCells count="14">
    <mergeCell ref="A25:P27"/>
    <mergeCell ref="L14:L15"/>
    <mergeCell ref="M14:N15"/>
    <mergeCell ref="O14:P15"/>
    <mergeCell ref="F15:G15"/>
    <mergeCell ref="H15:I15"/>
    <mergeCell ref="A14:C15"/>
    <mergeCell ref="D14:E15"/>
    <mergeCell ref="F14:I14"/>
    <mergeCell ref="J14:K15"/>
    <mergeCell ref="A1:P2"/>
    <mergeCell ref="B3:P4"/>
    <mergeCell ref="B8:P10"/>
    <mergeCell ref="B12:P12"/>
  </mergeCells>
  <printOptions horizontalCentered="1"/>
  <pageMargins left="0" right="0" top="0.59" bottom="0.3" header="0.18" footer="0.7"/>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P27"/>
  <sheetViews>
    <sheetView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2"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73" t="s">
        <v>60</v>
      </c>
      <c r="B1" s="74"/>
      <c r="C1" s="74"/>
      <c r="D1" s="74"/>
      <c r="E1" s="74"/>
      <c r="F1" s="74"/>
      <c r="G1" s="74"/>
      <c r="H1" s="74"/>
      <c r="I1" s="74"/>
      <c r="J1" s="74"/>
      <c r="K1" s="74"/>
      <c r="L1" s="74"/>
      <c r="M1" s="74"/>
      <c r="N1" s="74"/>
      <c r="O1" s="74"/>
      <c r="P1" s="74"/>
    </row>
    <row r="2" spans="1:16" s="4" customFormat="1" ht="15" customHeight="1">
      <c r="A2" s="74"/>
      <c r="B2" s="74"/>
      <c r="C2" s="74"/>
      <c r="D2" s="74"/>
      <c r="E2" s="74"/>
      <c r="F2" s="74"/>
      <c r="G2" s="74"/>
      <c r="H2" s="74"/>
      <c r="I2" s="74"/>
      <c r="J2" s="74"/>
      <c r="K2" s="74"/>
      <c r="L2" s="74"/>
      <c r="M2" s="74"/>
      <c r="N2" s="74"/>
      <c r="O2" s="74"/>
      <c r="P2" s="74"/>
    </row>
    <row r="3" spans="1:16" s="4" customFormat="1" ht="15" customHeight="1">
      <c r="A3" s="31"/>
      <c r="B3" s="87" t="s">
        <v>61</v>
      </c>
      <c r="C3" s="81"/>
      <c r="D3" s="81"/>
      <c r="E3" s="81"/>
      <c r="F3" s="81"/>
      <c r="G3" s="81"/>
      <c r="H3" s="81"/>
      <c r="I3" s="81"/>
      <c r="J3" s="81"/>
      <c r="K3" s="81"/>
      <c r="L3" s="81"/>
      <c r="M3" s="81"/>
      <c r="N3" s="81"/>
      <c r="O3" s="81"/>
      <c r="P3" s="81"/>
    </row>
    <row r="4" spans="1:16" s="4" customFormat="1" ht="15" customHeight="1">
      <c r="A4" s="31"/>
      <c r="B4" s="87"/>
      <c r="C4" s="81"/>
      <c r="D4" s="81"/>
      <c r="E4" s="81"/>
      <c r="F4" s="81"/>
      <c r="G4" s="81"/>
      <c r="H4" s="81"/>
      <c r="I4" s="81"/>
      <c r="J4" s="81"/>
      <c r="K4" s="81"/>
      <c r="L4" s="81"/>
      <c r="M4" s="81"/>
      <c r="N4" s="81"/>
      <c r="O4" s="81"/>
      <c r="P4" s="81"/>
    </row>
    <row r="5" spans="1:16" s="4" customFormat="1" ht="15" customHeight="1">
      <c r="A5" s="31"/>
      <c r="B5" s="81"/>
      <c r="C5" s="81"/>
      <c r="D5" s="81"/>
      <c r="E5" s="81"/>
      <c r="F5" s="81"/>
      <c r="G5" s="81"/>
      <c r="H5" s="81"/>
      <c r="I5" s="81"/>
      <c r="J5" s="81"/>
      <c r="K5" s="81"/>
      <c r="L5" s="81"/>
      <c r="M5" s="81"/>
      <c r="N5" s="81"/>
      <c r="O5" s="81"/>
      <c r="P5" s="81"/>
    </row>
    <row r="6" spans="1:16" s="4" customFormat="1" ht="15" customHeight="1">
      <c r="A6" s="31"/>
      <c r="B6" s="51"/>
      <c r="C6" s="31"/>
      <c r="D6" s="31"/>
      <c r="E6" s="31"/>
      <c r="F6" s="31"/>
      <c r="G6" s="31"/>
      <c r="H6" s="31"/>
      <c r="I6" s="31"/>
      <c r="J6" s="31"/>
      <c r="K6" s="31"/>
      <c r="L6" s="31"/>
      <c r="M6" s="31"/>
      <c r="N6" s="31"/>
      <c r="O6" s="31"/>
      <c r="P6" s="31"/>
    </row>
    <row r="7" spans="1:16" s="4" customFormat="1" ht="15" customHeight="1">
      <c r="A7" s="31"/>
      <c r="B7" s="87" t="s">
        <v>62</v>
      </c>
      <c r="C7" s="81"/>
      <c r="D7" s="81"/>
      <c r="E7" s="81"/>
      <c r="F7" s="81"/>
      <c r="G7" s="81"/>
      <c r="H7" s="81"/>
      <c r="I7" s="81"/>
      <c r="J7" s="81"/>
      <c r="K7" s="81"/>
      <c r="L7" s="81"/>
      <c r="M7" s="81"/>
      <c r="N7" s="81"/>
      <c r="O7" s="81"/>
      <c r="P7" s="81"/>
    </row>
    <row r="8" spans="1:16" s="4" customFormat="1" ht="15" customHeight="1">
      <c r="A8" s="31"/>
      <c r="B8" s="81"/>
      <c r="C8" s="81"/>
      <c r="D8" s="81"/>
      <c r="E8" s="81"/>
      <c r="F8" s="81"/>
      <c r="G8" s="81"/>
      <c r="H8" s="81"/>
      <c r="I8" s="81"/>
      <c r="J8" s="81"/>
      <c r="K8" s="81"/>
      <c r="L8" s="81"/>
      <c r="M8" s="81"/>
      <c r="N8" s="81"/>
      <c r="O8" s="81"/>
      <c r="P8" s="81"/>
    </row>
    <row r="9" spans="1:16" s="4" customFormat="1" ht="15" customHeight="1">
      <c r="A9" s="31"/>
      <c r="B9" s="81"/>
      <c r="C9" s="81"/>
      <c r="D9" s="81"/>
      <c r="E9" s="81"/>
      <c r="F9" s="81"/>
      <c r="G9" s="81"/>
      <c r="H9" s="81"/>
      <c r="I9" s="81"/>
      <c r="J9" s="81"/>
      <c r="K9" s="81"/>
      <c r="L9" s="81"/>
      <c r="M9" s="81"/>
      <c r="N9" s="81"/>
      <c r="O9" s="81"/>
      <c r="P9" s="81"/>
    </row>
    <row r="10" spans="1:16" s="4" customFormat="1" ht="15" customHeight="1">
      <c r="A10" s="31"/>
      <c r="B10" s="42"/>
      <c r="C10" s="42"/>
      <c r="D10" s="42"/>
      <c r="E10" s="42"/>
      <c r="F10" s="42"/>
      <c r="G10" s="42"/>
      <c r="H10" s="42"/>
      <c r="I10" s="42"/>
      <c r="J10" s="42"/>
      <c r="K10" s="42"/>
      <c r="L10" s="42"/>
      <c r="M10" s="42"/>
      <c r="N10" s="42"/>
      <c r="O10" s="42"/>
      <c r="P10" s="42"/>
    </row>
    <row r="11" spans="1:16" s="4" customFormat="1" ht="15" customHeight="1">
      <c r="A11" s="31"/>
      <c r="B11" s="87" t="s">
        <v>63</v>
      </c>
      <c r="C11" s="81"/>
      <c r="D11" s="81"/>
      <c r="E11" s="81"/>
      <c r="F11" s="81"/>
      <c r="G11" s="81"/>
      <c r="H11" s="81"/>
      <c r="I11" s="81"/>
      <c r="J11" s="81"/>
      <c r="K11" s="81"/>
      <c r="L11" s="81"/>
      <c r="M11" s="81"/>
      <c r="N11" s="81"/>
      <c r="O11" s="81"/>
      <c r="P11" s="81"/>
    </row>
    <row r="12" spans="2:16" s="4" customFormat="1" ht="15" customHeight="1">
      <c r="B12" s="81"/>
      <c r="C12" s="81"/>
      <c r="D12" s="81"/>
      <c r="E12" s="81"/>
      <c r="F12" s="81"/>
      <c r="G12" s="81"/>
      <c r="H12" s="81"/>
      <c r="I12" s="81"/>
      <c r="J12" s="81"/>
      <c r="K12" s="81"/>
      <c r="L12" s="81"/>
      <c r="M12" s="81"/>
      <c r="N12" s="81"/>
      <c r="O12" s="81"/>
      <c r="P12" s="81"/>
    </row>
    <row r="13" spans="2:16" s="4" customFormat="1" ht="15" customHeight="1">
      <c r="B13" s="42"/>
      <c r="C13" s="42"/>
      <c r="D13" s="42"/>
      <c r="E13" s="42"/>
      <c r="F13" s="42"/>
      <c r="G13" s="42"/>
      <c r="H13" s="42"/>
      <c r="I13" s="42"/>
      <c r="J13" s="42"/>
      <c r="K13" s="42"/>
      <c r="L13" s="42"/>
      <c r="M13" s="42"/>
      <c r="N13" s="42"/>
      <c r="O13" s="42"/>
      <c r="P13" s="42"/>
    </row>
    <row r="14" spans="1:16" s="4" customFormat="1" ht="15" customHeight="1">
      <c r="A14" s="64" t="s">
        <v>202</v>
      </c>
      <c r="B14" s="65"/>
      <c r="C14" s="66"/>
      <c r="D14" s="61" t="s">
        <v>203</v>
      </c>
      <c r="E14" s="58"/>
      <c r="F14" s="70" t="s">
        <v>204</v>
      </c>
      <c r="G14" s="71"/>
      <c r="H14" s="71"/>
      <c r="I14" s="72"/>
      <c r="J14" s="57" t="s">
        <v>184</v>
      </c>
      <c r="K14" s="58"/>
      <c r="L14" s="62" t="s">
        <v>205</v>
      </c>
      <c r="M14" s="57" t="s">
        <v>206</v>
      </c>
      <c r="N14" s="58"/>
      <c r="O14" s="57" t="s">
        <v>185</v>
      </c>
      <c r="P14" s="58"/>
    </row>
    <row r="15" spans="1:16" s="4" customFormat="1" ht="15" customHeight="1">
      <c r="A15" s="67"/>
      <c r="B15" s="68"/>
      <c r="C15" s="69"/>
      <c r="D15" s="59"/>
      <c r="E15" s="60"/>
      <c r="F15" s="61" t="s">
        <v>182</v>
      </c>
      <c r="G15" s="58"/>
      <c r="H15" s="61" t="s">
        <v>183</v>
      </c>
      <c r="I15" s="58"/>
      <c r="J15" s="59"/>
      <c r="K15" s="60"/>
      <c r="L15" s="63"/>
      <c r="M15" s="59"/>
      <c r="N15" s="60"/>
      <c r="O15" s="59"/>
      <c r="P15" s="60"/>
    </row>
    <row r="16" spans="1:16" s="4" customFormat="1" ht="15" customHeight="1">
      <c r="A16" s="9"/>
      <c r="B16" s="27"/>
      <c r="C16" s="27"/>
      <c r="D16" s="10"/>
      <c r="E16" s="10"/>
      <c r="F16" s="10"/>
      <c r="G16" s="10"/>
      <c r="H16" s="10"/>
      <c r="I16" s="10"/>
      <c r="J16" s="11"/>
      <c r="K16" s="11"/>
      <c r="L16" s="12"/>
      <c r="M16" s="11"/>
      <c r="N16" s="11"/>
      <c r="O16" s="11"/>
      <c r="P16" s="13"/>
    </row>
    <row r="17" spans="1:16" s="4" customFormat="1" ht="15" customHeight="1">
      <c r="A17" s="24" t="s">
        <v>64</v>
      </c>
      <c r="D17" s="1"/>
      <c r="E17" s="1"/>
      <c r="F17" s="1">
        <f>SUM(F18:F20)</f>
        <v>1541890937</v>
      </c>
      <c r="G17" s="1"/>
      <c r="H17" s="28">
        <f>SUM(H18:H20)</f>
        <v>100</v>
      </c>
      <c r="I17" s="1"/>
      <c r="J17" s="2"/>
      <c r="K17" s="2"/>
      <c r="L17" s="3"/>
      <c r="M17" s="2"/>
      <c r="N17" s="2"/>
      <c r="O17" s="2"/>
      <c r="P17" s="23"/>
    </row>
    <row r="18" spans="1:16" ht="15" customHeight="1">
      <c r="A18" s="15"/>
      <c r="B18" s="14" t="s">
        <v>12</v>
      </c>
      <c r="D18" s="16">
        <v>835161188</v>
      </c>
      <c r="E18" s="14" t="s">
        <v>186</v>
      </c>
      <c r="F18" s="16">
        <v>1067319832</v>
      </c>
      <c r="H18" s="29">
        <f>F18/F$17*100</f>
        <v>69.22148683723665</v>
      </c>
      <c r="I18" s="17"/>
      <c r="J18" s="18">
        <f>F18/D18</f>
        <v>1.2779806429414677</v>
      </c>
      <c r="K18" s="18" t="s">
        <v>187</v>
      </c>
      <c r="L18" s="19" t="s">
        <v>188</v>
      </c>
      <c r="M18" s="18">
        <v>5.25</v>
      </c>
      <c r="N18" s="18" t="s">
        <v>187</v>
      </c>
      <c r="O18" s="18">
        <f>J18/M18</f>
        <v>0.2434248843698034</v>
      </c>
      <c r="P18" s="20"/>
    </row>
    <row r="19" spans="1:16" ht="15" customHeight="1">
      <c r="A19" s="15"/>
      <c r="B19" s="14" t="s">
        <v>65</v>
      </c>
      <c r="D19" s="16">
        <v>119765978</v>
      </c>
      <c r="E19" s="14" t="s">
        <v>186</v>
      </c>
      <c r="F19" s="16">
        <v>240207307</v>
      </c>
      <c r="H19" s="29">
        <f>F19/F$17*100</f>
        <v>15.578748226340991</v>
      </c>
      <c r="J19" s="18">
        <f>F19/D19</f>
        <v>2.005638921931569</v>
      </c>
      <c r="K19" s="18" t="s">
        <v>187</v>
      </c>
      <c r="L19" s="19" t="s">
        <v>210</v>
      </c>
      <c r="M19" s="18">
        <v>12.6</v>
      </c>
      <c r="N19" s="18" t="s">
        <v>187</v>
      </c>
      <c r="O19" s="18">
        <f>J19/M19</f>
        <v>0.1591776922167912</v>
      </c>
      <c r="P19" s="20"/>
    </row>
    <row r="20" spans="1:16" ht="15" customHeight="1">
      <c r="A20" s="15"/>
      <c r="B20" s="14" t="s">
        <v>66</v>
      </c>
      <c r="D20" s="16">
        <f>SUM(D21:D22)</f>
        <v>368514187</v>
      </c>
      <c r="E20" s="16" t="s">
        <v>189</v>
      </c>
      <c r="F20" s="16">
        <f>SUM(F21:F22)</f>
        <v>234363798</v>
      </c>
      <c r="H20" s="29">
        <f>F20/F$17*100</f>
        <v>15.199764936422348</v>
      </c>
      <c r="J20" s="18">
        <f>F20/D20</f>
        <v>0.635969540027505</v>
      </c>
      <c r="K20" s="18" t="s">
        <v>190</v>
      </c>
      <c r="L20" s="22" t="s">
        <v>191</v>
      </c>
      <c r="M20" s="18">
        <v>2.67</v>
      </c>
      <c r="N20" s="18" t="s">
        <v>190</v>
      </c>
      <c r="O20" s="18">
        <f>J20/M20</f>
        <v>0.2381908389616124</v>
      </c>
      <c r="P20" s="20"/>
    </row>
    <row r="21" spans="1:16" ht="15" customHeight="1">
      <c r="A21" s="15"/>
      <c r="C21" s="14" t="s">
        <v>179</v>
      </c>
      <c r="D21" s="16">
        <v>283239581</v>
      </c>
      <c r="E21" s="16" t="s">
        <v>189</v>
      </c>
      <c r="F21" s="16">
        <v>187816175</v>
      </c>
      <c r="H21" s="29">
        <f>F21/F$17*100</f>
        <v>12.18089882319608</v>
      </c>
      <c r="J21" s="18">
        <f>F21/D21</f>
        <v>0.6631000312064436</v>
      </c>
      <c r="K21" s="18" t="s">
        <v>190</v>
      </c>
      <c r="L21" s="22" t="s">
        <v>191</v>
      </c>
      <c r="M21" s="18">
        <v>2.67</v>
      </c>
      <c r="N21" s="18" t="s">
        <v>190</v>
      </c>
      <c r="O21" s="18">
        <f>J21/M21</f>
        <v>0.2483520716129002</v>
      </c>
      <c r="P21" s="20"/>
    </row>
    <row r="22" spans="1:16" ht="15" customHeight="1">
      <c r="A22" s="15"/>
      <c r="C22" s="14" t="s">
        <v>181</v>
      </c>
      <c r="D22" s="16">
        <v>85274606</v>
      </c>
      <c r="E22" s="16" t="s">
        <v>189</v>
      </c>
      <c r="F22" s="16">
        <v>46547623</v>
      </c>
      <c r="H22" s="29">
        <f>F22/F$17*100</f>
        <v>3.018866113226269</v>
      </c>
      <c r="J22" s="18">
        <f>F22/D22</f>
        <v>0.5458556208398078</v>
      </c>
      <c r="K22" s="18" t="s">
        <v>190</v>
      </c>
      <c r="L22" s="22" t="s">
        <v>191</v>
      </c>
      <c r="M22" s="18">
        <v>2.67</v>
      </c>
      <c r="N22" s="18" t="s">
        <v>190</v>
      </c>
      <c r="O22" s="18">
        <f>J22/M22</f>
        <v>0.20444030743063962</v>
      </c>
      <c r="P22" s="20"/>
    </row>
    <row r="23" spans="1:16" ht="15" customHeight="1">
      <c r="A23" s="25"/>
      <c r="B23" s="5"/>
      <c r="C23" s="5"/>
      <c r="D23" s="6"/>
      <c r="E23" s="6"/>
      <c r="F23" s="6"/>
      <c r="G23" s="6"/>
      <c r="H23" s="6"/>
      <c r="I23" s="6"/>
      <c r="J23" s="7"/>
      <c r="K23" s="7"/>
      <c r="L23" s="8"/>
      <c r="M23" s="7"/>
      <c r="N23" s="7"/>
      <c r="O23" s="7"/>
      <c r="P23" s="26"/>
    </row>
    <row r="24" spans="1:16" ht="15" customHeight="1">
      <c r="A24" s="92" t="s">
        <v>67</v>
      </c>
      <c r="B24" s="92"/>
      <c r="C24" s="92"/>
      <c r="D24" s="93"/>
      <c r="E24" s="93"/>
      <c r="F24" s="93"/>
      <c r="G24" s="93"/>
      <c r="H24" s="93"/>
      <c r="I24" s="93"/>
      <c r="J24" s="93"/>
      <c r="K24" s="93"/>
      <c r="L24" s="93"/>
      <c r="M24" s="93"/>
      <c r="N24" s="93"/>
      <c r="O24" s="93"/>
      <c r="P24" s="93"/>
    </row>
    <row r="25" spans="1:16" ht="15" customHeight="1">
      <c r="A25" s="98"/>
      <c r="B25" s="98"/>
      <c r="C25" s="98"/>
      <c r="D25" s="94"/>
      <c r="E25" s="94"/>
      <c r="F25" s="94"/>
      <c r="G25" s="94"/>
      <c r="H25" s="94"/>
      <c r="I25" s="94"/>
      <c r="J25" s="94"/>
      <c r="K25" s="94"/>
      <c r="L25" s="94"/>
      <c r="M25" s="94"/>
      <c r="N25" s="94"/>
      <c r="O25" s="94"/>
      <c r="P25" s="94"/>
    </row>
    <row r="26" spans="1:16" ht="15" customHeight="1">
      <c r="A26" s="94"/>
      <c r="B26" s="94"/>
      <c r="C26" s="94"/>
      <c r="D26" s="94"/>
      <c r="E26" s="94"/>
      <c r="F26" s="94"/>
      <c r="G26" s="94"/>
      <c r="H26" s="94"/>
      <c r="I26" s="94"/>
      <c r="J26" s="94"/>
      <c r="K26" s="94"/>
      <c r="L26" s="94"/>
      <c r="M26" s="94"/>
      <c r="N26" s="94"/>
      <c r="O26" s="94"/>
      <c r="P26" s="94"/>
    </row>
    <row r="27" spans="2:16" ht="15" customHeight="1">
      <c r="B27" s="34"/>
      <c r="C27" s="34"/>
      <c r="D27" s="35"/>
      <c r="E27" s="34"/>
      <c r="F27" s="35"/>
      <c r="G27" s="35"/>
      <c r="H27" s="35"/>
      <c r="I27" s="35"/>
      <c r="J27" s="36"/>
      <c r="K27" s="36"/>
      <c r="L27" s="37"/>
      <c r="M27" s="36"/>
      <c r="N27" s="36"/>
      <c r="O27" s="36"/>
      <c r="P27" s="34"/>
    </row>
  </sheetData>
  <mergeCells count="14">
    <mergeCell ref="A24:P26"/>
    <mergeCell ref="L14:L15"/>
    <mergeCell ref="M14:N15"/>
    <mergeCell ref="O14:P15"/>
    <mergeCell ref="F15:G15"/>
    <mergeCell ref="H15:I15"/>
    <mergeCell ref="A14:C15"/>
    <mergeCell ref="D14:E15"/>
    <mergeCell ref="F14:I14"/>
    <mergeCell ref="J14:K15"/>
    <mergeCell ref="A1:P2"/>
    <mergeCell ref="B3:P5"/>
    <mergeCell ref="B7:P9"/>
    <mergeCell ref="B11:P12"/>
  </mergeCells>
  <printOptions horizontalCentered="1"/>
  <pageMargins left="0" right="0" top="0.59" bottom="0.3" header="0.18" footer="0.7"/>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1:P24"/>
  <sheetViews>
    <sheetView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2"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73" t="s">
        <v>68</v>
      </c>
      <c r="B1" s="74"/>
      <c r="C1" s="74"/>
      <c r="D1" s="74"/>
      <c r="E1" s="74"/>
      <c r="F1" s="74"/>
      <c r="G1" s="74"/>
      <c r="H1" s="74"/>
      <c r="I1" s="74"/>
      <c r="J1" s="74"/>
      <c r="K1" s="74"/>
      <c r="L1" s="74"/>
      <c r="M1" s="74"/>
      <c r="N1" s="74"/>
      <c r="O1" s="74"/>
      <c r="P1" s="74"/>
    </row>
    <row r="2" spans="1:16" s="4" customFormat="1" ht="15" customHeight="1">
      <c r="A2" s="74"/>
      <c r="B2" s="74"/>
      <c r="C2" s="74"/>
      <c r="D2" s="74"/>
      <c r="E2" s="74"/>
      <c r="F2" s="74"/>
      <c r="G2" s="74"/>
      <c r="H2" s="74"/>
      <c r="I2" s="74"/>
      <c r="J2" s="74"/>
      <c r="K2" s="74"/>
      <c r="L2" s="74"/>
      <c r="M2" s="74"/>
      <c r="N2" s="74"/>
      <c r="O2" s="74"/>
      <c r="P2" s="74"/>
    </row>
    <row r="3" spans="1:16" s="4" customFormat="1" ht="15" customHeight="1">
      <c r="A3" s="31"/>
      <c r="B3" s="31"/>
      <c r="C3" s="31"/>
      <c r="D3" s="31"/>
      <c r="E3" s="31"/>
      <c r="F3" s="31"/>
      <c r="G3" s="31"/>
      <c r="H3" s="31"/>
      <c r="I3" s="31"/>
      <c r="J3" s="31"/>
      <c r="K3" s="31"/>
      <c r="L3" s="31"/>
      <c r="M3" s="31"/>
      <c r="N3" s="31"/>
      <c r="O3" s="31"/>
      <c r="P3" s="31"/>
    </row>
    <row r="4" spans="1:16" s="4" customFormat="1" ht="15" customHeight="1">
      <c r="A4" s="31"/>
      <c r="B4" s="31"/>
      <c r="C4" s="81" t="s">
        <v>69</v>
      </c>
      <c r="D4" s="83"/>
      <c r="E4" s="83"/>
      <c r="F4" s="83"/>
      <c r="G4" s="83"/>
      <c r="H4" s="83"/>
      <c r="I4" s="83"/>
      <c r="J4" s="83"/>
      <c r="K4" s="83"/>
      <c r="L4" s="83"/>
      <c r="M4" s="83"/>
      <c r="N4" s="83"/>
      <c r="O4" s="83"/>
      <c r="P4" s="83"/>
    </row>
    <row r="5" spans="1:16" s="4" customFormat="1" ht="15" customHeight="1">
      <c r="A5" s="31"/>
      <c r="B5" s="31"/>
      <c r="C5" s="83"/>
      <c r="D5" s="83"/>
      <c r="E5" s="83"/>
      <c r="F5" s="83"/>
      <c r="G5" s="83"/>
      <c r="H5" s="83"/>
      <c r="I5" s="83"/>
      <c r="J5" s="83"/>
      <c r="K5" s="83"/>
      <c r="L5" s="83"/>
      <c r="M5" s="83"/>
      <c r="N5" s="83"/>
      <c r="O5" s="83"/>
      <c r="P5" s="83"/>
    </row>
    <row r="6" spans="1:16" s="4" customFormat="1" ht="15" customHeight="1">
      <c r="A6" s="31"/>
      <c r="B6" s="31"/>
      <c r="D6" s="31"/>
      <c r="E6" s="31"/>
      <c r="F6" s="31"/>
      <c r="G6" s="31"/>
      <c r="H6" s="31"/>
      <c r="I6" s="31"/>
      <c r="J6" s="31"/>
      <c r="K6" s="31"/>
      <c r="L6" s="31"/>
      <c r="M6" s="31"/>
      <c r="N6" s="31"/>
      <c r="O6" s="31"/>
      <c r="P6" s="31"/>
    </row>
    <row r="7" spans="1:16" s="4" customFormat="1" ht="15" customHeight="1">
      <c r="A7" s="31"/>
      <c r="B7" s="31"/>
      <c r="C7" s="78" t="s">
        <v>70</v>
      </c>
      <c r="D7" s="78"/>
      <c r="E7" s="78"/>
      <c r="F7" s="78"/>
      <c r="G7" s="78"/>
      <c r="H7" s="78"/>
      <c r="I7" s="78"/>
      <c r="J7" s="78"/>
      <c r="K7" s="78"/>
      <c r="L7" s="78"/>
      <c r="M7" s="78"/>
      <c r="N7" s="78"/>
      <c r="O7" s="78"/>
      <c r="P7" s="78"/>
    </row>
    <row r="8" spans="1:16" s="4" customFormat="1" ht="15" customHeight="1">
      <c r="A8" s="31"/>
      <c r="B8" s="31"/>
      <c r="C8" s="78"/>
      <c r="D8" s="78"/>
      <c r="E8" s="78"/>
      <c r="F8" s="78"/>
      <c r="G8" s="78"/>
      <c r="H8" s="78"/>
      <c r="I8" s="78"/>
      <c r="J8" s="78"/>
      <c r="K8" s="78"/>
      <c r="L8" s="78"/>
      <c r="M8" s="78"/>
      <c r="N8" s="78"/>
      <c r="O8" s="78"/>
      <c r="P8" s="78"/>
    </row>
    <row r="9" spans="1:16" s="4" customFormat="1" ht="15" customHeight="1">
      <c r="A9" s="31"/>
      <c r="B9" s="31"/>
      <c r="C9" s="78"/>
      <c r="D9" s="78"/>
      <c r="E9" s="78"/>
      <c r="F9" s="78"/>
      <c r="G9" s="78"/>
      <c r="H9" s="78"/>
      <c r="I9" s="78"/>
      <c r="J9" s="78"/>
      <c r="K9" s="78"/>
      <c r="L9" s="78"/>
      <c r="M9" s="78"/>
      <c r="N9" s="78"/>
      <c r="O9" s="78"/>
      <c r="P9" s="78"/>
    </row>
    <row r="10" spans="1:16" s="4" customFormat="1" ht="15" customHeight="1">
      <c r="A10" s="31"/>
      <c r="B10" s="31"/>
      <c r="C10" s="78"/>
      <c r="D10" s="78"/>
      <c r="E10" s="78"/>
      <c r="F10" s="78"/>
      <c r="G10" s="78"/>
      <c r="H10" s="78"/>
      <c r="I10" s="78"/>
      <c r="J10" s="78"/>
      <c r="K10" s="78"/>
      <c r="L10" s="78"/>
      <c r="M10" s="78"/>
      <c r="N10" s="78"/>
      <c r="O10" s="78"/>
      <c r="P10" s="78"/>
    </row>
    <row r="11" spans="1:16" s="4" customFormat="1" ht="15" customHeight="1">
      <c r="A11" s="31"/>
      <c r="B11" s="31"/>
      <c r="C11" s="78"/>
      <c r="D11" s="78"/>
      <c r="E11" s="78"/>
      <c r="F11" s="78"/>
      <c r="G11" s="78"/>
      <c r="H11" s="78"/>
      <c r="I11" s="78"/>
      <c r="J11" s="78"/>
      <c r="K11" s="78"/>
      <c r="L11" s="78"/>
      <c r="M11" s="78"/>
      <c r="N11" s="78"/>
      <c r="O11" s="78"/>
      <c r="P11" s="78"/>
    </row>
    <row r="12" spans="2:16" s="4" customFormat="1" ht="15" customHeight="1">
      <c r="B12" s="5"/>
      <c r="C12" s="5"/>
      <c r="D12" s="6"/>
      <c r="E12" s="6"/>
      <c r="F12" s="6"/>
      <c r="G12" s="6"/>
      <c r="H12" s="6"/>
      <c r="I12" s="6"/>
      <c r="J12" s="7"/>
      <c r="K12" s="7"/>
      <c r="L12" s="8"/>
      <c r="M12" s="7"/>
      <c r="N12" s="7"/>
      <c r="O12" s="7"/>
      <c r="P12" s="5"/>
    </row>
    <row r="13" spans="1:16" s="4" customFormat="1" ht="15" customHeight="1">
      <c r="A13" s="64" t="s">
        <v>177</v>
      </c>
      <c r="B13" s="65"/>
      <c r="C13" s="66"/>
      <c r="D13" s="61" t="s">
        <v>178</v>
      </c>
      <c r="E13" s="58"/>
      <c r="F13" s="70" t="s">
        <v>167</v>
      </c>
      <c r="G13" s="71"/>
      <c r="H13" s="71"/>
      <c r="I13" s="72"/>
      <c r="J13" s="57" t="s">
        <v>184</v>
      </c>
      <c r="K13" s="58"/>
      <c r="L13" s="62" t="s">
        <v>205</v>
      </c>
      <c r="M13" s="57" t="s">
        <v>215</v>
      </c>
      <c r="N13" s="58"/>
      <c r="O13" s="57" t="s">
        <v>185</v>
      </c>
      <c r="P13" s="58"/>
    </row>
    <row r="14" spans="1:16" s="4" customFormat="1" ht="15" customHeight="1">
      <c r="A14" s="67"/>
      <c r="B14" s="68"/>
      <c r="C14" s="69"/>
      <c r="D14" s="59"/>
      <c r="E14" s="60"/>
      <c r="F14" s="61" t="s">
        <v>182</v>
      </c>
      <c r="G14" s="58"/>
      <c r="H14" s="61" t="s">
        <v>183</v>
      </c>
      <c r="I14" s="58"/>
      <c r="J14" s="59"/>
      <c r="K14" s="60"/>
      <c r="L14" s="63"/>
      <c r="M14" s="59"/>
      <c r="N14" s="60"/>
      <c r="O14" s="59"/>
      <c r="P14" s="60"/>
    </row>
    <row r="15" spans="1:16" s="4" customFormat="1" ht="15" customHeight="1">
      <c r="A15" s="9"/>
      <c r="B15" s="27"/>
      <c r="C15" s="27"/>
      <c r="D15" s="10"/>
      <c r="E15" s="10"/>
      <c r="F15" s="10"/>
      <c r="G15" s="10"/>
      <c r="H15" s="10"/>
      <c r="I15" s="10"/>
      <c r="J15" s="11"/>
      <c r="K15" s="11"/>
      <c r="L15" s="12"/>
      <c r="M15" s="11"/>
      <c r="N15" s="11"/>
      <c r="O15" s="11"/>
      <c r="P15" s="13"/>
    </row>
    <row r="16" spans="1:16" s="4" customFormat="1" ht="15" customHeight="1">
      <c r="A16" s="24" t="s">
        <v>71</v>
      </c>
      <c r="D16" s="1"/>
      <c r="E16" s="1"/>
      <c r="F16" s="1">
        <f>F17</f>
        <v>79723992</v>
      </c>
      <c r="G16" s="1"/>
      <c r="H16" s="28">
        <f>H17</f>
        <v>100</v>
      </c>
      <c r="I16" s="1"/>
      <c r="J16" s="2"/>
      <c r="K16" s="2"/>
      <c r="L16" s="3"/>
      <c r="M16" s="2"/>
      <c r="N16" s="2"/>
      <c r="O16" s="2"/>
      <c r="P16" s="23"/>
    </row>
    <row r="17" spans="1:16" ht="15" customHeight="1">
      <c r="A17" s="24"/>
      <c r="B17" s="14" t="s">
        <v>72</v>
      </c>
      <c r="D17" s="16">
        <v>118339974</v>
      </c>
      <c r="E17" s="14" t="s">
        <v>186</v>
      </c>
      <c r="F17" s="16">
        <v>79723992</v>
      </c>
      <c r="H17" s="29">
        <f>F17/F$16*100</f>
        <v>100</v>
      </c>
      <c r="I17" s="17"/>
      <c r="J17" s="18">
        <f>F17/D17</f>
        <v>0.6736860699327177</v>
      </c>
      <c r="K17" s="18" t="s">
        <v>187</v>
      </c>
      <c r="L17" s="19" t="s">
        <v>188</v>
      </c>
      <c r="M17" s="18">
        <v>2.45</v>
      </c>
      <c r="N17" s="18" t="s">
        <v>187</v>
      </c>
      <c r="O17" s="18">
        <f>J17/M17</f>
        <v>0.2749739060949868</v>
      </c>
      <c r="P17" s="20"/>
    </row>
    <row r="18" spans="1:16" ht="15" customHeight="1">
      <c r="A18" s="25"/>
      <c r="B18" s="5"/>
      <c r="C18" s="5"/>
      <c r="D18" s="6"/>
      <c r="E18" s="6"/>
      <c r="F18" s="6"/>
      <c r="G18" s="6"/>
      <c r="H18" s="6"/>
      <c r="I18" s="6"/>
      <c r="J18" s="7"/>
      <c r="K18" s="7"/>
      <c r="L18" s="8"/>
      <c r="M18" s="7"/>
      <c r="N18" s="7"/>
      <c r="O18" s="7"/>
      <c r="P18" s="26"/>
    </row>
    <row r="19" spans="1:16" ht="15" customHeight="1">
      <c r="A19" s="92" t="s">
        <v>73</v>
      </c>
      <c r="B19" s="92"/>
      <c r="C19" s="92"/>
      <c r="D19" s="93"/>
      <c r="E19" s="93"/>
      <c r="F19" s="93"/>
      <c r="G19" s="93"/>
      <c r="H19" s="93"/>
      <c r="I19" s="93"/>
      <c r="J19" s="93"/>
      <c r="K19" s="93"/>
      <c r="L19" s="93"/>
      <c r="M19" s="93"/>
      <c r="N19" s="93"/>
      <c r="O19" s="93"/>
      <c r="P19" s="93"/>
    </row>
    <row r="20" spans="1:16" ht="15" customHeight="1">
      <c r="A20" s="98"/>
      <c r="B20" s="98"/>
      <c r="C20" s="98"/>
      <c r="D20" s="94"/>
      <c r="E20" s="94"/>
      <c r="F20" s="94"/>
      <c r="G20" s="94"/>
      <c r="H20" s="94"/>
      <c r="I20" s="94"/>
      <c r="J20" s="94"/>
      <c r="K20" s="94"/>
      <c r="L20" s="94"/>
      <c r="M20" s="94"/>
      <c r="N20" s="94"/>
      <c r="O20" s="94"/>
      <c r="P20" s="94"/>
    </row>
    <row r="21" spans="1:16" ht="15" customHeight="1">
      <c r="A21" s="98"/>
      <c r="B21" s="98"/>
      <c r="C21" s="98"/>
      <c r="D21" s="94"/>
      <c r="E21" s="94"/>
      <c r="F21" s="94"/>
      <c r="G21" s="94"/>
      <c r="H21" s="94"/>
      <c r="I21" s="94"/>
      <c r="J21" s="94"/>
      <c r="K21" s="94"/>
      <c r="L21" s="94"/>
      <c r="M21" s="94"/>
      <c r="N21" s="94"/>
      <c r="O21" s="94"/>
      <c r="P21" s="94"/>
    </row>
    <row r="22" spans="1:16" ht="15" customHeight="1">
      <c r="A22" s="94"/>
      <c r="B22" s="94"/>
      <c r="C22" s="94"/>
      <c r="D22" s="94"/>
      <c r="E22" s="94"/>
      <c r="F22" s="94"/>
      <c r="G22" s="94"/>
      <c r="H22" s="94"/>
      <c r="I22" s="94"/>
      <c r="J22" s="94"/>
      <c r="K22" s="94"/>
      <c r="L22" s="94"/>
      <c r="M22" s="94"/>
      <c r="N22" s="94"/>
      <c r="O22" s="94"/>
      <c r="P22" s="94"/>
    </row>
    <row r="23" spans="2:16" ht="15" customHeight="1">
      <c r="B23" s="34"/>
      <c r="C23" s="34"/>
      <c r="D23" s="35"/>
      <c r="E23" s="34"/>
      <c r="F23" s="35"/>
      <c r="G23" s="35"/>
      <c r="H23" s="35"/>
      <c r="I23" s="35"/>
      <c r="J23" s="36"/>
      <c r="K23" s="36"/>
      <c r="L23" s="37"/>
      <c r="M23" s="36"/>
      <c r="N23" s="36"/>
      <c r="O23" s="36"/>
      <c r="P23" s="34"/>
    </row>
    <row r="24" ht="15" customHeight="1">
      <c r="A24" s="52"/>
    </row>
  </sheetData>
  <mergeCells count="13">
    <mergeCell ref="A19:P22"/>
    <mergeCell ref="A1:P2"/>
    <mergeCell ref="C4:P5"/>
    <mergeCell ref="C7:P11"/>
    <mergeCell ref="A13:C14"/>
    <mergeCell ref="D13:E14"/>
    <mergeCell ref="F13:I13"/>
    <mergeCell ref="J13:K14"/>
    <mergeCell ref="L13:L14"/>
    <mergeCell ref="M13:N14"/>
    <mergeCell ref="O13:P14"/>
    <mergeCell ref="F14:G14"/>
    <mergeCell ref="H14:I14"/>
  </mergeCells>
  <printOptions horizontalCentered="1"/>
  <pageMargins left="0" right="0" top="0.59" bottom="0.3" header="0.18" footer="0.7"/>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P20"/>
  <sheetViews>
    <sheetView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2"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73" t="s">
        <v>74</v>
      </c>
      <c r="B1" s="74"/>
      <c r="C1" s="74"/>
      <c r="D1" s="74"/>
      <c r="E1" s="74"/>
      <c r="F1" s="74"/>
      <c r="G1" s="74"/>
      <c r="H1" s="74"/>
      <c r="I1" s="74"/>
      <c r="J1" s="74"/>
      <c r="K1" s="74"/>
      <c r="L1" s="74"/>
      <c r="M1" s="74"/>
      <c r="N1" s="74"/>
      <c r="O1" s="74"/>
      <c r="P1" s="74"/>
    </row>
    <row r="2" spans="1:16" s="4" customFormat="1" ht="15" customHeight="1">
      <c r="A2" s="74"/>
      <c r="B2" s="74"/>
      <c r="C2" s="74"/>
      <c r="D2" s="74"/>
      <c r="E2" s="74"/>
      <c r="F2" s="74"/>
      <c r="G2" s="74"/>
      <c r="H2" s="74"/>
      <c r="I2" s="74"/>
      <c r="J2" s="74"/>
      <c r="K2" s="74"/>
      <c r="L2" s="74"/>
      <c r="M2" s="74"/>
      <c r="N2" s="74"/>
      <c r="O2" s="74"/>
      <c r="P2" s="74"/>
    </row>
    <row r="3" spans="1:16" s="4" customFormat="1" ht="15" customHeight="1">
      <c r="A3" s="31"/>
      <c r="B3" s="81" t="s">
        <v>75</v>
      </c>
      <c r="C3" s="81"/>
      <c r="D3" s="81"/>
      <c r="E3" s="81"/>
      <c r="F3" s="81"/>
      <c r="G3" s="81"/>
      <c r="H3" s="81"/>
      <c r="I3" s="81"/>
      <c r="J3" s="81"/>
      <c r="K3" s="81"/>
      <c r="L3" s="81"/>
      <c r="M3" s="81"/>
      <c r="N3" s="81"/>
      <c r="O3" s="81"/>
      <c r="P3" s="81"/>
    </row>
    <row r="4" spans="1:16" s="4" customFormat="1" ht="15" customHeight="1">
      <c r="A4" s="31"/>
      <c r="B4" s="81"/>
      <c r="C4" s="81"/>
      <c r="D4" s="81"/>
      <c r="E4" s="81"/>
      <c r="F4" s="81"/>
      <c r="G4" s="81"/>
      <c r="H4" s="81"/>
      <c r="I4" s="81"/>
      <c r="J4" s="81"/>
      <c r="K4" s="81"/>
      <c r="L4" s="81"/>
      <c r="M4" s="81"/>
      <c r="N4" s="81"/>
      <c r="O4" s="81"/>
      <c r="P4" s="81"/>
    </row>
    <row r="5" spans="1:16" s="4" customFormat="1" ht="15" customHeight="1">
      <c r="A5" s="31"/>
      <c r="B5" s="81"/>
      <c r="C5" s="81"/>
      <c r="D5" s="81"/>
      <c r="E5" s="81"/>
      <c r="F5" s="81"/>
      <c r="G5" s="81"/>
      <c r="H5" s="81"/>
      <c r="I5" s="81"/>
      <c r="J5" s="81"/>
      <c r="K5" s="81"/>
      <c r="L5" s="81"/>
      <c r="M5" s="81"/>
      <c r="N5" s="81"/>
      <c r="O5" s="81"/>
      <c r="P5" s="81"/>
    </row>
    <row r="6" spans="1:16" s="4" customFormat="1" ht="15" customHeight="1">
      <c r="A6" s="31"/>
      <c r="B6" s="81"/>
      <c r="C6" s="81"/>
      <c r="D6" s="81"/>
      <c r="E6" s="81"/>
      <c r="F6" s="81"/>
      <c r="G6" s="81"/>
      <c r="H6" s="81"/>
      <c r="I6" s="81"/>
      <c r="J6" s="81"/>
      <c r="K6" s="81"/>
      <c r="L6" s="81"/>
      <c r="M6" s="81"/>
      <c r="N6" s="81"/>
      <c r="O6" s="81"/>
      <c r="P6" s="81"/>
    </row>
    <row r="7" spans="1:16" s="4" customFormat="1" ht="15" customHeight="1">
      <c r="A7" s="31"/>
      <c r="B7" s="81"/>
      <c r="C7" s="81"/>
      <c r="D7" s="81"/>
      <c r="E7" s="81"/>
      <c r="F7" s="81"/>
      <c r="G7" s="81"/>
      <c r="H7" s="81"/>
      <c r="I7" s="81"/>
      <c r="J7" s="81"/>
      <c r="K7" s="81"/>
      <c r="L7" s="81"/>
      <c r="M7" s="81"/>
      <c r="N7" s="81"/>
      <c r="O7" s="81"/>
      <c r="P7" s="81"/>
    </row>
    <row r="8" spans="1:16" s="4" customFormat="1" ht="15" customHeight="1">
      <c r="A8" s="31"/>
      <c r="B8" s="31"/>
      <c r="C8" s="31"/>
      <c r="D8" s="31"/>
      <c r="E8" s="31"/>
      <c r="F8" s="31"/>
      <c r="G8" s="31"/>
      <c r="H8" s="31"/>
      <c r="I8" s="31"/>
      <c r="J8" s="31"/>
      <c r="K8" s="31"/>
      <c r="L8" s="31"/>
      <c r="M8" s="31"/>
      <c r="N8" s="31"/>
      <c r="O8" s="31"/>
      <c r="P8" s="31"/>
    </row>
    <row r="9" spans="1:16" s="4" customFormat="1" ht="15" customHeight="1">
      <c r="A9" s="31"/>
      <c r="B9" s="81" t="s">
        <v>76</v>
      </c>
      <c r="C9" s="81"/>
      <c r="D9" s="81"/>
      <c r="E9" s="81"/>
      <c r="F9" s="81"/>
      <c r="G9" s="81"/>
      <c r="H9" s="81"/>
      <c r="I9" s="81"/>
      <c r="J9" s="81"/>
      <c r="K9" s="81"/>
      <c r="L9" s="81"/>
      <c r="M9" s="81"/>
      <c r="N9" s="81"/>
      <c r="O9" s="81"/>
      <c r="P9" s="81"/>
    </row>
    <row r="10" spans="1:16" s="4" customFormat="1" ht="15" customHeight="1">
      <c r="A10" s="31"/>
      <c r="B10" s="81"/>
      <c r="C10" s="81"/>
      <c r="D10" s="81"/>
      <c r="E10" s="81"/>
      <c r="F10" s="81"/>
      <c r="G10" s="81"/>
      <c r="H10" s="81"/>
      <c r="I10" s="81"/>
      <c r="J10" s="81"/>
      <c r="K10" s="81"/>
      <c r="L10" s="81"/>
      <c r="M10" s="81"/>
      <c r="N10" s="81"/>
      <c r="O10" s="81"/>
      <c r="P10" s="81"/>
    </row>
    <row r="11" spans="2:16" s="4" customFormat="1" ht="15" customHeight="1">
      <c r="B11" s="5"/>
      <c r="C11" s="5"/>
      <c r="D11" s="6"/>
      <c r="E11" s="6"/>
      <c r="F11" s="6"/>
      <c r="G11" s="6"/>
      <c r="H11" s="6"/>
      <c r="I11" s="6"/>
      <c r="J11" s="7"/>
      <c r="K11" s="7"/>
      <c r="L11" s="8"/>
      <c r="M11" s="7"/>
      <c r="N11" s="7"/>
      <c r="O11" s="7"/>
      <c r="P11" s="5"/>
    </row>
    <row r="12" spans="1:16" s="4" customFormat="1" ht="15" customHeight="1">
      <c r="A12" s="64" t="s">
        <v>202</v>
      </c>
      <c r="B12" s="65"/>
      <c r="C12" s="66"/>
      <c r="D12" s="61" t="s">
        <v>203</v>
      </c>
      <c r="E12" s="58"/>
      <c r="F12" s="70" t="s">
        <v>204</v>
      </c>
      <c r="G12" s="71"/>
      <c r="H12" s="71"/>
      <c r="I12" s="72"/>
      <c r="J12" s="57" t="s">
        <v>184</v>
      </c>
      <c r="K12" s="58"/>
      <c r="L12" s="62" t="s">
        <v>205</v>
      </c>
      <c r="M12" s="57" t="s">
        <v>206</v>
      </c>
      <c r="N12" s="58"/>
      <c r="O12" s="57" t="s">
        <v>185</v>
      </c>
      <c r="P12" s="58"/>
    </row>
    <row r="13" spans="1:16" s="4" customFormat="1" ht="15" customHeight="1">
      <c r="A13" s="67"/>
      <c r="B13" s="68"/>
      <c r="C13" s="69"/>
      <c r="D13" s="59"/>
      <c r="E13" s="60"/>
      <c r="F13" s="61" t="s">
        <v>182</v>
      </c>
      <c r="G13" s="58"/>
      <c r="H13" s="61" t="s">
        <v>183</v>
      </c>
      <c r="I13" s="58"/>
      <c r="J13" s="59"/>
      <c r="K13" s="60"/>
      <c r="L13" s="63"/>
      <c r="M13" s="59"/>
      <c r="N13" s="60"/>
      <c r="O13" s="59"/>
      <c r="P13" s="60"/>
    </row>
    <row r="14" spans="1:16" s="4" customFormat="1" ht="15" customHeight="1">
      <c r="A14" s="9"/>
      <c r="B14" s="27"/>
      <c r="C14" s="27"/>
      <c r="D14" s="10"/>
      <c r="E14" s="10"/>
      <c r="F14" s="10"/>
      <c r="G14" s="10"/>
      <c r="H14" s="10"/>
      <c r="I14" s="10"/>
      <c r="J14" s="11"/>
      <c r="K14" s="11"/>
      <c r="L14" s="12"/>
      <c r="M14" s="11"/>
      <c r="N14" s="11"/>
      <c r="O14" s="11"/>
      <c r="P14" s="13"/>
    </row>
    <row r="15" spans="1:16" s="4" customFormat="1" ht="15" customHeight="1">
      <c r="A15" s="24" t="s">
        <v>77</v>
      </c>
      <c r="D15" s="1"/>
      <c r="E15" s="1"/>
      <c r="F15" s="1">
        <f>SUM(F16:F16)</f>
        <v>49894202</v>
      </c>
      <c r="G15" s="1"/>
      <c r="H15" s="28">
        <f>SUM(H16:H16)</f>
        <v>100</v>
      </c>
      <c r="I15" s="1"/>
      <c r="J15" s="2"/>
      <c r="K15" s="2"/>
      <c r="L15" s="3"/>
      <c r="M15" s="2"/>
      <c r="N15" s="2"/>
      <c r="O15" s="2"/>
      <c r="P15" s="23"/>
    </row>
    <row r="16" spans="1:16" ht="15" customHeight="1">
      <c r="A16" s="15"/>
      <c r="B16" s="14" t="s">
        <v>193</v>
      </c>
      <c r="D16" s="16">
        <v>55462355</v>
      </c>
      <c r="E16" s="14" t="s">
        <v>186</v>
      </c>
      <c r="F16" s="16">
        <v>49894202</v>
      </c>
      <c r="H16" s="29">
        <f>F16/F$15*100</f>
        <v>100</v>
      </c>
      <c r="I16" s="17"/>
      <c r="J16" s="18">
        <f>F16/D16</f>
        <v>0.8996048220455117</v>
      </c>
      <c r="K16" s="18" t="s">
        <v>187</v>
      </c>
      <c r="L16" s="19" t="s">
        <v>188</v>
      </c>
      <c r="M16" s="18">
        <v>4.19</v>
      </c>
      <c r="N16" s="18" t="s">
        <v>187</v>
      </c>
      <c r="O16" s="18">
        <f>J16/M16</f>
        <v>0.21470282149057557</v>
      </c>
      <c r="P16" s="20"/>
    </row>
    <row r="17" spans="1:16" ht="15" customHeight="1">
      <c r="A17" s="25"/>
      <c r="B17" s="5"/>
      <c r="C17" s="5"/>
      <c r="D17" s="6"/>
      <c r="E17" s="6"/>
      <c r="F17" s="6"/>
      <c r="G17" s="6"/>
      <c r="H17" s="6"/>
      <c r="I17" s="6"/>
      <c r="J17" s="7"/>
      <c r="K17" s="7"/>
      <c r="L17" s="8"/>
      <c r="M17" s="7"/>
      <c r="N17" s="7"/>
      <c r="O17" s="7"/>
      <c r="P17" s="26"/>
    </row>
    <row r="18" spans="1:16" ht="15" customHeight="1">
      <c r="A18" s="92" t="s">
        <v>78</v>
      </c>
      <c r="B18" s="92"/>
      <c r="C18" s="92"/>
      <c r="D18" s="93"/>
      <c r="E18" s="93"/>
      <c r="F18" s="93"/>
      <c r="G18" s="93"/>
      <c r="H18" s="93"/>
      <c r="I18" s="93"/>
      <c r="J18" s="93"/>
      <c r="K18" s="93"/>
      <c r="L18" s="93"/>
      <c r="M18" s="93"/>
      <c r="N18" s="93"/>
      <c r="O18" s="93"/>
      <c r="P18" s="93"/>
    </row>
    <row r="19" spans="1:16" ht="22.5" customHeight="1">
      <c r="A19" s="94"/>
      <c r="B19" s="94"/>
      <c r="C19" s="94"/>
      <c r="D19" s="94"/>
      <c r="E19" s="94"/>
      <c r="F19" s="94"/>
      <c r="G19" s="94"/>
      <c r="H19" s="94"/>
      <c r="I19" s="94"/>
      <c r="J19" s="94"/>
      <c r="K19" s="94"/>
      <c r="L19" s="94"/>
      <c r="M19" s="94"/>
      <c r="N19" s="94"/>
      <c r="O19" s="94"/>
      <c r="P19" s="94"/>
    </row>
    <row r="20" spans="2:16" ht="15" customHeight="1">
      <c r="B20" s="34"/>
      <c r="C20" s="34"/>
      <c r="D20" s="35"/>
      <c r="E20" s="34"/>
      <c r="F20" s="35"/>
      <c r="G20" s="35"/>
      <c r="H20" s="35"/>
      <c r="I20" s="35"/>
      <c r="J20" s="36"/>
      <c r="K20" s="36"/>
      <c r="L20" s="37"/>
      <c r="M20" s="36"/>
      <c r="N20" s="36"/>
      <c r="O20" s="36"/>
      <c r="P20" s="34"/>
    </row>
  </sheetData>
  <mergeCells count="13">
    <mergeCell ref="A18:P19"/>
    <mergeCell ref="A1:P2"/>
    <mergeCell ref="B3:P7"/>
    <mergeCell ref="B9:P10"/>
    <mergeCell ref="A12:C13"/>
    <mergeCell ref="D12:E13"/>
    <mergeCell ref="F12:I12"/>
    <mergeCell ref="J12:K13"/>
    <mergeCell ref="L12:L13"/>
    <mergeCell ref="M12:N13"/>
    <mergeCell ref="O12:P13"/>
    <mergeCell ref="F13:G13"/>
    <mergeCell ref="H13:I13"/>
  </mergeCells>
  <printOptions horizontalCentered="1"/>
  <pageMargins left="0" right="0" top="0.59" bottom="0.3" header="0.18" footer="0.7"/>
  <pageSetup horizontalDpi="600" verticalDpi="600" orientation="landscape" r:id="rId1"/>
</worksheet>
</file>

<file path=xl/worksheets/sheet15.xml><?xml version="1.0" encoding="utf-8"?>
<worksheet xmlns="http://schemas.openxmlformats.org/spreadsheetml/2006/main" xmlns:r="http://schemas.openxmlformats.org/officeDocument/2006/relationships">
  <dimension ref="A1:P23"/>
  <sheetViews>
    <sheetView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2"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73" t="s">
        <v>79</v>
      </c>
      <c r="B1" s="74"/>
      <c r="C1" s="74"/>
      <c r="D1" s="74"/>
      <c r="E1" s="74"/>
      <c r="F1" s="74"/>
      <c r="G1" s="74"/>
      <c r="H1" s="74"/>
      <c r="I1" s="74"/>
      <c r="J1" s="74"/>
      <c r="K1" s="74"/>
      <c r="L1" s="74"/>
      <c r="M1" s="74"/>
      <c r="N1" s="74"/>
      <c r="O1" s="74"/>
      <c r="P1" s="74"/>
    </row>
    <row r="2" spans="1:16" s="4" customFormat="1" ht="15" customHeight="1">
      <c r="A2" s="74"/>
      <c r="B2" s="74"/>
      <c r="C2" s="74"/>
      <c r="D2" s="74"/>
      <c r="E2" s="74"/>
      <c r="F2" s="74"/>
      <c r="G2" s="74"/>
      <c r="H2" s="74"/>
      <c r="I2" s="74"/>
      <c r="J2" s="74"/>
      <c r="K2" s="74"/>
      <c r="L2" s="74"/>
      <c r="M2" s="74"/>
      <c r="N2" s="74"/>
      <c r="O2" s="74"/>
      <c r="P2" s="74"/>
    </row>
    <row r="3" spans="1:16" s="4" customFormat="1" ht="15" customHeight="1">
      <c r="A3" s="31"/>
      <c r="B3" s="84" t="s">
        <v>80</v>
      </c>
      <c r="C3" s="83"/>
      <c r="D3" s="83"/>
      <c r="E3" s="83"/>
      <c r="F3" s="83"/>
      <c r="G3" s="83"/>
      <c r="H3" s="83"/>
      <c r="I3" s="83"/>
      <c r="J3" s="83"/>
      <c r="K3" s="83"/>
      <c r="L3" s="83"/>
      <c r="M3" s="83"/>
      <c r="N3" s="83"/>
      <c r="O3" s="83"/>
      <c r="P3" s="83"/>
    </row>
    <row r="4" spans="1:16" s="4" customFormat="1" ht="15" customHeight="1">
      <c r="A4" s="31"/>
      <c r="B4" s="83"/>
      <c r="C4" s="83"/>
      <c r="D4" s="83"/>
      <c r="E4" s="83"/>
      <c r="F4" s="83"/>
      <c r="G4" s="83"/>
      <c r="H4" s="83"/>
      <c r="I4" s="83"/>
      <c r="J4" s="83"/>
      <c r="K4" s="83"/>
      <c r="L4" s="83"/>
      <c r="M4" s="83"/>
      <c r="N4" s="83"/>
      <c r="O4" s="83"/>
      <c r="P4" s="83"/>
    </row>
    <row r="5" spans="1:16" s="4" customFormat="1" ht="15" customHeight="1">
      <c r="A5" s="31"/>
      <c r="B5" s="83"/>
      <c r="C5" s="83"/>
      <c r="D5" s="83"/>
      <c r="E5" s="83"/>
      <c r="F5" s="83"/>
      <c r="G5" s="83"/>
      <c r="H5" s="83"/>
      <c r="I5" s="83"/>
      <c r="J5" s="83"/>
      <c r="K5" s="83"/>
      <c r="L5" s="83"/>
      <c r="M5" s="83"/>
      <c r="N5" s="83"/>
      <c r="O5" s="83"/>
      <c r="P5" s="83"/>
    </row>
    <row r="6" spans="1:16" s="4" customFormat="1" ht="15" customHeight="1">
      <c r="A6" s="31"/>
      <c r="B6" s="83"/>
      <c r="C6" s="83"/>
      <c r="D6" s="83"/>
      <c r="E6" s="83"/>
      <c r="F6" s="83"/>
      <c r="G6" s="83"/>
      <c r="H6" s="83"/>
      <c r="I6" s="83"/>
      <c r="J6" s="83"/>
      <c r="K6" s="83"/>
      <c r="L6" s="83"/>
      <c r="M6" s="83"/>
      <c r="N6" s="83"/>
      <c r="O6" s="83"/>
      <c r="P6" s="83"/>
    </row>
    <row r="7" spans="1:16" s="4" customFormat="1" ht="15" customHeight="1">
      <c r="A7" s="31"/>
      <c r="B7" s="31"/>
      <c r="C7" s="31"/>
      <c r="D7" s="31"/>
      <c r="E7" s="31"/>
      <c r="F7" s="31"/>
      <c r="G7" s="31"/>
      <c r="H7" s="31"/>
      <c r="I7" s="31"/>
      <c r="J7" s="31"/>
      <c r="K7" s="31"/>
      <c r="L7" s="31"/>
      <c r="M7" s="31"/>
      <c r="N7" s="31"/>
      <c r="O7" s="31"/>
      <c r="P7" s="31"/>
    </row>
    <row r="8" spans="1:16" s="4" customFormat="1" ht="15" customHeight="1">
      <c r="A8" s="31"/>
      <c r="B8" s="88" t="s">
        <v>81</v>
      </c>
      <c r="C8" s="89"/>
      <c r="D8" s="89"/>
      <c r="E8" s="89"/>
      <c r="F8" s="89"/>
      <c r="G8" s="89"/>
      <c r="H8" s="89"/>
      <c r="I8" s="89"/>
      <c r="J8" s="89"/>
      <c r="K8" s="89"/>
      <c r="L8" s="89"/>
      <c r="M8" s="89"/>
      <c r="N8" s="89"/>
      <c r="O8" s="89"/>
      <c r="P8" s="89"/>
    </row>
    <row r="9" spans="1:16" s="4" customFormat="1" ht="15" customHeight="1">
      <c r="A9" s="31"/>
      <c r="B9" s="89"/>
      <c r="C9" s="89"/>
      <c r="D9" s="89"/>
      <c r="E9" s="89"/>
      <c r="F9" s="89"/>
      <c r="G9" s="89"/>
      <c r="H9" s="89"/>
      <c r="I9" s="89"/>
      <c r="J9" s="89"/>
      <c r="K9" s="89"/>
      <c r="L9" s="89"/>
      <c r="M9" s="89"/>
      <c r="N9" s="89"/>
      <c r="O9" s="89"/>
      <c r="P9" s="89"/>
    </row>
    <row r="10" spans="2:16" s="4" customFormat="1" ht="15" customHeight="1">
      <c r="B10" s="5"/>
      <c r="C10" s="5"/>
      <c r="D10" s="6"/>
      <c r="E10" s="6"/>
      <c r="F10" s="6"/>
      <c r="G10" s="6"/>
      <c r="H10" s="6"/>
      <c r="I10" s="6"/>
      <c r="J10" s="7"/>
      <c r="K10" s="7"/>
      <c r="L10" s="8"/>
      <c r="M10" s="7"/>
      <c r="N10" s="7"/>
      <c r="O10" s="7"/>
      <c r="P10" s="5"/>
    </row>
    <row r="11" spans="1:16" s="4" customFormat="1" ht="15" customHeight="1">
      <c r="A11" s="64" t="s">
        <v>202</v>
      </c>
      <c r="B11" s="65"/>
      <c r="C11" s="66"/>
      <c r="D11" s="61" t="s">
        <v>203</v>
      </c>
      <c r="E11" s="58"/>
      <c r="F11" s="70" t="s">
        <v>204</v>
      </c>
      <c r="G11" s="71"/>
      <c r="H11" s="71"/>
      <c r="I11" s="72"/>
      <c r="J11" s="57" t="s">
        <v>184</v>
      </c>
      <c r="K11" s="58"/>
      <c r="L11" s="62" t="s">
        <v>205</v>
      </c>
      <c r="M11" s="57" t="s">
        <v>206</v>
      </c>
      <c r="N11" s="58"/>
      <c r="O11" s="57" t="s">
        <v>185</v>
      </c>
      <c r="P11" s="58"/>
    </row>
    <row r="12" spans="1:16" s="4" customFormat="1" ht="15" customHeight="1">
      <c r="A12" s="67"/>
      <c r="B12" s="68"/>
      <c r="C12" s="69"/>
      <c r="D12" s="59"/>
      <c r="E12" s="60"/>
      <c r="F12" s="61" t="s">
        <v>182</v>
      </c>
      <c r="G12" s="58"/>
      <c r="H12" s="61" t="s">
        <v>183</v>
      </c>
      <c r="I12" s="58"/>
      <c r="J12" s="59"/>
      <c r="K12" s="60"/>
      <c r="L12" s="63"/>
      <c r="M12" s="59"/>
      <c r="N12" s="60"/>
      <c r="O12" s="59"/>
      <c r="P12" s="60"/>
    </row>
    <row r="13" spans="1:16" s="4" customFormat="1" ht="15" customHeight="1">
      <c r="A13" s="9"/>
      <c r="B13" s="27"/>
      <c r="C13" s="27"/>
      <c r="D13" s="10"/>
      <c r="E13" s="10"/>
      <c r="F13" s="10"/>
      <c r="G13" s="10"/>
      <c r="H13" s="10"/>
      <c r="I13" s="10"/>
      <c r="J13" s="11"/>
      <c r="K13" s="11"/>
      <c r="L13" s="12"/>
      <c r="M13" s="11"/>
      <c r="N13" s="11"/>
      <c r="O13" s="11"/>
      <c r="P13" s="13"/>
    </row>
    <row r="14" spans="1:16" s="4" customFormat="1" ht="15" customHeight="1">
      <c r="A14" s="24" t="s">
        <v>82</v>
      </c>
      <c r="D14" s="1"/>
      <c r="E14" s="1"/>
      <c r="F14" s="1">
        <f>SUM(F15:F17)</f>
        <v>50828406</v>
      </c>
      <c r="G14" s="1"/>
      <c r="H14" s="28">
        <f>SUM(H15:H17)</f>
        <v>100</v>
      </c>
      <c r="I14" s="1"/>
      <c r="J14" s="2"/>
      <c r="K14" s="2"/>
      <c r="L14" s="3"/>
      <c r="M14" s="2"/>
      <c r="N14" s="2"/>
      <c r="O14" s="2"/>
      <c r="P14" s="23"/>
    </row>
    <row r="15" spans="1:16" ht="15" customHeight="1">
      <c r="A15" s="15"/>
      <c r="B15" s="14" t="s">
        <v>193</v>
      </c>
      <c r="D15" s="16">
        <v>64106122</v>
      </c>
      <c r="E15" s="14" t="s">
        <v>186</v>
      </c>
      <c r="F15" s="16">
        <v>49579430</v>
      </c>
      <c r="H15" s="29">
        <f>F15/F$14*100</f>
        <v>97.54275984967933</v>
      </c>
      <c r="I15" s="17"/>
      <c r="J15" s="18">
        <f>F15/D15</f>
        <v>0.7733961820370292</v>
      </c>
      <c r="K15" s="18" t="s">
        <v>187</v>
      </c>
      <c r="L15" s="19" t="s">
        <v>188</v>
      </c>
      <c r="M15" s="18">
        <v>3.8</v>
      </c>
      <c r="N15" s="18" t="s">
        <v>187</v>
      </c>
      <c r="O15" s="18">
        <f>J15/M15</f>
        <v>0.20352531106237612</v>
      </c>
      <c r="P15" s="20"/>
    </row>
    <row r="16" spans="1:16" ht="15" customHeight="1">
      <c r="A16" s="15"/>
      <c r="B16" s="14" t="s">
        <v>208</v>
      </c>
      <c r="D16" s="16">
        <v>234294</v>
      </c>
      <c r="E16" s="14" t="s">
        <v>186</v>
      </c>
      <c r="F16" s="16">
        <v>306262</v>
      </c>
      <c r="H16" s="29">
        <f>F16/F$14*100</f>
        <v>0.6025410279440988</v>
      </c>
      <c r="I16" s="17"/>
      <c r="J16" s="18">
        <f>F16/D16</f>
        <v>1.30716962448889</v>
      </c>
      <c r="K16" s="18" t="s">
        <v>187</v>
      </c>
      <c r="L16" s="19" t="s">
        <v>188</v>
      </c>
      <c r="M16" s="18">
        <v>3.81</v>
      </c>
      <c r="N16" s="18" t="s">
        <v>187</v>
      </c>
      <c r="O16" s="18">
        <f>J16/M16</f>
        <v>0.3430891402857979</v>
      </c>
      <c r="P16" s="20"/>
    </row>
    <row r="17" spans="1:16" ht="15" customHeight="1">
      <c r="A17" s="15"/>
      <c r="B17" s="14" t="s">
        <v>20</v>
      </c>
      <c r="D17" s="16">
        <v>669837</v>
      </c>
      <c r="E17" s="14" t="s">
        <v>186</v>
      </c>
      <c r="F17" s="16">
        <v>942714</v>
      </c>
      <c r="H17" s="29">
        <f>F17/F$14*100</f>
        <v>1.8546991223765703</v>
      </c>
      <c r="J17" s="18">
        <f>F17/D17</f>
        <v>1.4073782129085135</v>
      </c>
      <c r="K17" s="18" t="s">
        <v>187</v>
      </c>
      <c r="L17" s="19" t="s">
        <v>188</v>
      </c>
      <c r="M17" s="18">
        <v>2.73</v>
      </c>
      <c r="N17" s="18" t="s">
        <v>187</v>
      </c>
      <c r="O17" s="18">
        <f>J17/M17</f>
        <v>0.5155231549115434</v>
      </c>
      <c r="P17" s="20"/>
    </row>
    <row r="18" spans="1:16" ht="15" customHeight="1">
      <c r="A18" s="25"/>
      <c r="B18" s="5"/>
      <c r="C18" s="5"/>
      <c r="D18" s="6"/>
      <c r="E18" s="6"/>
      <c r="F18" s="6"/>
      <c r="G18" s="6"/>
      <c r="H18" s="6"/>
      <c r="I18" s="6"/>
      <c r="J18" s="7"/>
      <c r="K18" s="7"/>
      <c r="L18" s="8"/>
      <c r="M18" s="7"/>
      <c r="N18" s="7"/>
      <c r="O18" s="7"/>
      <c r="P18" s="26"/>
    </row>
    <row r="19" spans="1:16" ht="15" customHeight="1">
      <c r="A19" s="92" t="s">
        <v>83</v>
      </c>
      <c r="B19" s="92"/>
      <c r="C19" s="92"/>
      <c r="D19" s="93"/>
      <c r="E19" s="93"/>
      <c r="F19" s="93"/>
      <c r="G19" s="93"/>
      <c r="H19" s="93"/>
      <c r="I19" s="93"/>
      <c r="J19" s="93"/>
      <c r="K19" s="93"/>
      <c r="L19" s="93"/>
      <c r="M19" s="93"/>
      <c r="N19" s="93"/>
      <c r="O19" s="93"/>
      <c r="P19" s="93"/>
    </row>
    <row r="20" spans="1:16" ht="15" customHeight="1">
      <c r="A20" s="98"/>
      <c r="B20" s="98"/>
      <c r="C20" s="98"/>
      <c r="D20" s="94"/>
      <c r="E20" s="94"/>
      <c r="F20" s="94"/>
      <c r="G20" s="94"/>
      <c r="H20" s="94"/>
      <c r="I20" s="94"/>
      <c r="J20" s="94"/>
      <c r="K20" s="94"/>
      <c r="L20" s="94"/>
      <c r="M20" s="94"/>
      <c r="N20" s="94"/>
      <c r="O20" s="94"/>
      <c r="P20" s="94"/>
    </row>
    <row r="21" spans="1:16" ht="15" customHeight="1">
      <c r="A21" s="98"/>
      <c r="B21" s="98"/>
      <c r="C21" s="98"/>
      <c r="D21" s="94"/>
      <c r="E21" s="94"/>
      <c r="F21" s="94"/>
      <c r="G21" s="94"/>
      <c r="H21" s="94"/>
      <c r="I21" s="94"/>
      <c r="J21" s="94"/>
      <c r="K21" s="94"/>
      <c r="L21" s="94"/>
      <c r="M21" s="94"/>
      <c r="N21" s="94"/>
      <c r="O21" s="94"/>
      <c r="P21" s="94"/>
    </row>
    <row r="22" spans="1:16" ht="15" customHeight="1">
      <c r="A22" s="94"/>
      <c r="B22" s="94"/>
      <c r="C22" s="94"/>
      <c r="D22" s="94"/>
      <c r="E22" s="94"/>
      <c r="F22" s="94"/>
      <c r="G22" s="94"/>
      <c r="H22" s="94"/>
      <c r="I22" s="94"/>
      <c r="J22" s="94"/>
      <c r="K22" s="94"/>
      <c r="L22" s="94"/>
      <c r="M22" s="94"/>
      <c r="N22" s="94"/>
      <c r="O22" s="94"/>
      <c r="P22" s="94"/>
    </row>
    <row r="23" spans="2:16" ht="15" customHeight="1">
      <c r="B23" s="34"/>
      <c r="C23" s="34"/>
      <c r="D23" s="35"/>
      <c r="E23" s="34"/>
      <c r="F23" s="35"/>
      <c r="G23" s="35"/>
      <c r="H23" s="35"/>
      <c r="I23" s="35"/>
      <c r="J23" s="36"/>
      <c r="K23" s="36"/>
      <c r="L23" s="37"/>
      <c r="M23" s="36"/>
      <c r="N23" s="36"/>
      <c r="O23" s="36"/>
      <c r="P23" s="34"/>
    </row>
  </sheetData>
  <mergeCells count="13">
    <mergeCell ref="A19:P22"/>
    <mergeCell ref="A1:P2"/>
    <mergeCell ref="B3:P6"/>
    <mergeCell ref="B8:P9"/>
    <mergeCell ref="A11:C12"/>
    <mergeCell ref="D11:E12"/>
    <mergeCell ref="F11:I11"/>
    <mergeCell ref="J11:K12"/>
    <mergeCell ref="L11:L12"/>
    <mergeCell ref="M11:N12"/>
    <mergeCell ref="O11:P12"/>
    <mergeCell ref="F12:G12"/>
    <mergeCell ref="H12:I12"/>
  </mergeCells>
  <printOptions horizontalCentered="1"/>
  <pageMargins left="0" right="0" top="0.59" bottom="0.3" header="0.18" footer="0.7"/>
  <pageSetup horizontalDpi="600" verticalDpi="600" orientation="landscape" r:id="rId1"/>
</worksheet>
</file>

<file path=xl/worksheets/sheet16.xml><?xml version="1.0" encoding="utf-8"?>
<worksheet xmlns="http://schemas.openxmlformats.org/spreadsheetml/2006/main" xmlns:r="http://schemas.openxmlformats.org/officeDocument/2006/relationships">
  <dimension ref="A1:P20"/>
  <sheetViews>
    <sheetView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2"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73" t="s">
        <v>84</v>
      </c>
      <c r="B1" s="74"/>
      <c r="C1" s="74"/>
      <c r="D1" s="74"/>
      <c r="E1" s="74"/>
      <c r="F1" s="74"/>
      <c r="G1" s="74"/>
      <c r="H1" s="74"/>
      <c r="I1" s="74"/>
      <c r="J1" s="74"/>
      <c r="K1" s="74"/>
      <c r="L1" s="74"/>
      <c r="M1" s="74"/>
      <c r="N1" s="74"/>
      <c r="O1" s="74"/>
      <c r="P1" s="74"/>
    </row>
    <row r="2" spans="1:16" s="4" customFormat="1" ht="15" customHeight="1">
      <c r="A2" s="74"/>
      <c r="B2" s="74"/>
      <c r="C2" s="74"/>
      <c r="D2" s="74"/>
      <c r="E2" s="74"/>
      <c r="F2" s="74"/>
      <c r="G2" s="74"/>
      <c r="H2" s="74"/>
      <c r="I2" s="74"/>
      <c r="J2" s="74"/>
      <c r="K2" s="74"/>
      <c r="L2" s="74"/>
      <c r="M2" s="74"/>
      <c r="N2" s="74"/>
      <c r="O2" s="74"/>
      <c r="P2" s="74"/>
    </row>
    <row r="3" spans="1:16" s="4" customFormat="1" ht="15" customHeight="1">
      <c r="A3" s="31"/>
      <c r="B3" s="81" t="s">
        <v>85</v>
      </c>
      <c r="C3" s="83"/>
      <c r="D3" s="83"/>
      <c r="E3" s="83"/>
      <c r="F3" s="83"/>
      <c r="G3" s="83"/>
      <c r="H3" s="83"/>
      <c r="I3" s="83"/>
      <c r="J3" s="83"/>
      <c r="K3" s="83"/>
      <c r="L3" s="83"/>
      <c r="M3" s="83"/>
      <c r="N3" s="83"/>
      <c r="O3" s="83"/>
      <c r="P3" s="83"/>
    </row>
    <row r="4" spans="1:16" s="4" customFormat="1" ht="15" customHeight="1">
      <c r="A4" s="31"/>
      <c r="B4" s="83"/>
      <c r="C4" s="83"/>
      <c r="D4" s="83"/>
      <c r="E4" s="83"/>
      <c r="F4" s="83"/>
      <c r="G4" s="83"/>
      <c r="H4" s="83"/>
      <c r="I4" s="83"/>
      <c r="J4" s="83"/>
      <c r="K4" s="83"/>
      <c r="L4" s="83"/>
      <c r="M4" s="83"/>
      <c r="N4" s="83"/>
      <c r="O4" s="83"/>
      <c r="P4" s="83"/>
    </row>
    <row r="5" spans="1:16" s="4" customFormat="1" ht="15" customHeight="1">
      <c r="A5" s="31"/>
      <c r="B5" s="83"/>
      <c r="C5" s="83"/>
      <c r="D5" s="83"/>
      <c r="E5" s="83"/>
      <c r="F5" s="83"/>
      <c r="G5" s="83"/>
      <c r="H5" s="83"/>
      <c r="I5" s="83"/>
      <c r="J5" s="83"/>
      <c r="K5" s="83"/>
      <c r="L5" s="83"/>
      <c r="M5" s="83"/>
      <c r="N5" s="83"/>
      <c r="O5" s="83"/>
      <c r="P5" s="83"/>
    </row>
    <row r="6" spans="1:16" s="4" customFormat="1" ht="15" customHeight="1">
      <c r="A6" s="31"/>
      <c r="B6" s="83"/>
      <c r="C6" s="83"/>
      <c r="D6" s="83"/>
      <c r="E6" s="83"/>
      <c r="F6" s="83"/>
      <c r="G6" s="83"/>
      <c r="H6" s="83"/>
      <c r="I6" s="83"/>
      <c r="J6" s="83"/>
      <c r="K6" s="83"/>
      <c r="L6" s="83"/>
      <c r="M6" s="83"/>
      <c r="N6" s="83"/>
      <c r="O6" s="83"/>
      <c r="P6" s="83"/>
    </row>
    <row r="7" spans="1:16" s="4" customFormat="1" ht="15" customHeight="1">
      <c r="A7" s="31"/>
      <c r="B7" s="31"/>
      <c r="C7" s="31"/>
      <c r="D7" s="31"/>
      <c r="E7" s="31"/>
      <c r="F7" s="31"/>
      <c r="G7" s="31"/>
      <c r="H7" s="31"/>
      <c r="I7" s="31"/>
      <c r="J7" s="31"/>
      <c r="K7" s="31"/>
      <c r="L7" s="31"/>
      <c r="M7" s="31"/>
      <c r="N7" s="31"/>
      <c r="O7" s="31"/>
      <c r="P7" s="31"/>
    </row>
    <row r="8" spans="1:16" s="4" customFormat="1" ht="15" customHeight="1">
      <c r="A8" s="31"/>
      <c r="B8" s="81" t="s">
        <v>86</v>
      </c>
      <c r="C8" s="81"/>
      <c r="D8" s="81"/>
      <c r="E8" s="81"/>
      <c r="F8" s="81"/>
      <c r="G8" s="81"/>
      <c r="H8" s="81"/>
      <c r="I8" s="81"/>
      <c r="J8" s="81"/>
      <c r="K8" s="81"/>
      <c r="L8" s="81"/>
      <c r="M8" s="81"/>
      <c r="N8" s="81"/>
      <c r="O8" s="81"/>
      <c r="P8" s="81"/>
    </row>
    <row r="9" spans="1:16" s="4" customFormat="1" ht="15" customHeight="1">
      <c r="A9" s="31"/>
      <c r="B9" s="81"/>
      <c r="C9" s="81"/>
      <c r="D9" s="81"/>
      <c r="E9" s="81"/>
      <c r="F9" s="81"/>
      <c r="G9" s="81"/>
      <c r="H9" s="81"/>
      <c r="I9" s="81"/>
      <c r="J9" s="81"/>
      <c r="K9" s="81"/>
      <c r="L9" s="81"/>
      <c r="M9" s="81"/>
      <c r="N9" s="81"/>
      <c r="O9" s="81"/>
      <c r="P9" s="81"/>
    </row>
    <row r="10" spans="2:16" s="4" customFormat="1" ht="15" customHeight="1">
      <c r="B10" s="5"/>
      <c r="C10" s="5"/>
      <c r="D10" s="6"/>
      <c r="E10" s="6"/>
      <c r="F10" s="6"/>
      <c r="G10" s="6"/>
      <c r="H10" s="6"/>
      <c r="I10" s="6"/>
      <c r="J10" s="7"/>
      <c r="K10" s="7"/>
      <c r="L10" s="8"/>
      <c r="M10" s="7"/>
      <c r="N10" s="7"/>
      <c r="O10" s="7"/>
      <c r="P10" s="5"/>
    </row>
    <row r="11" spans="1:16" s="4" customFormat="1" ht="15" customHeight="1">
      <c r="A11" s="64" t="s">
        <v>177</v>
      </c>
      <c r="B11" s="65"/>
      <c r="C11" s="66"/>
      <c r="D11" s="61" t="s">
        <v>178</v>
      </c>
      <c r="E11" s="58"/>
      <c r="F11" s="70" t="s">
        <v>167</v>
      </c>
      <c r="G11" s="71"/>
      <c r="H11" s="71"/>
      <c r="I11" s="72"/>
      <c r="J11" s="57" t="s">
        <v>184</v>
      </c>
      <c r="K11" s="58"/>
      <c r="L11" s="62" t="s">
        <v>205</v>
      </c>
      <c r="M11" s="57" t="s">
        <v>215</v>
      </c>
      <c r="N11" s="58"/>
      <c r="O11" s="57" t="s">
        <v>185</v>
      </c>
      <c r="P11" s="58"/>
    </row>
    <row r="12" spans="1:16" s="4" customFormat="1" ht="15" customHeight="1">
      <c r="A12" s="67"/>
      <c r="B12" s="68"/>
      <c r="C12" s="69"/>
      <c r="D12" s="59"/>
      <c r="E12" s="60"/>
      <c r="F12" s="61" t="s">
        <v>182</v>
      </c>
      <c r="G12" s="58"/>
      <c r="H12" s="61" t="s">
        <v>183</v>
      </c>
      <c r="I12" s="58"/>
      <c r="J12" s="59"/>
      <c r="K12" s="60"/>
      <c r="L12" s="63"/>
      <c r="M12" s="59"/>
      <c r="N12" s="60"/>
      <c r="O12" s="59"/>
      <c r="P12" s="60"/>
    </row>
    <row r="13" spans="1:16" s="4" customFormat="1" ht="15" customHeight="1">
      <c r="A13" s="9"/>
      <c r="B13" s="27"/>
      <c r="C13" s="27"/>
      <c r="D13" s="10"/>
      <c r="E13" s="10"/>
      <c r="F13" s="10"/>
      <c r="G13" s="10"/>
      <c r="H13" s="10"/>
      <c r="I13" s="10"/>
      <c r="J13" s="11"/>
      <c r="K13" s="11"/>
      <c r="L13" s="12"/>
      <c r="M13" s="11"/>
      <c r="N13" s="11"/>
      <c r="O13" s="11"/>
      <c r="P13" s="13"/>
    </row>
    <row r="14" spans="1:16" s="4" customFormat="1" ht="15" customHeight="1">
      <c r="A14" s="24" t="s">
        <v>87</v>
      </c>
      <c r="D14" s="1"/>
      <c r="E14" s="1"/>
      <c r="F14" s="1">
        <f>SUM(F15:F15)</f>
        <v>215577537</v>
      </c>
      <c r="G14" s="1"/>
      <c r="H14" s="28">
        <f>SUM(H15:H15)</f>
        <v>100</v>
      </c>
      <c r="I14" s="1"/>
      <c r="J14" s="2"/>
      <c r="K14" s="2"/>
      <c r="L14" s="3"/>
      <c r="M14" s="2"/>
      <c r="N14" s="2"/>
      <c r="O14" s="2"/>
      <c r="P14" s="23"/>
    </row>
    <row r="15" spans="1:16" ht="15" customHeight="1">
      <c r="A15" s="15"/>
      <c r="B15" s="14" t="s">
        <v>193</v>
      </c>
      <c r="D15" s="16">
        <v>209399027</v>
      </c>
      <c r="E15" s="14" t="s">
        <v>186</v>
      </c>
      <c r="F15" s="16">
        <v>215577537</v>
      </c>
      <c r="H15" s="29">
        <f>F15/F$14*100</f>
        <v>100</v>
      </c>
      <c r="I15" s="17"/>
      <c r="J15" s="18">
        <f>F15/D15</f>
        <v>1.0295059155169808</v>
      </c>
      <c r="K15" s="18" t="s">
        <v>187</v>
      </c>
      <c r="L15" s="19" t="s">
        <v>188</v>
      </c>
      <c r="M15" s="18">
        <v>5.35</v>
      </c>
      <c r="N15" s="18" t="s">
        <v>187</v>
      </c>
      <c r="O15" s="18">
        <f>J15/M15</f>
        <v>0.19243101224616466</v>
      </c>
      <c r="P15" s="20"/>
    </row>
    <row r="16" spans="1:16" ht="15" customHeight="1">
      <c r="A16" s="25"/>
      <c r="B16" s="5"/>
      <c r="C16" s="5"/>
      <c r="D16" s="6"/>
      <c r="E16" s="6"/>
      <c r="F16" s="6"/>
      <c r="G16" s="6"/>
      <c r="H16" s="6"/>
      <c r="I16" s="6"/>
      <c r="J16" s="7"/>
      <c r="K16" s="7"/>
      <c r="L16" s="8"/>
      <c r="M16" s="7"/>
      <c r="N16" s="7"/>
      <c r="O16" s="7"/>
      <c r="P16" s="26"/>
    </row>
    <row r="17" spans="1:16" ht="15" customHeight="1">
      <c r="A17" s="92" t="s">
        <v>88</v>
      </c>
      <c r="B17" s="92"/>
      <c r="C17" s="92"/>
      <c r="D17" s="93"/>
      <c r="E17" s="93"/>
      <c r="F17" s="93"/>
      <c r="G17" s="93"/>
      <c r="H17" s="93"/>
      <c r="I17" s="93"/>
      <c r="J17" s="93"/>
      <c r="K17" s="93"/>
      <c r="L17" s="93"/>
      <c r="M17" s="93"/>
      <c r="N17" s="93"/>
      <c r="O17" s="93"/>
      <c r="P17" s="93"/>
    </row>
    <row r="18" spans="1:16" ht="15" customHeight="1">
      <c r="A18" s="98"/>
      <c r="B18" s="98"/>
      <c r="C18" s="98"/>
      <c r="D18" s="94"/>
      <c r="E18" s="94"/>
      <c r="F18" s="94"/>
      <c r="G18" s="94"/>
      <c r="H18" s="94"/>
      <c r="I18" s="94"/>
      <c r="J18" s="94"/>
      <c r="K18" s="94"/>
      <c r="L18" s="94"/>
      <c r="M18" s="94"/>
      <c r="N18" s="94"/>
      <c r="O18" s="94"/>
      <c r="P18" s="94"/>
    </row>
    <row r="19" spans="1:16" ht="15" customHeight="1">
      <c r="A19" s="94"/>
      <c r="B19" s="94"/>
      <c r="C19" s="94"/>
      <c r="D19" s="94"/>
      <c r="E19" s="94"/>
      <c r="F19" s="94"/>
      <c r="G19" s="94"/>
      <c r="H19" s="94"/>
      <c r="I19" s="94"/>
      <c r="J19" s="94"/>
      <c r="K19" s="94"/>
      <c r="L19" s="94"/>
      <c r="M19" s="94"/>
      <c r="N19" s="94"/>
      <c r="O19" s="94"/>
      <c r="P19" s="94"/>
    </row>
    <row r="20" spans="2:16" ht="15" customHeight="1">
      <c r="B20" s="34"/>
      <c r="C20" s="34"/>
      <c r="D20" s="35"/>
      <c r="E20" s="34"/>
      <c r="F20" s="35"/>
      <c r="G20" s="35"/>
      <c r="H20" s="35"/>
      <c r="I20" s="35"/>
      <c r="J20" s="36"/>
      <c r="K20" s="36"/>
      <c r="L20" s="37"/>
      <c r="M20" s="36"/>
      <c r="N20" s="36"/>
      <c r="O20" s="36"/>
      <c r="P20" s="34"/>
    </row>
  </sheetData>
  <mergeCells count="13">
    <mergeCell ref="A17:P19"/>
    <mergeCell ref="A1:P2"/>
    <mergeCell ref="B3:P6"/>
    <mergeCell ref="B8:P9"/>
    <mergeCell ref="A11:C12"/>
    <mergeCell ref="D11:E12"/>
    <mergeCell ref="F11:I11"/>
    <mergeCell ref="J11:K12"/>
    <mergeCell ref="L11:L12"/>
    <mergeCell ref="M11:N12"/>
    <mergeCell ref="O11:P12"/>
    <mergeCell ref="F12:G12"/>
    <mergeCell ref="H12:I12"/>
  </mergeCells>
  <printOptions horizontalCentered="1"/>
  <pageMargins left="0" right="0" top="0.59" bottom="0.3" header="0.18" footer="0.7"/>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P34"/>
  <sheetViews>
    <sheetView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2"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73" t="s">
        <v>89</v>
      </c>
      <c r="B1" s="74"/>
      <c r="C1" s="74"/>
      <c r="D1" s="74"/>
      <c r="E1" s="74"/>
      <c r="F1" s="74"/>
      <c r="G1" s="74"/>
      <c r="H1" s="74"/>
      <c r="I1" s="74"/>
      <c r="J1" s="74"/>
      <c r="K1" s="74"/>
      <c r="L1" s="74"/>
      <c r="M1" s="74"/>
      <c r="N1" s="74"/>
      <c r="O1" s="74"/>
      <c r="P1" s="74"/>
    </row>
    <row r="2" spans="1:16" s="4" customFormat="1" ht="15" customHeight="1">
      <c r="A2" s="74"/>
      <c r="B2" s="74"/>
      <c r="C2" s="74"/>
      <c r="D2" s="74"/>
      <c r="E2" s="74"/>
      <c r="F2" s="74"/>
      <c r="G2" s="74"/>
      <c r="H2" s="74"/>
      <c r="I2" s="74"/>
      <c r="J2" s="74"/>
      <c r="K2" s="74"/>
      <c r="L2" s="74"/>
      <c r="M2" s="74"/>
      <c r="N2" s="74"/>
      <c r="O2" s="74"/>
      <c r="P2" s="74"/>
    </row>
    <row r="3" spans="1:16" s="4" customFormat="1" ht="15" customHeight="1">
      <c r="A3" s="31"/>
      <c r="B3" s="81" t="s">
        <v>90</v>
      </c>
      <c r="C3" s="81"/>
      <c r="D3" s="81"/>
      <c r="E3" s="81"/>
      <c r="F3" s="81"/>
      <c r="G3" s="81"/>
      <c r="H3" s="81"/>
      <c r="I3" s="81"/>
      <c r="J3" s="81"/>
      <c r="K3" s="81"/>
      <c r="L3" s="81"/>
      <c r="M3" s="81"/>
      <c r="N3" s="81"/>
      <c r="O3" s="81"/>
      <c r="P3" s="81"/>
    </row>
    <row r="4" spans="1:16" s="4" customFormat="1" ht="15" customHeight="1">
      <c r="A4" s="31"/>
      <c r="B4" s="81"/>
      <c r="C4" s="81"/>
      <c r="D4" s="81"/>
      <c r="E4" s="81"/>
      <c r="F4" s="81"/>
      <c r="G4" s="81"/>
      <c r="H4" s="81"/>
      <c r="I4" s="81"/>
      <c r="J4" s="81"/>
      <c r="K4" s="81"/>
      <c r="L4" s="81"/>
      <c r="M4" s="81"/>
      <c r="N4" s="81"/>
      <c r="O4" s="81"/>
      <c r="P4" s="81"/>
    </row>
    <row r="5" spans="1:16" s="4" customFormat="1" ht="15" customHeight="1">
      <c r="A5" s="31"/>
      <c r="B5" s="81"/>
      <c r="C5" s="81"/>
      <c r="D5" s="81"/>
      <c r="E5" s="81"/>
      <c r="F5" s="81"/>
      <c r="G5" s="81"/>
      <c r="H5" s="81"/>
      <c r="I5" s="81"/>
      <c r="J5" s="81"/>
      <c r="K5" s="81"/>
      <c r="L5" s="81"/>
      <c r="M5" s="81"/>
      <c r="N5" s="81"/>
      <c r="O5" s="81"/>
      <c r="P5" s="81"/>
    </row>
    <row r="6" spans="1:16" s="4" customFormat="1" ht="15" customHeight="1">
      <c r="A6" s="31"/>
      <c r="B6" s="81"/>
      <c r="C6" s="81"/>
      <c r="D6" s="81"/>
      <c r="E6" s="81"/>
      <c r="F6" s="81"/>
      <c r="G6" s="81"/>
      <c r="H6" s="81"/>
      <c r="I6" s="81"/>
      <c r="J6" s="81"/>
      <c r="K6" s="81"/>
      <c r="L6" s="81"/>
      <c r="M6" s="81"/>
      <c r="N6" s="81"/>
      <c r="O6" s="81"/>
      <c r="P6" s="81"/>
    </row>
    <row r="7" spans="1:16" s="4" customFormat="1" ht="15" customHeight="1">
      <c r="A7" s="31"/>
      <c r="B7" s="42"/>
      <c r="C7" s="42"/>
      <c r="D7" s="42"/>
      <c r="E7" s="42"/>
      <c r="F7" s="42"/>
      <c r="G7" s="42"/>
      <c r="H7" s="42"/>
      <c r="I7" s="42"/>
      <c r="J7" s="42"/>
      <c r="K7" s="42"/>
      <c r="L7" s="42"/>
      <c r="M7" s="42"/>
      <c r="N7" s="42"/>
      <c r="O7" s="42"/>
      <c r="P7" s="42"/>
    </row>
    <row r="8" spans="1:16" s="4" customFormat="1" ht="15" customHeight="1">
      <c r="A8" s="31"/>
      <c r="B8" s="81" t="s">
        <v>91</v>
      </c>
      <c r="C8" s="81"/>
      <c r="D8" s="81"/>
      <c r="E8" s="81"/>
      <c r="F8" s="81"/>
      <c r="G8" s="81"/>
      <c r="H8" s="81"/>
      <c r="I8" s="81"/>
      <c r="J8" s="81"/>
      <c r="K8" s="81"/>
      <c r="L8" s="81"/>
      <c r="M8" s="81"/>
      <c r="N8" s="81"/>
      <c r="O8" s="81"/>
      <c r="P8" s="81"/>
    </row>
    <row r="9" spans="1:16" s="4" customFormat="1" ht="15" customHeight="1">
      <c r="A9" s="31"/>
      <c r="B9" s="81"/>
      <c r="C9" s="81"/>
      <c r="D9" s="81"/>
      <c r="E9" s="81"/>
      <c r="F9" s="81"/>
      <c r="G9" s="81"/>
      <c r="H9" s="81"/>
      <c r="I9" s="81"/>
      <c r="J9" s="81"/>
      <c r="K9" s="81"/>
      <c r="L9" s="81"/>
      <c r="M9" s="81"/>
      <c r="N9" s="81"/>
      <c r="O9" s="81"/>
      <c r="P9" s="81"/>
    </row>
    <row r="10" spans="1:16" s="4" customFormat="1" ht="15" customHeight="1">
      <c r="A10" s="31"/>
      <c r="B10" s="81"/>
      <c r="C10" s="81"/>
      <c r="D10" s="81"/>
      <c r="E10" s="81"/>
      <c r="F10" s="81"/>
      <c r="G10" s="81"/>
      <c r="H10" s="81"/>
      <c r="I10" s="81"/>
      <c r="J10" s="81"/>
      <c r="K10" s="81"/>
      <c r="L10" s="81"/>
      <c r="M10" s="81"/>
      <c r="N10" s="81"/>
      <c r="O10" s="81"/>
      <c r="P10" s="81"/>
    </row>
    <row r="11" spans="1:16" s="4" customFormat="1" ht="15" customHeight="1">
      <c r="A11" s="31"/>
      <c r="B11" s="42"/>
      <c r="C11" s="42"/>
      <c r="D11" s="42"/>
      <c r="E11" s="42"/>
      <c r="F11" s="42"/>
      <c r="G11" s="42"/>
      <c r="H11" s="42"/>
      <c r="I11" s="42"/>
      <c r="J11" s="42"/>
      <c r="K11" s="42"/>
      <c r="L11" s="42"/>
      <c r="M11" s="42"/>
      <c r="N11" s="42"/>
      <c r="O11" s="42"/>
      <c r="P11" s="42"/>
    </row>
    <row r="12" spans="1:16" s="4" customFormat="1" ht="15" customHeight="1">
      <c r="A12" s="31"/>
      <c r="B12" s="81" t="s">
        <v>92</v>
      </c>
      <c r="C12" s="81"/>
      <c r="D12" s="81"/>
      <c r="E12" s="81"/>
      <c r="F12" s="81"/>
      <c r="G12" s="81"/>
      <c r="H12" s="81"/>
      <c r="I12" s="81"/>
      <c r="J12" s="81"/>
      <c r="K12" s="81"/>
      <c r="L12" s="81"/>
      <c r="M12" s="81"/>
      <c r="N12" s="81"/>
      <c r="O12" s="81"/>
      <c r="P12" s="81"/>
    </row>
    <row r="13" spans="1:16" s="4" customFormat="1" ht="15" customHeight="1">
      <c r="A13" s="31"/>
      <c r="B13" s="81"/>
      <c r="C13" s="81"/>
      <c r="D13" s="81"/>
      <c r="E13" s="81"/>
      <c r="F13" s="81"/>
      <c r="G13" s="81"/>
      <c r="H13" s="81"/>
      <c r="I13" s="81"/>
      <c r="J13" s="81"/>
      <c r="K13" s="81"/>
      <c r="L13" s="81"/>
      <c r="M13" s="81"/>
      <c r="N13" s="81"/>
      <c r="O13" s="81"/>
      <c r="P13" s="81"/>
    </row>
    <row r="14" spans="1:16" s="4" customFormat="1" ht="15" customHeight="1">
      <c r="A14" s="31"/>
      <c r="B14" s="81"/>
      <c r="C14" s="81"/>
      <c r="D14" s="81"/>
      <c r="E14" s="81"/>
      <c r="F14" s="81"/>
      <c r="G14" s="81"/>
      <c r="H14" s="81"/>
      <c r="I14" s="81"/>
      <c r="J14" s="81"/>
      <c r="K14" s="81"/>
      <c r="L14" s="81"/>
      <c r="M14" s="81"/>
      <c r="N14" s="81"/>
      <c r="O14" s="81"/>
      <c r="P14" s="81"/>
    </row>
    <row r="15" spans="2:16" s="4" customFormat="1" ht="15" customHeight="1">
      <c r="B15" s="42"/>
      <c r="C15" s="42"/>
      <c r="D15" s="42"/>
      <c r="E15" s="42"/>
      <c r="F15" s="42"/>
      <c r="G15" s="42"/>
      <c r="H15" s="42"/>
      <c r="I15" s="42"/>
      <c r="J15" s="42"/>
      <c r="K15" s="42"/>
      <c r="L15" s="42"/>
      <c r="M15" s="42"/>
      <c r="N15" s="42"/>
      <c r="O15" s="42"/>
      <c r="P15" s="42"/>
    </row>
    <row r="16" spans="2:16" s="4" customFormat="1" ht="15" customHeight="1">
      <c r="B16" s="81" t="s">
        <v>93</v>
      </c>
      <c r="C16" s="81"/>
      <c r="D16" s="81"/>
      <c r="E16" s="81"/>
      <c r="F16" s="81"/>
      <c r="G16" s="81"/>
      <c r="H16" s="81"/>
      <c r="I16" s="81"/>
      <c r="J16" s="81"/>
      <c r="K16" s="81"/>
      <c r="L16" s="81"/>
      <c r="M16" s="81"/>
      <c r="N16" s="81"/>
      <c r="O16" s="81"/>
      <c r="P16" s="81"/>
    </row>
    <row r="17" spans="2:16" s="4" customFormat="1" ht="15" customHeight="1">
      <c r="B17" s="45"/>
      <c r="C17" s="45"/>
      <c r="D17" s="45"/>
      <c r="E17" s="45"/>
      <c r="F17" s="45"/>
      <c r="G17" s="45"/>
      <c r="H17" s="45"/>
      <c r="I17" s="45"/>
      <c r="J17" s="45"/>
      <c r="K17" s="45"/>
      <c r="L17" s="45"/>
      <c r="M17" s="45"/>
      <c r="N17" s="45"/>
      <c r="O17" s="45"/>
      <c r="P17" s="45"/>
    </row>
    <row r="18" spans="1:16" s="4" customFormat="1" ht="15" customHeight="1">
      <c r="A18" s="64" t="s">
        <v>177</v>
      </c>
      <c r="B18" s="65"/>
      <c r="C18" s="66"/>
      <c r="D18" s="61" t="s">
        <v>178</v>
      </c>
      <c r="E18" s="58"/>
      <c r="F18" s="70" t="s">
        <v>167</v>
      </c>
      <c r="G18" s="71"/>
      <c r="H18" s="71"/>
      <c r="I18" s="72"/>
      <c r="J18" s="57" t="s">
        <v>184</v>
      </c>
      <c r="K18" s="58"/>
      <c r="L18" s="62" t="s">
        <v>176</v>
      </c>
      <c r="M18" s="57" t="s">
        <v>175</v>
      </c>
      <c r="N18" s="58"/>
      <c r="O18" s="57" t="s">
        <v>185</v>
      </c>
      <c r="P18" s="58"/>
    </row>
    <row r="19" spans="1:16" s="4" customFormat="1" ht="15" customHeight="1">
      <c r="A19" s="67"/>
      <c r="B19" s="68"/>
      <c r="C19" s="69"/>
      <c r="D19" s="59"/>
      <c r="E19" s="60"/>
      <c r="F19" s="61" t="s">
        <v>182</v>
      </c>
      <c r="G19" s="58"/>
      <c r="H19" s="61" t="s">
        <v>183</v>
      </c>
      <c r="I19" s="58"/>
      <c r="J19" s="59"/>
      <c r="K19" s="60"/>
      <c r="L19" s="63"/>
      <c r="M19" s="59"/>
      <c r="N19" s="60"/>
      <c r="O19" s="59"/>
      <c r="P19" s="60"/>
    </row>
    <row r="20" spans="1:16" s="4" customFormat="1" ht="15" customHeight="1">
      <c r="A20" s="9"/>
      <c r="B20" s="27"/>
      <c r="C20" s="27"/>
      <c r="D20" s="10"/>
      <c r="E20" s="10"/>
      <c r="F20" s="10"/>
      <c r="G20" s="10"/>
      <c r="H20" s="10"/>
      <c r="I20" s="10"/>
      <c r="J20" s="11"/>
      <c r="K20" s="11"/>
      <c r="L20" s="12"/>
      <c r="M20" s="11"/>
      <c r="N20" s="11"/>
      <c r="O20" s="11"/>
      <c r="P20" s="13"/>
    </row>
    <row r="21" spans="1:16" s="4" customFormat="1" ht="15" customHeight="1">
      <c r="A21" s="24" t="s">
        <v>94</v>
      </c>
      <c r="D21" s="1"/>
      <c r="E21" s="1"/>
      <c r="F21" s="1">
        <f>SUM(F22:F24)</f>
        <v>1687763674</v>
      </c>
      <c r="G21" s="1"/>
      <c r="H21" s="28">
        <f>SUM(H22:H24)</f>
        <v>100</v>
      </c>
      <c r="I21" s="1"/>
      <c r="J21" s="2"/>
      <c r="K21" s="2"/>
      <c r="L21" s="3"/>
      <c r="M21" s="2"/>
      <c r="N21" s="2"/>
      <c r="O21" s="2"/>
      <c r="P21" s="23"/>
    </row>
    <row r="22" spans="1:16" ht="15" customHeight="1">
      <c r="A22" s="15"/>
      <c r="B22" s="14" t="s">
        <v>95</v>
      </c>
      <c r="D22" s="16">
        <v>583627535</v>
      </c>
      <c r="E22" s="14" t="s">
        <v>186</v>
      </c>
      <c r="F22" s="16">
        <v>429303608</v>
      </c>
      <c r="H22" s="29">
        <f>F22/F$21*100</f>
        <v>25.43623936297612</v>
      </c>
      <c r="I22" s="17"/>
      <c r="J22" s="18">
        <f aca="true" t="shared" si="0" ref="J22:J28">F22/D22</f>
        <v>0.7355780566453226</v>
      </c>
      <c r="K22" s="18" t="s">
        <v>187</v>
      </c>
      <c r="L22" s="19" t="s">
        <v>188</v>
      </c>
      <c r="M22" s="18">
        <v>1.75</v>
      </c>
      <c r="N22" s="18" t="s">
        <v>187</v>
      </c>
      <c r="O22" s="18">
        <f aca="true" t="shared" si="1" ref="O22:O28">J22/M22</f>
        <v>0.4203303180830415</v>
      </c>
      <c r="P22" s="20"/>
    </row>
    <row r="23" spans="1:16" ht="15" customHeight="1">
      <c r="A23" s="15"/>
      <c r="B23" s="14" t="s">
        <v>96</v>
      </c>
      <c r="D23" s="16">
        <v>1649924</v>
      </c>
      <c r="F23" s="16">
        <v>2063817</v>
      </c>
      <c r="H23" s="29">
        <f aca="true" t="shared" si="2" ref="H23:H28">F23/F$21*100</f>
        <v>0.12228116008142027</v>
      </c>
      <c r="I23" s="17"/>
      <c r="J23" s="18">
        <f t="shared" si="0"/>
        <v>1.2508557969942857</v>
      </c>
      <c r="K23" s="18" t="s">
        <v>187</v>
      </c>
      <c r="L23" s="19" t="s">
        <v>188</v>
      </c>
      <c r="M23" s="18">
        <v>3.65</v>
      </c>
      <c r="N23" s="18" t="s">
        <v>187</v>
      </c>
      <c r="O23" s="18">
        <f t="shared" si="1"/>
        <v>0.34270021835459885</v>
      </c>
      <c r="P23" s="20"/>
    </row>
    <row r="24" spans="1:16" ht="15" customHeight="1">
      <c r="A24" s="15"/>
      <c r="B24" s="14" t="s">
        <v>97</v>
      </c>
      <c r="D24" s="16">
        <f>SUM(D25:D28)</f>
        <v>2251420017</v>
      </c>
      <c r="E24" s="16" t="s">
        <v>189</v>
      </c>
      <c r="F24" s="16">
        <f>SUM(F25:F28)</f>
        <v>1256396249</v>
      </c>
      <c r="H24" s="29">
        <f t="shared" si="2"/>
        <v>74.44147947694246</v>
      </c>
      <c r="J24" s="18">
        <f t="shared" si="0"/>
        <v>0.5580461395533555</v>
      </c>
      <c r="K24" s="18" t="s">
        <v>190</v>
      </c>
      <c r="L24" s="22" t="s">
        <v>191</v>
      </c>
      <c r="M24" s="18">
        <v>2.67</v>
      </c>
      <c r="N24" s="18" t="s">
        <v>190</v>
      </c>
      <c r="O24" s="18">
        <f t="shared" si="1"/>
        <v>0.20900604477653764</v>
      </c>
      <c r="P24" s="20"/>
    </row>
    <row r="25" spans="1:16" ht="15" customHeight="1">
      <c r="A25" s="15"/>
      <c r="C25" s="14" t="s">
        <v>98</v>
      </c>
      <c r="D25" s="16">
        <v>230269390</v>
      </c>
      <c r="E25" s="16" t="s">
        <v>189</v>
      </c>
      <c r="F25" s="16">
        <v>127591817</v>
      </c>
      <c r="H25" s="29">
        <f t="shared" si="2"/>
        <v>7.559815332297524</v>
      </c>
      <c r="J25" s="18">
        <f t="shared" si="0"/>
        <v>0.5540980370860409</v>
      </c>
      <c r="K25" s="18" t="s">
        <v>190</v>
      </c>
      <c r="L25" s="22" t="s">
        <v>191</v>
      </c>
      <c r="M25" s="18">
        <v>2.67</v>
      </c>
      <c r="N25" s="18" t="s">
        <v>190</v>
      </c>
      <c r="O25" s="18">
        <f t="shared" si="1"/>
        <v>0.20752735471387299</v>
      </c>
      <c r="P25" s="20"/>
    </row>
    <row r="26" spans="1:16" ht="15" customHeight="1">
      <c r="A26" s="15"/>
      <c r="C26" s="14" t="s">
        <v>99</v>
      </c>
      <c r="D26" s="16">
        <v>1633890629</v>
      </c>
      <c r="E26" s="16" t="s">
        <v>189</v>
      </c>
      <c r="F26" s="16">
        <v>978518562</v>
      </c>
      <c r="H26" s="29">
        <f t="shared" si="2"/>
        <v>57.97722614096267</v>
      </c>
      <c r="J26" s="18">
        <f t="shared" si="0"/>
        <v>0.5988886554780528</v>
      </c>
      <c r="K26" s="18" t="s">
        <v>190</v>
      </c>
      <c r="L26" s="22" t="s">
        <v>191</v>
      </c>
      <c r="M26" s="18">
        <v>2.67</v>
      </c>
      <c r="N26" s="18" t="s">
        <v>190</v>
      </c>
      <c r="O26" s="18">
        <f t="shared" si="1"/>
        <v>0.2243028672202445</v>
      </c>
      <c r="P26" s="20"/>
    </row>
    <row r="27" spans="1:16" ht="15" customHeight="1">
      <c r="A27" s="15"/>
      <c r="C27" s="14" t="s">
        <v>100</v>
      </c>
      <c r="D27" s="16">
        <v>386669899</v>
      </c>
      <c r="E27" s="16" t="s">
        <v>189</v>
      </c>
      <c r="F27" s="16">
        <v>149904194</v>
      </c>
      <c r="H27" s="29">
        <f t="shared" si="2"/>
        <v>8.881823700158629</v>
      </c>
      <c r="J27" s="18">
        <f t="shared" si="0"/>
        <v>0.3876800195403884</v>
      </c>
      <c r="K27" s="18" t="s">
        <v>190</v>
      </c>
      <c r="L27" s="22" t="s">
        <v>191</v>
      </c>
      <c r="M27" s="18">
        <v>2.67</v>
      </c>
      <c r="N27" s="18" t="s">
        <v>190</v>
      </c>
      <c r="O27" s="18">
        <f t="shared" si="1"/>
        <v>0.1451985091911567</v>
      </c>
      <c r="P27" s="20"/>
    </row>
    <row r="28" spans="1:16" ht="15" customHeight="1">
      <c r="A28" s="15"/>
      <c r="C28" s="14" t="s">
        <v>101</v>
      </c>
      <c r="D28" s="16">
        <v>590099</v>
      </c>
      <c r="E28" s="16" t="s">
        <v>189</v>
      </c>
      <c r="F28" s="16">
        <v>381676</v>
      </c>
      <c r="H28" s="30">
        <f t="shared" si="2"/>
        <v>0.022614303523634197</v>
      </c>
      <c r="J28" s="18">
        <f t="shared" si="0"/>
        <v>0.6467999437382541</v>
      </c>
      <c r="K28" s="18" t="s">
        <v>190</v>
      </c>
      <c r="L28" s="22" t="s">
        <v>191</v>
      </c>
      <c r="M28" s="18">
        <v>2.67</v>
      </c>
      <c r="N28" s="18" t="s">
        <v>190</v>
      </c>
      <c r="O28" s="18">
        <f t="shared" si="1"/>
        <v>0.24224716993942103</v>
      </c>
      <c r="P28" s="20"/>
    </row>
    <row r="29" spans="1:16" ht="15" customHeight="1">
      <c r="A29" s="25"/>
      <c r="B29" s="5"/>
      <c r="C29" s="5"/>
      <c r="D29" s="6"/>
      <c r="E29" s="6"/>
      <c r="F29" s="6"/>
      <c r="G29" s="6"/>
      <c r="H29" s="6"/>
      <c r="I29" s="6"/>
      <c r="J29" s="7"/>
      <c r="K29" s="7"/>
      <c r="L29" s="8"/>
      <c r="M29" s="7"/>
      <c r="N29" s="7"/>
      <c r="O29" s="7"/>
      <c r="P29" s="26"/>
    </row>
    <row r="30" spans="1:16" ht="15" customHeight="1">
      <c r="A30" s="92" t="s">
        <v>102</v>
      </c>
      <c r="B30" s="92"/>
      <c r="C30" s="92"/>
      <c r="D30" s="93"/>
      <c r="E30" s="93"/>
      <c r="F30" s="93"/>
      <c r="G30" s="93"/>
      <c r="H30" s="93"/>
      <c r="I30" s="93"/>
      <c r="J30" s="93"/>
      <c r="K30" s="93"/>
      <c r="L30" s="93"/>
      <c r="M30" s="93"/>
      <c r="N30" s="93"/>
      <c r="O30" s="93"/>
      <c r="P30" s="93"/>
    </row>
    <row r="31" spans="1:16" ht="15" customHeight="1">
      <c r="A31" s="98"/>
      <c r="B31" s="98"/>
      <c r="C31" s="98"/>
      <c r="D31" s="94"/>
      <c r="E31" s="94"/>
      <c r="F31" s="94"/>
      <c r="G31" s="94"/>
      <c r="H31" s="94"/>
      <c r="I31" s="94"/>
      <c r="J31" s="94"/>
      <c r="K31" s="94"/>
      <c r="L31" s="94"/>
      <c r="M31" s="94"/>
      <c r="N31" s="94"/>
      <c r="O31" s="94"/>
      <c r="P31" s="94"/>
    </row>
    <row r="32" spans="1:16" ht="15" customHeight="1">
      <c r="A32" s="98"/>
      <c r="B32" s="98"/>
      <c r="C32" s="98"/>
      <c r="D32" s="94"/>
      <c r="E32" s="94"/>
      <c r="F32" s="94"/>
      <c r="G32" s="94"/>
      <c r="H32" s="94"/>
      <c r="I32" s="94"/>
      <c r="J32" s="94"/>
      <c r="K32" s="94"/>
      <c r="L32" s="94"/>
      <c r="M32" s="94"/>
      <c r="N32" s="94"/>
      <c r="O32" s="94"/>
      <c r="P32" s="94"/>
    </row>
    <row r="33" spans="1:16" ht="15" customHeight="1">
      <c r="A33" s="94"/>
      <c r="B33" s="94"/>
      <c r="C33" s="94"/>
      <c r="D33" s="94"/>
      <c r="E33" s="94"/>
      <c r="F33" s="94"/>
      <c r="G33" s="94"/>
      <c r="H33" s="94"/>
      <c r="I33" s="94"/>
      <c r="J33" s="94"/>
      <c r="K33" s="94"/>
      <c r="L33" s="94"/>
      <c r="M33" s="94"/>
      <c r="N33" s="94"/>
      <c r="O33" s="94"/>
      <c r="P33" s="94"/>
    </row>
    <row r="34" spans="2:16" ht="15" customHeight="1">
      <c r="B34" s="34"/>
      <c r="C34" s="34"/>
      <c r="D34" s="35"/>
      <c r="E34" s="34"/>
      <c r="F34" s="35"/>
      <c r="G34" s="35"/>
      <c r="H34" s="35"/>
      <c r="I34" s="35"/>
      <c r="J34" s="36"/>
      <c r="K34" s="36"/>
      <c r="L34" s="37"/>
      <c r="M34" s="36"/>
      <c r="N34" s="36"/>
      <c r="O34" s="36"/>
      <c r="P34" s="34"/>
    </row>
  </sheetData>
  <mergeCells count="15">
    <mergeCell ref="A30:P33"/>
    <mergeCell ref="B16:P16"/>
    <mergeCell ref="A18:C19"/>
    <mergeCell ref="D18:E19"/>
    <mergeCell ref="F18:I18"/>
    <mergeCell ref="J18:K19"/>
    <mergeCell ref="L18:L19"/>
    <mergeCell ref="M18:N19"/>
    <mergeCell ref="O18:P19"/>
    <mergeCell ref="F19:G19"/>
    <mergeCell ref="H19:I19"/>
    <mergeCell ref="A1:P2"/>
    <mergeCell ref="B3:P6"/>
    <mergeCell ref="B8:P10"/>
    <mergeCell ref="B12:P14"/>
  </mergeCells>
  <printOptions horizontalCentered="1"/>
  <pageMargins left="0" right="0" top="0.59" bottom="0.3" header="0.18" footer="0.7"/>
  <pageSetup horizontalDpi="600" verticalDpi="600" orientation="landscape" r:id="rId1"/>
</worksheet>
</file>

<file path=xl/worksheets/sheet18.xml><?xml version="1.0" encoding="utf-8"?>
<worksheet xmlns="http://schemas.openxmlformats.org/spreadsheetml/2006/main" xmlns:r="http://schemas.openxmlformats.org/officeDocument/2006/relationships">
  <dimension ref="A1:P22"/>
  <sheetViews>
    <sheetView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2"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73" t="s">
        <v>103</v>
      </c>
      <c r="B1" s="74"/>
      <c r="C1" s="74"/>
      <c r="D1" s="74"/>
      <c r="E1" s="74"/>
      <c r="F1" s="74"/>
      <c r="G1" s="74"/>
      <c r="H1" s="74"/>
      <c r="I1" s="74"/>
      <c r="J1" s="74"/>
      <c r="K1" s="74"/>
      <c r="L1" s="74"/>
      <c r="M1" s="74"/>
      <c r="N1" s="74"/>
      <c r="O1" s="74"/>
      <c r="P1" s="74"/>
    </row>
    <row r="2" spans="1:16" s="4" customFormat="1" ht="15" customHeight="1">
      <c r="A2" s="74"/>
      <c r="B2" s="74"/>
      <c r="C2" s="74"/>
      <c r="D2" s="74"/>
      <c r="E2" s="74"/>
      <c r="F2" s="74"/>
      <c r="G2" s="74"/>
      <c r="H2" s="74"/>
      <c r="I2" s="74"/>
      <c r="J2" s="74"/>
      <c r="K2" s="74"/>
      <c r="L2" s="74"/>
      <c r="M2" s="74"/>
      <c r="N2" s="74"/>
      <c r="O2" s="74"/>
      <c r="P2" s="74"/>
    </row>
    <row r="3" spans="1:16" s="4" customFormat="1" ht="15" customHeight="1">
      <c r="A3" s="31"/>
      <c r="B3" s="81" t="s">
        <v>104</v>
      </c>
      <c r="C3" s="81"/>
      <c r="D3" s="81"/>
      <c r="E3" s="81"/>
      <c r="F3" s="81"/>
      <c r="G3" s="81"/>
      <c r="H3" s="81"/>
      <c r="I3" s="81"/>
      <c r="J3" s="81"/>
      <c r="K3" s="81"/>
      <c r="L3" s="81"/>
      <c r="M3" s="81"/>
      <c r="N3" s="81"/>
      <c r="O3" s="81"/>
      <c r="P3" s="81"/>
    </row>
    <row r="4" spans="1:16" s="4" customFormat="1" ht="15" customHeight="1">
      <c r="A4" s="31"/>
      <c r="B4" s="81"/>
      <c r="C4" s="81"/>
      <c r="D4" s="81"/>
      <c r="E4" s="81"/>
      <c r="F4" s="81"/>
      <c r="G4" s="81"/>
      <c r="H4" s="81"/>
      <c r="I4" s="81"/>
      <c r="J4" s="81"/>
      <c r="K4" s="81"/>
      <c r="L4" s="81"/>
      <c r="M4" s="81"/>
      <c r="N4" s="81"/>
      <c r="O4" s="81"/>
      <c r="P4" s="81"/>
    </row>
    <row r="5" spans="1:16" s="4" customFormat="1" ht="15" customHeight="1">
      <c r="A5" s="31"/>
      <c r="B5" s="81"/>
      <c r="C5" s="81"/>
      <c r="D5" s="81"/>
      <c r="E5" s="81"/>
      <c r="F5" s="81"/>
      <c r="G5" s="81"/>
      <c r="H5" s="81"/>
      <c r="I5" s="81"/>
      <c r="J5" s="81"/>
      <c r="K5" s="81"/>
      <c r="L5" s="81"/>
      <c r="M5" s="81"/>
      <c r="N5" s="81"/>
      <c r="O5" s="81"/>
      <c r="P5" s="81"/>
    </row>
    <row r="6" spans="1:16" s="4" customFormat="1" ht="15" customHeight="1">
      <c r="A6" s="31"/>
      <c r="B6" s="81"/>
      <c r="C6" s="81"/>
      <c r="D6" s="81"/>
      <c r="E6" s="81"/>
      <c r="F6" s="81"/>
      <c r="G6" s="81"/>
      <c r="H6" s="81"/>
      <c r="I6" s="81"/>
      <c r="J6" s="81"/>
      <c r="K6" s="81"/>
      <c r="L6" s="81"/>
      <c r="M6" s="81"/>
      <c r="N6" s="81"/>
      <c r="O6" s="81"/>
      <c r="P6" s="81"/>
    </row>
    <row r="7" spans="1:16" s="4" customFormat="1" ht="15" customHeight="1">
      <c r="A7" s="31"/>
      <c r="B7" s="81"/>
      <c r="C7" s="81"/>
      <c r="D7" s="81"/>
      <c r="E7" s="81"/>
      <c r="F7" s="81"/>
      <c r="G7" s="81"/>
      <c r="H7" s="81"/>
      <c r="I7" s="81"/>
      <c r="J7" s="81"/>
      <c r="K7" s="81"/>
      <c r="L7" s="81"/>
      <c r="M7" s="81"/>
      <c r="N7" s="81"/>
      <c r="O7" s="81"/>
      <c r="P7" s="81"/>
    </row>
    <row r="8" spans="1:16" s="4" customFormat="1" ht="15" customHeight="1">
      <c r="A8" s="31"/>
      <c r="B8" s="42"/>
      <c r="C8" s="42"/>
      <c r="D8" s="42"/>
      <c r="E8" s="42"/>
      <c r="F8" s="42"/>
      <c r="G8" s="42"/>
      <c r="H8" s="42"/>
      <c r="I8" s="42"/>
      <c r="J8" s="42"/>
      <c r="K8" s="42"/>
      <c r="L8" s="42"/>
      <c r="M8" s="42"/>
      <c r="N8" s="42"/>
      <c r="O8" s="42"/>
      <c r="P8" s="42"/>
    </row>
    <row r="9" spans="1:16" s="4" customFormat="1" ht="15" customHeight="1">
      <c r="A9" s="31"/>
      <c r="B9" s="81" t="s">
        <v>105</v>
      </c>
      <c r="C9" s="81"/>
      <c r="D9" s="81"/>
      <c r="E9" s="81"/>
      <c r="F9" s="81"/>
      <c r="G9" s="81"/>
      <c r="H9" s="81"/>
      <c r="I9" s="81"/>
      <c r="J9" s="81"/>
      <c r="K9" s="81"/>
      <c r="L9" s="81"/>
      <c r="M9" s="81"/>
      <c r="N9" s="81"/>
      <c r="O9" s="81"/>
      <c r="P9" s="81"/>
    </row>
    <row r="10" spans="2:16" s="4" customFormat="1" ht="15" customHeight="1">
      <c r="B10" s="5"/>
      <c r="C10" s="5"/>
      <c r="D10" s="6"/>
      <c r="E10" s="6"/>
      <c r="F10" s="6"/>
      <c r="G10" s="6"/>
      <c r="H10" s="6"/>
      <c r="I10" s="6"/>
      <c r="J10" s="7"/>
      <c r="K10" s="7"/>
      <c r="L10" s="8"/>
      <c r="M10" s="7"/>
      <c r="N10" s="7"/>
      <c r="O10" s="7"/>
      <c r="P10" s="5"/>
    </row>
    <row r="11" spans="1:16" s="4" customFormat="1" ht="15" customHeight="1">
      <c r="A11" s="64" t="s">
        <v>202</v>
      </c>
      <c r="B11" s="65"/>
      <c r="C11" s="66"/>
      <c r="D11" s="61" t="s">
        <v>203</v>
      </c>
      <c r="E11" s="58"/>
      <c r="F11" s="70" t="s">
        <v>204</v>
      </c>
      <c r="G11" s="71"/>
      <c r="H11" s="71"/>
      <c r="I11" s="72"/>
      <c r="J11" s="57" t="s">
        <v>184</v>
      </c>
      <c r="K11" s="58"/>
      <c r="L11" s="62" t="s">
        <v>205</v>
      </c>
      <c r="M11" s="57" t="s">
        <v>206</v>
      </c>
      <c r="N11" s="58"/>
      <c r="O11" s="57" t="s">
        <v>185</v>
      </c>
      <c r="P11" s="58"/>
    </row>
    <row r="12" spans="1:16" s="4" customFormat="1" ht="15" customHeight="1">
      <c r="A12" s="67"/>
      <c r="B12" s="68"/>
      <c r="C12" s="69"/>
      <c r="D12" s="59"/>
      <c r="E12" s="60"/>
      <c r="F12" s="61" t="s">
        <v>182</v>
      </c>
      <c r="G12" s="58"/>
      <c r="H12" s="61" t="s">
        <v>183</v>
      </c>
      <c r="I12" s="58"/>
      <c r="J12" s="59"/>
      <c r="K12" s="60"/>
      <c r="L12" s="63"/>
      <c r="M12" s="59"/>
      <c r="N12" s="60"/>
      <c r="O12" s="59"/>
      <c r="P12" s="60"/>
    </row>
    <row r="13" spans="1:16" s="4" customFormat="1" ht="15" customHeight="1">
      <c r="A13" s="9"/>
      <c r="B13" s="27"/>
      <c r="C13" s="27"/>
      <c r="D13" s="10"/>
      <c r="E13" s="10"/>
      <c r="F13" s="10"/>
      <c r="G13" s="10"/>
      <c r="H13" s="10"/>
      <c r="I13" s="10"/>
      <c r="J13" s="11"/>
      <c r="K13" s="11"/>
      <c r="L13" s="12"/>
      <c r="M13" s="11"/>
      <c r="N13" s="11"/>
      <c r="O13" s="11"/>
      <c r="P13" s="13"/>
    </row>
    <row r="14" spans="1:16" s="4" customFormat="1" ht="15" customHeight="1">
      <c r="A14" s="24" t="s">
        <v>106</v>
      </c>
      <c r="D14" s="1"/>
      <c r="E14" s="1"/>
      <c r="F14" s="1">
        <f>SUM(F15:F17)</f>
        <v>16326043</v>
      </c>
      <c r="G14" s="1"/>
      <c r="H14" s="28">
        <f>SUM(H15:H17)</f>
        <v>100</v>
      </c>
      <c r="I14" s="1"/>
      <c r="J14" s="2"/>
      <c r="K14" s="2"/>
      <c r="L14" s="3"/>
      <c r="M14" s="2"/>
      <c r="N14" s="2"/>
      <c r="O14" s="2"/>
      <c r="P14" s="23"/>
    </row>
    <row r="15" spans="1:16" ht="15" customHeight="1">
      <c r="A15" s="15"/>
      <c r="B15" s="14" t="s">
        <v>193</v>
      </c>
      <c r="D15" s="16">
        <v>20159182</v>
      </c>
      <c r="E15" s="14" t="s">
        <v>186</v>
      </c>
      <c r="F15" s="16">
        <v>15039143</v>
      </c>
      <c r="H15" s="29">
        <f>F15/F$14*100</f>
        <v>92.11750207934648</v>
      </c>
      <c r="I15" s="17"/>
      <c r="J15" s="18">
        <f>F15/D15</f>
        <v>0.7460195061486126</v>
      </c>
      <c r="K15" s="18" t="s">
        <v>187</v>
      </c>
      <c r="L15" s="19" t="s">
        <v>188</v>
      </c>
      <c r="M15" s="18">
        <v>4.3</v>
      </c>
      <c r="N15" s="18" t="s">
        <v>187</v>
      </c>
      <c r="O15" s="18">
        <f>J15/M15</f>
        <v>0.1734929084066541</v>
      </c>
      <c r="P15" s="20"/>
    </row>
    <row r="16" spans="1:16" ht="15" customHeight="1">
      <c r="A16" s="15"/>
      <c r="B16" s="14" t="s">
        <v>208</v>
      </c>
      <c r="D16" s="16">
        <v>485285</v>
      </c>
      <c r="E16" s="14" t="s">
        <v>186</v>
      </c>
      <c r="F16" s="16">
        <v>1029261</v>
      </c>
      <c r="H16" s="29">
        <f>F16/F$14*100</f>
        <v>6.304411914142332</v>
      </c>
      <c r="I16" s="17"/>
      <c r="J16" s="18">
        <f>F16/D16</f>
        <v>2.120941302533563</v>
      </c>
      <c r="K16" s="18" t="s">
        <v>187</v>
      </c>
      <c r="L16" s="19" t="s">
        <v>188</v>
      </c>
      <c r="M16" s="18">
        <v>3.81</v>
      </c>
      <c r="N16" s="18" t="s">
        <v>187</v>
      </c>
      <c r="O16" s="18">
        <f>J16/M16</f>
        <v>0.5566775072266569</v>
      </c>
      <c r="P16" s="20"/>
    </row>
    <row r="17" spans="1:16" ht="15" customHeight="1">
      <c r="A17" s="15"/>
      <c r="B17" s="14" t="s">
        <v>20</v>
      </c>
      <c r="D17" s="16">
        <v>207101</v>
      </c>
      <c r="E17" s="14" t="s">
        <v>186</v>
      </c>
      <c r="F17" s="16">
        <v>257639</v>
      </c>
      <c r="H17" s="29">
        <f>F17/F$14*100</f>
        <v>1.578086006511192</v>
      </c>
      <c r="J17" s="18">
        <f>F17/D17</f>
        <v>1.2440258617775868</v>
      </c>
      <c r="K17" s="18" t="s">
        <v>187</v>
      </c>
      <c r="L17" s="19" t="s">
        <v>188</v>
      </c>
      <c r="M17" s="18">
        <v>2.73</v>
      </c>
      <c r="N17" s="18" t="s">
        <v>187</v>
      </c>
      <c r="O17" s="18">
        <f>J17/M17</f>
        <v>0.4556871288562589</v>
      </c>
      <c r="P17" s="20"/>
    </row>
    <row r="18" spans="1:16" ht="15" customHeight="1">
      <c r="A18" s="25"/>
      <c r="B18" s="5"/>
      <c r="C18" s="5"/>
      <c r="D18" s="6"/>
      <c r="E18" s="6"/>
      <c r="F18" s="6"/>
      <c r="G18" s="6"/>
      <c r="H18" s="6"/>
      <c r="I18" s="6"/>
      <c r="J18" s="7"/>
      <c r="K18" s="7"/>
      <c r="L18" s="8"/>
      <c r="M18" s="7"/>
      <c r="N18" s="7"/>
      <c r="O18" s="7"/>
      <c r="P18" s="26"/>
    </row>
    <row r="19" spans="1:16" ht="15" customHeight="1">
      <c r="A19" s="92" t="s">
        <v>107</v>
      </c>
      <c r="B19" s="92"/>
      <c r="C19" s="92"/>
      <c r="D19" s="93"/>
      <c r="E19" s="93"/>
      <c r="F19" s="93"/>
      <c r="G19" s="93"/>
      <c r="H19" s="93"/>
      <c r="I19" s="93"/>
      <c r="J19" s="93"/>
      <c r="K19" s="93"/>
      <c r="L19" s="93"/>
      <c r="M19" s="93"/>
      <c r="N19" s="93"/>
      <c r="O19" s="93"/>
      <c r="P19" s="93"/>
    </row>
    <row r="20" spans="1:16" ht="15" customHeight="1">
      <c r="A20" s="98"/>
      <c r="B20" s="98"/>
      <c r="C20" s="98"/>
      <c r="D20" s="94"/>
      <c r="E20" s="94"/>
      <c r="F20" s="94"/>
      <c r="G20" s="94"/>
      <c r="H20" s="94"/>
      <c r="I20" s="94"/>
      <c r="J20" s="94"/>
      <c r="K20" s="94"/>
      <c r="L20" s="94"/>
      <c r="M20" s="94"/>
      <c r="N20" s="94"/>
      <c r="O20" s="94"/>
      <c r="P20" s="94"/>
    </row>
    <row r="21" spans="1:16" ht="15" customHeight="1">
      <c r="A21" s="94"/>
      <c r="B21" s="94"/>
      <c r="C21" s="94"/>
      <c r="D21" s="94"/>
      <c r="E21" s="94"/>
      <c r="F21" s="94"/>
      <c r="G21" s="94"/>
      <c r="H21" s="94"/>
      <c r="I21" s="94"/>
      <c r="J21" s="94"/>
      <c r="K21" s="94"/>
      <c r="L21" s="94"/>
      <c r="M21" s="94"/>
      <c r="N21" s="94"/>
      <c r="O21" s="94"/>
      <c r="P21" s="94"/>
    </row>
    <row r="22" spans="2:16" ht="15" customHeight="1">
      <c r="B22" s="34"/>
      <c r="C22" s="34"/>
      <c r="D22" s="35"/>
      <c r="E22" s="34"/>
      <c r="F22" s="35"/>
      <c r="G22" s="35"/>
      <c r="H22" s="35"/>
      <c r="I22" s="35"/>
      <c r="J22" s="36"/>
      <c r="K22" s="36"/>
      <c r="L22" s="37"/>
      <c r="M22" s="36"/>
      <c r="N22" s="36"/>
      <c r="O22" s="36"/>
      <c r="P22" s="34"/>
    </row>
  </sheetData>
  <mergeCells count="13">
    <mergeCell ref="A19:P21"/>
    <mergeCell ref="A1:P2"/>
    <mergeCell ref="B3:P7"/>
    <mergeCell ref="B9:P9"/>
    <mergeCell ref="A11:C12"/>
    <mergeCell ref="D11:E12"/>
    <mergeCell ref="F11:I11"/>
    <mergeCell ref="J11:K12"/>
    <mergeCell ref="L11:L12"/>
    <mergeCell ref="M11:N12"/>
    <mergeCell ref="O11:P12"/>
    <mergeCell ref="F12:G12"/>
    <mergeCell ref="H12:I12"/>
  </mergeCells>
  <printOptions horizontalCentered="1"/>
  <pageMargins left="0" right="0" top="0.59" bottom="0.3" header="0.18" footer="0.7"/>
  <pageSetup horizontalDpi="600" verticalDpi="600" orientation="landscape" r:id="rId1"/>
</worksheet>
</file>

<file path=xl/worksheets/sheet19.xml><?xml version="1.0" encoding="utf-8"?>
<worksheet xmlns="http://schemas.openxmlformats.org/spreadsheetml/2006/main" xmlns:r="http://schemas.openxmlformats.org/officeDocument/2006/relationships">
  <dimension ref="A1:P26"/>
  <sheetViews>
    <sheetView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2"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73" t="s">
        <v>108</v>
      </c>
      <c r="B1" s="74"/>
      <c r="C1" s="74"/>
      <c r="D1" s="74"/>
      <c r="E1" s="74"/>
      <c r="F1" s="74"/>
      <c r="G1" s="74"/>
      <c r="H1" s="74"/>
      <c r="I1" s="74"/>
      <c r="J1" s="74"/>
      <c r="K1" s="74"/>
      <c r="L1" s="74"/>
      <c r="M1" s="74"/>
      <c r="N1" s="74"/>
      <c r="O1" s="74"/>
      <c r="P1" s="74"/>
    </row>
    <row r="2" spans="1:16" s="4" customFormat="1" ht="15" customHeight="1">
      <c r="A2" s="74"/>
      <c r="B2" s="74"/>
      <c r="C2" s="74"/>
      <c r="D2" s="74"/>
      <c r="E2" s="74"/>
      <c r="F2" s="74"/>
      <c r="G2" s="74"/>
      <c r="H2" s="74"/>
      <c r="I2" s="74"/>
      <c r="J2" s="74"/>
      <c r="K2" s="74"/>
      <c r="L2" s="74"/>
      <c r="M2" s="74"/>
      <c r="N2" s="74"/>
      <c r="O2" s="74"/>
      <c r="P2" s="74"/>
    </row>
    <row r="3" spans="1:16" s="4" customFormat="1" ht="15" customHeight="1">
      <c r="A3" s="31"/>
      <c r="B3" s="81" t="s">
        <v>109</v>
      </c>
      <c r="C3" s="81"/>
      <c r="D3" s="81"/>
      <c r="E3" s="81"/>
      <c r="F3" s="81"/>
      <c r="G3" s="81"/>
      <c r="H3" s="81"/>
      <c r="I3" s="81"/>
      <c r="J3" s="81"/>
      <c r="K3" s="81"/>
      <c r="L3" s="81"/>
      <c r="M3" s="81"/>
      <c r="N3" s="81"/>
      <c r="O3" s="81"/>
      <c r="P3" s="81"/>
    </row>
    <row r="4" spans="1:16" s="4" customFormat="1" ht="15" customHeight="1">
      <c r="A4" s="31"/>
      <c r="B4" s="81"/>
      <c r="C4" s="81"/>
      <c r="D4" s="81"/>
      <c r="E4" s="81"/>
      <c r="F4" s="81"/>
      <c r="G4" s="81"/>
      <c r="H4" s="81"/>
      <c r="I4" s="81"/>
      <c r="J4" s="81"/>
      <c r="K4" s="81"/>
      <c r="L4" s="81"/>
      <c r="M4" s="81"/>
      <c r="N4" s="81"/>
      <c r="O4" s="81"/>
      <c r="P4" s="81"/>
    </row>
    <row r="5" spans="1:16" s="4" customFormat="1" ht="15" customHeight="1">
      <c r="A5" s="31"/>
      <c r="B5" s="81"/>
      <c r="C5" s="81"/>
      <c r="D5" s="81"/>
      <c r="E5" s="81"/>
      <c r="F5" s="81"/>
      <c r="G5" s="81"/>
      <c r="H5" s="81"/>
      <c r="I5" s="81"/>
      <c r="J5" s="81"/>
      <c r="K5" s="81"/>
      <c r="L5" s="81"/>
      <c r="M5" s="81"/>
      <c r="N5" s="81"/>
      <c r="O5" s="81"/>
      <c r="P5" s="81"/>
    </row>
    <row r="6" spans="1:16" s="4" customFormat="1" ht="15" customHeight="1">
      <c r="A6" s="31"/>
      <c r="B6" s="31"/>
      <c r="C6" s="31"/>
      <c r="D6" s="31"/>
      <c r="E6" s="31"/>
      <c r="F6" s="31"/>
      <c r="G6" s="31"/>
      <c r="H6" s="31"/>
      <c r="I6" s="31"/>
      <c r="J6" s="31"/>
      <c r="K6" s="31"/>
      <c r="L6" s="31"/>
      <c r="M6" s="31"/>
      <c r="N6" s="31"/>
      <c r="O6" s="31"/>
      <c r="P6" s="31"/>
    </row>
    <row r="7" spans="1:16" s="4" customFormat="1" ht="15" customHeight="1">
      <c r="A7" s="31"/>
      <c r="B7" s="81" t="s">
        <v>110</v>
      </c>
      <c r="C7" s="81"/>
      <c r="D7" s="81"/>
      <c r="E7" s="81"/>
      <c r="F7" s="81"/>
      <c r="G7" s="81"/>
      <c r="H7" s="81"/>
      <c r="I7" s="81"/>
      <c r="J7" s="81"/>
      <c r="K7" s="81"/>
      <c r="L7" s="81"/>
      <c r="M7" s="81"/>
      <c r="N7" s="81"/>
      <c r="O7" s="81"/>
      <c r="P7" s="81"/>
    </row>
    <row r="8" spans="1:16" s="4" customFormat="1" ht="15" customHeight="1">
      <c r="A8" s="31"/>
      <c r="B8" s="81"/>
      <c r="C8" s="81"/>
      <c r="D8" s="81"/>
      <c r="E8" s="81"/>
      <c r="F8" s="81"/>
      <c r="G8" s="81"/>
      <c r="H8" s="81"/>
      <c r="I8" s="81"/>
      <c r="J8" s="81"/>
      <c r="K8" s="81"/>
      <c r="L8" s="81"/>
      <c r="M8" s="81"/>
      <c r="N8" s="81"/>
      <c r="O8" s="81"/>
      <c r="P8" s="81"/>
    </row>
    <row r="9" spans="1:16" s="4" customFormat="1" ht="15" customHeight="1">
      <c r="A9" s="31"/>
      <c r="B9" s="81"/>
      <c r="C9" s="81"/>
      <c r="D9" s="81"/>
      <c r="E9" s="81"/>
      <c r="F9" s="81"/>
      <c r="G9" s="81"/>
      <c r="H9" s="81"/>
      <c r="I9" s="81"/>
      <c r="J9" s="81"/>
      <c r="K9" s="81"/>
      <c r="L9" s="81"/>
      <c r="M9" s="81"/>
      <c r="N9" s="81"/>
      <c r="O9" s="81"/>
      <c r="P9" s="81"/>
    </row>
    <row r="10" spans="1:16" s="4" customFormat="1" ht="15" customHeight="1">
      <c r="A10" s="31"/>
      <c r="B10" s="42"/>
      <c r="C10" s="42"/>
      <c r="D10" s="42"/>
      <c r="E10" s="42"/>
      <c r="F10" s="42"/>
      <c r="G10" s="42"/>
      <c r="H10" s="42"/>
      <c r="I10" s="42"/>
      <c r="J10" s="42"/>
      <c r="K10" s="42"/>
      <c r="L10" s="42"/>
      <c r="M10" s="42"/>
      <c r="N10" s="42"/>
      <c r="O10" s="42"/>
      <c r="P10" s="42"/>
    </row>
    <row r="11" spans="1:16" s="4" customFormat="1" ht="15" customHeight="1">
      <c r="A11" s="31"/>
      <c r="B11" s="78" t="s">
        <v>111</v>
      </c>
      <c r="C11" s="78"/>
      <c r="D11" s="78"/>
      <c r="E11" s="78"/>
      <c r="F11" s="78"/>
      <c r="G11" s="78"/>
      <c r="H11" s="78"/>
      <c r="I11" s="78"/>
      <c r="J11" s="78"/>
      <c r="K11" s="78"/>
      <c r="L11" s="78"/>
      <c r="M11" s="78"/>
      <c r="N11" s="78"/>
      <c r="O11" s="78"/>
      <c r="P11" s="78"/>
    </row>
    <row r="12" spans="1:16" s="4" customFormat="1" ht="15" customHeight="1">
      <c r="A12" s="31"/>
      <c r="B12" s="74"/>
      <c r="C12" s="74"/>
      <c r="D12" s="74"/>
      <c r="E12" s="74"/>
      <c r="F12" s="74"/>
      <c r="G12" s="74"/>
      <c r="H12" s="74"/>
      <c r="I12" s="74"/>
      <c r="J12" s="74"/>
      <c r="K12" s="74"/>
      <c r="L12" s="74"/>
      <c r="M12" s="74"/>
      <c r="N12" s="74"/>
      <c r="O12" s="74"/>
      <c r="P12" s="74"/>
    </row>
    <row r="13" spans="2:16" s="4" customFormat="1" ht="15" customHeight="1">
      <c r="B13" s="5"/>
      <c r="C13" s="5"/>
      <c r="D13" s="6"/>
      <c r="E13" s="6"/>
      <c r="F13" s="6"/>
      <c r="G13" s="6"/>
      <c r="H13" s="6"/>
      <c r="I13" s="6"/>
      <c r="J13" s="7"/>
      <c r="K13" s="7"/>
      <c r="L13" s="8"/>
      <c r="M13" s="7"/>
      <c r="N13" s="7"/>
      <c r="O13" s="7"/>
      <c r="P13" s="5"/>
    </row>
    <row r="14" spans="1:16" s="4" customFormat="1" ht="15" customHeight="1">
      <c r="A14" s="64" t="s">
        <v>177</v>
      </c>
      <c r="B14" s="65"/>
      <c r="C14" s="66"/>
      <c r="D14" s="61" t="s">
        <v>178</v>
      </c>
      <c r="E14" s="58"/>
      <c r="F14" s="70" t="s">
        <v>167</v>
      </c>
      <c r="G14" s="71"/>
      <c r="H14" s="71"/>
      <c r="I14" s="72"/>
      <c r="J14" s="57" t="s">
        <v>184</v>
      </c>
      <c r="K14" s="58"/>
      <c r="L14" s="62" t="s">
        <v>205</v>
      </c>
      <c r="M14" s="57" t="s">
        <v>215</v>
      </c>
      <c r="N14" s="58"/>
      <c r="O14" s="57" t="s">
        <v>185</v>
      </c>
      <c r="P14" s="58"/>
    </row>
    <row r="15" spans="1:16" s="4" customFormat="1" ht="15" customHeight="1">
      <c r="A15" s="67"/>
      <c r="B15" s="68"/>
      <c r="C15" s="69"/>
      <c r="D15" s="59"/>
      <c r="E15" s="60"/>
      <c r="F15" s="61" t="s">
        <v>182</v>
      </c>
      <c r="G15" s="58"/>
      <c r="H15" s="61" t="s">
        <v>183</v>
      </c>
      <c r="I15" s="58"/>
      <c r="J15" s="59"/>
      <c r="K15" s="60"/>
      <c r="L15" s="63"/>
      <c r="M15" s="59"/>
      <c r="N15" s="60"/>
      <c r="O15" s="59"/>
      <c r="P15" s="60"/>
    </row>
    <row r="16" spans="1:16" s="4" customFormat="1" ht="15" customHeight="1">
      <c r="A16" s="9"/>
      <c r="B16" s="27"/>
      <c r="C16" s="27"/>
      <c r="D16" s="10"/>
      <c r="E16" s="10"/>
      <c r="F16" s="10"/>
      <c r="G16" s="10"/>
      <c r="H16" s="10"/>
      <c r="I16" s="10"/>
      <c r="J16" s="11"/>
      <c r="K16" s="11"/>
      <c r="L16" s="12"/>
      <c r="M16" s="11"/>
      <c r="N16" s="11"/>
      <c r="O16" s="11"/>
      <c r="P16" s="13"/>
    </row>
    <row r="17" spans="1:16" s="4" customFormat="1" ht="15" customHeight="1">
      <c r="A17" s="24" t="s">
        <v>112</v>
      </c>
      <c r="D17" s="1"/>
      <c r="E17" s="1"/>
      <c r="F17" s="1">
        <f>SUM(F18:F20)</f>
        <v>353291202</v>
      </c>
      <c r="G17" s="1"/>
      <c r="H17" s="28">
        <f>SUM(H18:H20)</f>
        <v>100</v>
      </c>
      <c r="I17" s="1"/>
      <c r="J17" s="2"/>
      <c r="K17" s="2"/>
      <c r="L17" s="3"/>
      <c r="M17" s="2"/>
      <c r="N17" s="2"/>
      <c r="O17" s="2"/>
      <c r="P17" s="23"/>
    </row>
    <row r="18" spans="1:16" ht="15" customHeight="1">
      <c r="A18" s="15"/>
      <c r="B18" s="14" t="s">
        <v>193</v>
      </c>
      <c r="D18" s="16">
        <v>303176176</v>
      </c>
      <c r="E18" s="14" t="s">
        <v>186</v>
      </c>
      <c r="F18" s="16">
        <v>292645383</v>
      </c>
      <c r="H18" s="29">
        <f>F18/F$17*100</f>
        <v>82.83404209992187</v>
      </c>
      <c r="I18" s="17"/>
      <c r="J18" s="18">
        <f>F18/D18</f>
        <v>0.9652651038121148</v>
      </c>
      <c r="K18" s="18" t="s">
        <v>187</v>
      </c>
      <c r="L18" s="19" t="s">
        <v>188</v>
      </c>
      <c r="M18" s="18">
        <v>4.5</v>
      </c>
      <c r="N18" s="18" t="s">
        <v>187</v>
      </c>
      <c r="O18" s="18">
        <f>J18/M18</f>
        <v>0.2145033564026922</v>
      </c>
      <c r="P18" s="20"/>
    </row>
    <row r="19" spans="1:16" ht="15" customHeight="1">
      <c r="A19" s="15"/>
      <c r="B19" s="14" t="s">
        <v>13</v>
      </c>
      <c r="D19" s="16">
        <v>58951713</v>
      </c>
      <c r="E19" s="14" t="s">
        <v>186</v>
      </c>
      <c r="F19" s="16">
        <v>54728048</v>
      </c>
      <c r="H19" s="29">
        <f>F19/F$17*100</f>
        <v>15.490917319814832</v>
      </c>
      <c r="I19" s="17"/>
      <c r="J19" s="18">
        <f>F19/D19</f>
        <v>0.9283538206938957</v>
      </c>
      <c r="K19" s="18" t="s">
        <v>187</v>
      </c>
      <c r="L19" s="19" t="s">
        <v>188</v>
      </c>
      <c r="M19" s="18">
        <v>3.77</v>
      </c>
      <c r="N19" s="18" t="s">
        <v>187</v>
      </c>
      <c r="O19" s="18">
        <f>J19/M19</f>
        <v>0.24624769779678932</v>
      </c>
      <c r="P19" s="20"/>
    </row>
    <row r="20" spans="1:16" ht="15" customHeight="1">
      <c r="A20" s="15"/>
      <c r="B20" s="14" t="s">
        <v>14</v>
      </c>
      <c r="D20" s="16">
        <v>2981001</v>
      </c>
      <c r="E20" s="14" t="s">
        <v>186</v>
      </c>
      <c r="F20" s="16">
        <v>5917771</v>
      </c>
      <c r="H20" s="29">
        <f>F20/F$17*100</f>
        <v>1.6750405802633035</v>
      </c>
      <c r="J20" s="18">
        <f>F20/D20</f>
        <v>1.9851623666010176</v>
      </c>
      <c r="K20" s="18" t="s">
        <v>187</v>
      </c>
      <c r="L20" s="19" t="s">
        <v>188</v>
      </c>
      <c r="M20" s="18">
        <v>2.73</v>
      </c>
      <c r="N20" s="18" t="s">
        <v>187</v>
      </c>
      <c r="O20" s="18">
        <f>J20/M20</f>
        <v>0.7271657020516549</v>
      </c>
      <c r="P20" s="20"/>
    </row>
    <row r="21" spans="1:16" ht="15" customHeight="1">
      <c r="A21" s="25"/>
      <c r="B21" s="5"/>
      <c r="C21" s="5"/>
      <c r="D21" s="6"/>
      <c r="E21" s="6"/>
      <c r="F21" s="6"/>
      <c r="G21" s="6"/>
      <c r="H21" s="6"/>
      <c r="I21" s="6"/>
      <c r="J21" s="7"/>
      <c r="K21" s="7"/>
      <c r="L21" s="8"/>
      <c r="M21" s="7"/>
      <c r="N21" s="7"/>
      <c r="O21" s="7"/>
      <c r="P21" s="26"/>
    </row>
    <row r="22" spans="1:16" ht="15" customHeight="1">
      <c r="A22" s="92" t="s">
        <v>113</v>
      </c>
      <c r="B22" s="92"/>
      <c r="C22" s="92"/>
      <c r="D22" s="93"/>
      <c r="E22" s="93"/>
      <c r="F22" s="93"/>
      <c r="G22" s="93"/>
      <c r="H22" s="93"/>
      <c r="I22" s="93"/>
      <c r="J22" s="93"/>
      <c r="K22" s="93"/>
      <c r="L22" s="93"/>
      <c r="M22" s="93"/>
      <c r="N22" s="93"/>
      <c r="O22" s="93"/>
      <c r="P22" s="93"/>
    </row>
    <row r="23" spans="1:16" ht="15" customHeight="1">
      <c r="A23" s="98"/>
      <c r="B23" s="98"/>
      <c r="C23" s="98"/>
      <c r="D23" s="94"/>
      <c r="E23" s="94"/>
      <c r="F23" s="94"/>
      <c r="G23" s="94"/>
      <c r="H23" s="94"/>
      <c r="I23" s="94"/>
      <c r="J23" s="94"/>
      <c r="K23" s="94"/>
      <c r="L23" s="94"/>
      <c r="M23" s="94"/>
      <c r="N23" s="94"/>
      <c r="O23" s="94"/>
      <c r="P23" s="94"/>
    </row>
    <row r="24" spans="1:16" ht="15" customHeight="1">
      <c r="A24" s="98"/>
      <c r="B24" s="98"/>
      <c r="C24" s="98"/>
      <c r="D24" s="94"/>
      <c r="E24" s="94"/>
      <c r="F24" s="94"/>
      <c r="G24" s="94"/>
      <c r="H24" s="94"/>
      <c r="I24" s="94"/>
      <c r="J24" s="94"/>
      <c r="K24" s="94"/>
      <c r="L24" s="94"/>
      <c r="M24" s="94"/>
      <c r="N24" s="94"/>
      <c r="O24" s="94"/>
      <c r="P24" s="94"/>
    </row>
    <row r="25" spans="1:16" ht="15" customHeight="1">
      <c r="A25" s="94"/>
      <c r="B25" s="94"/>
      <c r="C25" s="94"/>
      <c r="D25" s="94"/>
      <c r="E25" s="94"/>
      <c r="F25" s="94"/>
      <c r="G25" s="94"/>
      <c r="H25" s="94"/>
      <c r="I25" s="94"/>
      <c r="J25" s="94"/>
      <c r="K25" s="94"/>
      <c r="L25" s="94"/>
      <c r="M25" s="94"/>
      <c r="N25" s="94"/>
      <c r="O25" s="94"/>
      <c r="P25" s="94"/>
    </row>
    <row r="26" spans="2:16" ht="15" customHeight="1">
      <c r="B26" s="34"/>
      <c r="C26" s="34"/>
      <c r="D26" s="35"/>
      <c r="E26" s="34"/>
      <c r="F26" s="35"/>
      <c r="G26" s="35"/>
      <c r="H26" s="35"/>
      <c r="I26" s="35"/>
      <c r="J26" s="36"/>
      <c r="K26" s="36"/>
      <c r="L26" s="37"/>
      <c r="M26" s="36"/>
      <c r="N26" s="36"/>
      <c r="O26" s="36"/>
      <c r="P26" s="34"/>
    </row>
  </sheetData>
  <mergeCells count="14">
    <mergeCell ref="A22:P25"/>
    <mergeCell ref="L14:L15"/>
    <mergeCell ref="M14:N15"/>
    <mergeCell ref="O14:P15"/>
    <mergeCell ref="F15:G15"/>
    <mergeCell ref="H15:I15"/>
    <mergeCell ref="A14:C15"/>
    <mergeCell ref="D14:E15"/>
    <mergeCell ref="F14:I14"/>
    <mergeCell ref="J14:K15"/>
    <mergeCell ref="A1:P2"/>
    <mergeCell ref="B3:P5"/>
    <mergeCell ref="B7:P9"/>
    <mergeCell ref="B11:P12"/>
  </mergeCells>
  <printOptions horizontalCentered="1"/>
  <pageMargins left="0" right="0" top="0.59" bottom="0.3" header="0.18" footer="0.7"/>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P26"/>
  <sheetViews>
    <sheetView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2"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73" t="s">
        <v>198</v>
      </c>
      <c r="B1" s="74"/>
      <c r="C1" s="74"/>
      <c r="D1" s="74"/>
      <c r="E1" s="74"/>
      <c r="F1" s="74"/>
      <c r="G1" s="74"/>
      <c r="H1" s="74"/>
      <c r="I1" s="74"/>
      <c r="J1" s="74"/>
      <c r="K1" s="74"/>
      <c r="L1" s="74"/>
      <c r="M1" s="74"/>
      <c r="N1" s="74"/>
      <c r="O1" s="74"/>
      <c r="P1" s="74"/>
    </row>
    <row r="2" spans="1:16" s="4" customFormat="1" ht="15" customHeight="1">
      <c r="A2" s="74"/>
      <c r="B2" s="74"/>
      <c r="C2" s="74"/>
      <c r="D2" s="74"/>
      <c r="E2" s="74"/>
      <c r="F2" s="74"/>
      <c r="G2" s="74"/>
      <c r="H2" s="74"/>
      <c r="I2" s="74"/>
      <c r="J2" s="74"/>
      <c r="K2" s="74"/>
      <c r="L2" s="74"/>
      <c r="M2" s="74"/>
      <c r="N2" s="74"/>
      <c r="O2" s="74"/>
      <c r="P2" s="74"/>
    </row>
    <row r="3" spans="1:16" s="4" customFormat="1" ht="15" customHeight="1">
      <c r="A3" s="31"/>
      <c r="B3" s="78" t="s">
        <v>199</v>
      </c>
      <c r="C3" s="78"/>
      <c r="D3" s="78"/>
      <c r="E3" s="78"/>
      <c r="F3" s="78"/>
      <c r="G3" s="78"/>
      <c r="H3" s="78"/>
      <c r="I3" s="78"/>
      <c r="J3" s="78"/>
      <c r="K3" s="78"/>
      <c r="L3" s="78"/>
      <c r="M3" s="78"/>
      <c r="N3" s="78"/>
      <c r="O3" s="78"/>
      <c r="P3" s="78"/>
    </row>
    <row r="4" spans="1:16" s="4" customFormat="1" ht="15" customHeight="1">
      <c r="A4" s="31"/>
      <c r="B4" s="78"/>
      <c r="C4" s="78"/>
      <c r="D4" s="78"/>
      <c r="E4" s="78"/>
      <c r="F4" s="78"/>
      <c r="G4" s="78"/>
      <c r="H4" s="78"/>
      <c r="I4" s="78"/>
      <c r="J4" s="78"/>
      <c r="K4" s="78"/>
      <c r="L4" s="78"/>
      <c r="M4" s="78"/>
      <c r="N4" s="78"/>
      <c r="O4" s="78"/>
      <c r="P4" s="78"/>
    </row>
    <row r="5" spans="1:16" s="4" customFormat="1" ht="15" customHeight="1">
      <c r="A5" s="31"/>
      <c r="B5" s="78"/>
      <c r="C5" s="78"/>
      <c r="D5" s="78"/>
      <c r="E5" s="78"/>
      <c r="F5" s="78"/>
      <c r="G5" s="78"/>
      <c r="H5" s="78"/>
      <c r="I5" s="78"/>
      <c r="J5" s="78"/>
      <c r="K5" s="78"/>
      <c r="L5" s="78"/>
      <c r="M5" s="78"/>
      <c r="N5" s="78"/>
      <c r="O5" s="78"/>
      <c r="P5" s="78"/>
    </row>
    <row r="6" spans="1:16" s="4" customFormat="1" ht="15" customHeight="1">
      <c r="A6" s="31"/>
      <c r="B6" s="78"/>
      <c r="C6" s="78"/>
      <c r="D6" s="78"/>
      <c r="E6" s="78"/>
      <c r="F6" s="78"/>
      <c r="G6" s="78"/>
      <c r="H6" s="78"/>
      <c r="I6" s="78"/>
      <c r="J6" s="78"/>
      <c r="K6" s="78"/>
      <c r="L6" s="78"/>
      <c r="M6" s="78"/>
      <c r="N6" s="78"/>
      <c r="O6" s="78"/>
      <c r="P6" s="78"/>
    </row>
    <row r="7" spans="1:16" s="4" customFormat="1" ht="15" customHeight="1">
      <c r="A7" s="31"/>
      <c r="B7" s="33"/>
      <c r="C7" s="33"/>
      <c r="D7" s="33"/>
      <c r="E7" s="33"/>
      <c r="F7" s="33"/>
      <c r="G7" s="33"/>
      <c r="H7" s="33"/>
      <c r="I7" s="33"/>
      <c r="J7" s="33"/>
      <c r="K7" s="33"/>
      <c r="L7" s="33"/>
      <c r="M7" s="33"/>
      <c r="N7" s="33"/>
      <c r="O7" s="33"/>
      <c r="P7" s="33"/>
    </row>
    <row r="8" spans="1:16" s="4" customFormat="1" ht="15" customHeight="1">
      <c r="A8" s="31"/>
      <c r="B8" s="78" t="s">
        <v>200</v>
      </c>
      <c r="C8" s="78"/>
      <c r="D8" s="78"/>
      <c r="E8" s="78"/>
      <c r="F8" s="78"/>
      <c r="G8" s="78"/>
      <c r="H8" s="78"/>
      <c r="I8" s="78"/>
      <c r="J8" s="78"/>
      <c r="K8" s="78"/>
      <c r="L8" s="78"/>
      <c r="M8" s="78"/>
      <c r="N8" s="78"/>
      <c r="O8" s="78"/>
      <c r="P8" s="78"/>
    </row>
    <row r="9" spans="1:16" s="4" customFormat="1" ht="15" customHeight="1">
      <c r="A9" s="31"/>
      <c r="B9" s="78"/>
      <c r="C9" s="78"/>
      <c r="D9" s="78"/>
      <c r="E9" s="78"/>
      <c r="F9" s="78"/>
      <c r="G9" s="78"/>
      <c r="H9" s="78"/>
      <c r="I9" s="78"/>
      <c r="J9" s="78"/>
      <c r="K9" s="78"/>
      <c r="L9" s="78"/>
      <c r="M9" s="78"/>
      <c r="N9" s="78"/>
      <c r="O9" s="78"/>
      <c r="P9" s="78"/>
    </row>
    <row r="10" spans="1:16" s="4" customFormat="1" ht="15" customHeight="1">
      <c r="A10" s="31"/>
      <c r="B10" s="33"/>
      <c r="C10" s="33"/>
      <c r="D10" s="33"/>
      <c r="E10" s="33"/>
      <c r="F10" s="33"/>
      <c r="G10" s="33"/>
      <c r="H10" s="33"/>
      <c r="I10" s="33"/>
      <c r="J10" s="33"/>
      <c r="K10" s="33"/>
      <c r="L10" s="33"/>
      <c r="M10" s="33"/>
      <c r="N10" s="33"/>
      <c r="O10" s="33"/>
      <c r="P10" s="33"/>
    </row>
    <row r="11" spans="1:16" s="4" customFormat="1" ht="15" customHeight="1">
      <c r="A11" s="31"/>
      <c r="B11" s="78" t="s">
        <v>201</v>
      </c>
      <c r="C11" s="78"/>
      <c r="D11" s="78"/>
      <c r="E11" s="78"/>
      <c r="F11" s="78"/>
      <c r="G11" s="78"/>
      <c r="H11" s="78"/>
      <c r="I11" s="78"/>
      <c r="J11" s="78"/>
      <c r="K11" s="78"/>
      <c r="L11" s="78"/>
      <c r="M11" s="78"/>
      <c r="N11" s="78"/>
      <c r="O11" s="78"/>
      <c r="P11" s="78"/>
    </row>
    <row r="12" spans="1:16" s="4" customFormat="1" ht="15" customHeight="1">
      <c r="A12" s="31"/>
      <c r="B12" s="74"/>
      <c r="C12" s="74"/>
      <c r="D12" s="74"/>
      <c r="E12" s="74"/>
      <c r="F12" s="74"/>
      <c r="G12" s="74"/>
      <c r="H12" s="74"/>
      <c r="I12" s="74"/>
      <c r="J12" s="74"/>
      <c r="K12" s="74"/>
      <c r="L12" s="74"/>
      <c r="M12" s="74"/>
      <c r="N12" s="74"/>
      <c r="O12" s="74"/>
      <c r="P12" s="74"/>
    </row>
    <row r="13" spans="2:16" s="4" customFormat="1" ht="15" customHeight="1">
      <c r="B13" s="5"/>
      <c r="C13" s="5"/>
      <c r="D13" s="6"/>
      <c r="E13" s="6"/>
      <c r="F13" s="6"/>
      <c r="G13" s="6"/>
      <c r="H13" s="6"/>
      <c r="I13" s="6"/>
      <c r="J13" s="7"/>
      <c r="K13" s="7"/>
      <c r="L13" s="8"/>
      <c r="M13" s="7"/>
      <c r="N13" s="7"/>
      <c r="O13" s="7"/>
      <c r="P13" s="5"/>
    </row>
    <row r="14" spans="1:16" s="4" customFormat="1" ht="15" customHeight="1">
      <c r="A14" s="64" t="s">
        <v>202</v>
      </c>
      <c r="B14" s="65"/>
      <c r="C14" s="66"/>
      <c r="D14" s="61" t="s">
        <v>203</v>
      </c>
      <c r="E14" s="58"/>
      <c r="F14" s="70" t="s">
        <v>204</v>
      </c>
      <c r="G14" s="71"/>
      <c r="H14" s="71"/>
      <c r="I14" s="72"/>
      <c r="J14" s="57" t="s">
        <v>184</v>
      </c>
      <c r="K14" s="58"/>
      <c r="L14" s="62" t="s">
        <v>205</v>
      </c>
      <c r="M14" s="57" t="s">
        <v>206</v>
      </c>
      <c r="N14" s="58"/>
      <c r="O14" s="57" t="s">
        <v>185</v>
      </c>
      <c r="P14" s="58"/>
    </row>
    <row r="15" spans="1:16" s="4" customFormat="1" ht="15" customHeight="1">
      <c r="A15" s="67"/>
      <c r="B15" s="68"/>
      <c r="C15" s="69"/>
      <c r="D15" s="59"/>
      <c r="E15" s="60"/>
      <c r="F15" s="61" t="s">
        <v>182</v>
      </c>
      <c r="G15" s="58"/>
      <c r="H15" s="61" t="s">
        <v>183</v>
      </c>
      <c r="I15" s="58"/>
      <c r="J15" s="59"/>
      <c r="K15" s="60"/>
      <c r="L15" s="63"/>
      <c r="M15" s="59"/>
      <c r="N15" s="60"/>
      <c r="O15" s="59"/>
      <c r="P15" s="60"/>
    </row>
    <row r="16" spans="1:16" s="4" customFormat="1" ht="15" customHeight="1">
      <c r="A16" s="9"/>
      <c r="B16" s="27"/>
      <c r="C16" s="27"/>
      <c r="D16" s="10"/>
      <c r="E16" s="10"/>
      <c r="F16" s="10"/>
      <c r="G16" s="10"/>
      <c r="H16" s="10"/>
      <c r="I16" s="10"/>
      <c r="J16" s="11"/>
      <c r="K16" s="11"/>
      <c r="L16" s="12"/>
      <c r="M16" s="11"/>
      <c r="N16" s="11"/>
      <c r="O16" s="11"/>
      <c r="P16" s="13"/>
    </row>
    <row r="17" spans="1:16" s="4" customFormat="1" ht="15" customHeight="1">
      <c r="A17" s="24" t="s">
        <v>207</v>
      </c>
      <c r="D17" s="1"/>
      <c r="E17" s="1"/>
      <c r="F17" s="1">
        <f>SUM(F18:F20)</f>
        <v>91444604.55000001</v>
      </c>
      <c r="G17" s="1"/>
      <c r="H17" s="28">
        <f>SUM(H18:H20)</f>
        <v>100</v>
      </c>
      <c r="I17" s="1"/>
      <c r="J17" s="2"/>
      <c r="K17" s="2"/>
      <c r="L17" s="3"/>
      <c r="M17" s="2"/>
      <c r="N17" s="2"/>
      <c r="O17" s="2"/>
      <c r="P17" s="23"/>
    </row>
    <row r="18" spans="1:16" ht="15" customHeight="1">
      <c r="A18" s="15"/>
      <c r="B18" s="14" t="s">
        <v>193</v>
      </c>
      <c r="D18" s="16">
        <v>21780725</v>
      </c>
      <c r="E18" s="14" t="s">
        <v>186</v>
      </c>
      <c r="F18" s="16">
        <v>32308140</v>
      </c>
      <c r="H18" s="29">
        <f>F18/F$17*100</f>
        <v>35.330832430178624</v>
      </c>
      <c r="I18" s="17"/>
      <c r="J18" s="18">
        <f>F18/D18</f>
        <v>1.4833362984932779</v>
      </c>
      <c r="K18" s="18" t="s">
        <v>187</v>
      </c>
      <c r="L18" s="19" t="s">
        <v>188</v>
      </c>
      <c r="M18" s="18">
        <v>5.95</v>
      </c>
      <c r="N18" s="18" t="s">
        <v>187</v>
      </c>
      <c r="O18" s="18">
        <f>J18/M18</f>
        <v>0.24930021823416434</v>
      </c>
      <c r="P18" s="20"/>
    </row>
    <row r="19" spans="1:16" ht="15" customHeight="1">
      <c r="A19" s="15"/>
      <c r="B19" s="14" t="s">
        <v>208</v>
      </c>
      <c r="D19" s="16">
        <v>7938136.47</v>
      </c>
      <c r="E19" s="14" t="s">
        <v>186</v>
      </c>
      <c r="F19" s="16">
        <v>10676612.96</v>
      </c>
      <c r="H19" s="29">
        <f>F19/F$17*100</f>
        <v>11.675497983221362</v>
      </c>
      <c r="I19" s="17"/>
      <c r="J19" s="18">
        <f>F19/D19</f>
        <v>1.3449772500572796</v>
      </c>
      <c r="K19" s="18" t="s">
        <v>187</v>
      </c>
      <c r="L19" s="19" t="s">
        <v>188</v>
      </c>
      <c r="M19" s="18">
        <v>3.64</v>
      </c>
      <c r="N19" s="18" t="s">
        <v>187</v>
      </c>
      <c r="O19" s="18">
        <f>J19/M19</f>
        <v>0.3694992445212307</v>
      </c>
      <c r="P19" s="20"/>
    </row>
    <row r="20" spans="1:16" ht="15" customHeight="1">
      <c r="A20" s="15"/>
      <c r="B20" s="14" t="s">
        <v>209</v>
      </c>
      <c r="D20" s="16">
        <v>19127885</v>
      </c>
      <c r="E20" s="14" t="s">
        <v>186</v>
      </c>
      <c r="F20" s="16">
        <v>48459851.59</v>
      </c>
      <c r="H20" s="29">
        <f>F20/F$17*100</f>
        <v>52.993669586600014</v>
      </c>
      <c r="J20" s="18">
        <f>F20/D20</f>
        <v>2.5334662765904334</v>
      </c>
      <c r="K20" s="18" t="s">
        <v>187</v>
      </c>
      <c r="L20" s="19" t="s">
        <v>210</v>
      </c>
      <c r="M20" s="18">
        <v>11.3</v>
      </c>
      <c r="N20" s="18" t="s">
        <v>187</v>
      </c>
      <c r="O20" s="18">
        <f>J20/M20</f>
        <v>0.22420055545048082</v>
      </c>
      <c r="P20" s="20"/>
    </row>
    <row r="21" spans="1:16" ht="15" customHeight="1">
      <c r="A21" s="25"/>
      <c r="B21" s="5"/>
      <c r="C21" s="5"/>
      <c r="D21" s="6"/>
      <c r="E21" s="6"/>
      <c r="F21" s="6"/>
      <c r="G21" s="6"/>
      <c r="H21" s="6"/>
      <c r="I21" s="6"/>
      <c r="J21" s="7"/>
      <c r="K21" s="7"/>
      <c r="L21" s="8"/>
      <c r="M21" s="7"/>
      <c r="N21" s="7"/>
      <c r="O21" s="7"/>
      <c r="P21" s="26"/>
    </row>
    <row r="22" spans="1:16" ht="15" customHeight="1">
      <c r="A22" s="92" t="s">
        <v>211</v>
      </c>
      <c r="B22" s="92"/>
      <c r="C22" s="92"/>
      <c r="D22" s="93"/>
      <c r="E22" s="93"/>
      <c r="F22" s="93"/>
      <c r="G22" s="93"/>
      <c r="H22" s="93"/>
      <c r="I22" s="93"/>
      <c r="J22" s="93"/>
      <c r="K22" s="93"/>
      <c r="L22" s="93"/>
      <c r="M22" s="93"/>
      <c r="N22" s="93"/>
      <c r="O22" s="93"/>
      <c r="P22" s="93"/>
    </row>
    <row r="23" spans="1:16" ht="15" customHeight="1">
      <c r="A23" s="98"/>
      <c r="B23" s="98"/>
      <c r="C23" s="98"/>
      <c r="D23" s="94"/>
      <c r="E23" s="94"/>
      <c r="F23" s="94"/>
      <c r="G23" s="94"/>
      <c r="H23" s="94"/>
      <c r="I23" s="94"/>
      <c r="J23" s="94"/>
      <c r="K23" s="94"/>
      <c r="L23" s="94"/>
      <c r="M23" s="94"/>
      <c r="N23" s="94"/>
      <c r="O23" s="94"/>
      <c r="P23" s="94"/>
    </row>
    <row r="24" spans="1:16" ht="15" customHeight="1">
      <c r="A24" s="94"/>
      <c r="B24" s="94"/>
      <c r="C24" s="94"/>
      <c r="D24" s="94"/>
      <c r="E24" s="94"/>
      <c r="F24" s="94"/>
      <c r="G24" s="94"/>
      <c r="H24" s="94"/>
      <c r="I24" s="94"/>
      <c r="J24" s="94"/>
      <c r="K24" s="94"/>
      <c r="L24" s="94"/>
      <c r="M24" s="94"/>
      <c r="N24" s="94"/>
      <c r="O24" s="94"/>
      <c r="P24" s="94"/>
    </row>
    <row r="25" spans="2:16" ht="15" customHeight="1">
      <c r="B25" s="34"/>
      <c r="C25" s="34"/>
      <c r="D25" s="35"/>
      <c r="E25" s="34"/>
      <c r="F25" s="35"/>
      <c r="G25" s="35"/>
      <c r="H25" s="35"/>
      <c r="I25" s="35"/>
      <c r="J25" s="36"/>
      <c r="K25" s="36"/>
      <c r="L25" s="37"/>
      <c r="M25" s="36"/>
      <c r="N25" s="36"/>
      <c r="O25" s="36"/>
      <c r="P25" s="34"/>
    </row>
    <row r="26" ht="15" customHeight="1">
      <c r="A26" s="38"/>
    </row>
  </sheetData>
  <mergeCells count="14">
    <mergeCell ref="A22:P24"/>
    <mergeCell ref="A1:P2"/>
    <mergeCell ref="B3:P6"/>
    <mergeCell ref="B8:P9"/>
    <mergeCell ref="B11:P12"/>
    <mergeCell ref="A14:C15"/>
    <mergeCell ref="D14:E15"/>
    <mergeCell ref="F14:I14"/>
    <mergeCell ref="J14:K15"/>
    <mergeCell ref="L14:L15"/>
    <mergeCell ref="M14:N15"/>
    <mergeCell ref="O14:P15"/>
    <mergeCell ref="F15:G15"/>
    <mergeCell ref="H15:I15"/>
  </mergeCells>
  <printOptions horizontalCentered="1"/>
  <pageMargins left="0" right="0" top="0.59" bottom="0.3" header="0.18" footer="0.7"/>
  <pageSetup horizontalDpi="600" verticalDpi="600" orientation="landscape" r:id="rId1"/>
</worksheet>
</file>

<file path=xl/worksheets/sheet20.xml><?xml version="1.0" encoding="utf-8"?>
<worksheet xmlns="http://schemas.openxmlformats.org/spreadsheetml/2006/main" xmlns:r="http://schemas.openxmlformats.org/officeDocument/2006/relationships">
  <dimension ref="A1:P25"/>
  <sheetViews>
    <sheetView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2"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73" t="s">
        <v>114</v>
      </c>
      <c r="B1" s="74"/>
      <c r="C1" s="74"/>
      <c r="D1" s="74"/>
      <c r="E1" s="74"/>
      <c r="F1" s="74"/>
      <c r="G1" s="74"/>
      <c r="H1" s="74"/>
      <c r="I1" s="74"/>
      <c r="J1" s="74"/>
      <c r="K1" s="74"/>
      <c r="L1" s="74"/>
      <c r="M1" s="74"/>
      <c r="N1" s="74"/>
      <c r="O1" s="74"/>
      <c r="P1" s="74"/>
    </row>
    <row r="2" spans="1:16" s="4" customFormat="1" ht="15" customHeight="1">
      <c r="A2" s="74"/>
      <c r="B2" s="74"/>
      <c r="C2" s="74"/>
      <c r="D2" s="74"/>
      <c r="E2" s="74"/>
      <c r="F2" s="74"/>
      <c r="G2" s="74"/>
      <c r="H2" s="74"/>
      <c r="I2" s="74"/>
      <c r="J2" s="74"/>
      <c r="K2" s="74"/>
      <c r="L2" s="74"/>
      <c r="M2" s="74"/>
      <c r="N2" s="74"/>
      <c r="O2" s="74"/>
      <c r="P2" s="74"/>
    </row>
    <row r="3" spans="1:16" s="4" customFormat="1" ht="15" customHeight="1">
      <c r="A3" s="31"/>
      <c r="B3" s="82" t="s">
        <v>115</v>
      </c>
      <c r="C3" s="83"/>
      <c r="D3" s="83"/>
      <c r="E3" s="83"/>
      <c r="F3" s="83"/>
      <c r="G3" s="83"/>
      <c r="H3" s="83"/>
      <c r="I3" s="83"/>
      <c r="J3" s="83"/>
      <c r="K3" s="83"/>
      <c r="L3" s="83"/>
      <c r="M3" s="83"/>
      <c r="N3" s="83"/>
      <c r="O3" s="83"/>
      <c r="P3" s="83"/>
    </row>
    <row r="4" spans="1:16" s="4" customFormat="1" ht="15" customHeight="1">
      <c r="A4" s="31"/>
      <c r="B4" s="83"/>
      <c r="C4" s="83"/>
      <c r="D4" s="83"/>
      <c r="E4" s="83"/>
      <c r="F4" s="83"/>
      <c r="G4" s="83"/>
      <c r="H4" s="83"/>
      <c r="I4" s="83"/>
      <c r="J4" s="83"/>
      <c r="K4" s="83"/>
      <c r="L4" s="83"/>
      <c r="M4" s="83"/>
      <c r="N4" s="83"/>
      <c r="O4" s="83"/>
      <c r="P4" s="83"/>
    </row>
    <row r="5" spans="1:16" s="4" customFormat="1" ht="15" customHeight="1">
      <c r="A5" s="31"/>
      <c r="B5" s="83"/>
      <c r="C5" s="83"/>
      <c r="D5" s="83"/>
      <c r="E5" s="83"/>
      <c r="F5" s="83"/>
      <c r="G5" s="83"/>
      <c r="H5" s="83"/>
      <c r="I5" s="83"/>
      <c r="J5" s="83"/>
      <c r="K5" s="83"/>
      <c r="L5" s="83"/>
      <c r="M5" s="83"/>
      <c r="N5" s="83"/>
      <c r="O5" s="83"/>
      <c r="P5" s="83"/>
    </row>
    <row r="6" spans="1:16" s="4" customFormat="1" ht="15" customHeight="1">
      <c r="A6" s="31"/>
      <c r="B6" s="83"/>
      <c r="C6" s="83"/>
      <c r="D6" s="83"/>
      <c r="E6" s="83"/>
      <c r="F6" s="83"/>
      <c r="G6" s="83"/>
      <c r="H6" s="83"/>
      <c r="I6" s="83"/>
      <c r="J6" s="83"/>
      <c r="K6" s="83"/>
      <c r="L6" s="83"/>
      <c r="M6" s="83"/>
      <c r="N6" s="83"/>
      <c r="O6" s="83"/>
      <c r="P6" s="83"/>
    </row>
    <row r="7" spans="1:16" s="4" customFormat="1" ht="15" customHeight="1">
      <c r="A7" s="31"/>
      <c r="B7" s="31"/>
      <c r="C7" s="31"/>
      <c r="D7" s="31"/>
      <c r="E7" s="31"/>
      <c r="F7" s="31"/>
      <c r="G7" s="31"/>
      <c r="H7" s="31"/>
      <c r="I7" s="31"/>
      <c r="J7" s="31"/>
      <c r="K7" s="31"/>
      <c r="L7" s="31"/>
      <c r="M7" s="31"/>
      <c r="N7" s="31"/>
      <c r="O7" s="31"/>
      <c r="P7" s="31"/>
    </row>
    <row r="8" spans="1:16" s="4" customFormat="1" ht="15" customHeight="1">
      <c r="A8" s="31"/>
      <c r="B8" s="81" t="s">
        <v>116</v>
      </c>
      <c r="C8" s="81"/>
      <c r="D8" s="81"/>
      <c r="E8" s="81"/>
      <c r="F8" s="81"/>
      <c r="G8" s="81"/>
      <c r="H8" s="81"/>
      <c r="I8" s="81"/>
      <c r="J8" s="81"/>
      <c r="K8" s="81"/>
      <c r="L8" s="81"/>
      <c r="M8" s="81"/>
      <c r="N8" s="81"/>
      <c r="O8" s="81"/>
      <c r="P8" s="81"/>
    </row>
    <row r="9" spans="1:16" s="4" customFormat="1" ht="15" customHeight="1">
      <c r="A9" s="31"/>
      <c r="B9" s="81"/>
      <c r="C9" s="81"/>
      <c r="D9" s="81"/>
      <c r="E9" s="81"/>
      <c r="F9" s="81"/>
      <c r="G9" s="81"/>
      <c r="H9" s="81"/>
      <c r="I9" s="81"/>
      <c r="J9" s="81"/>
      <c r="K9" s="81"/>
      <c r="L9" s="81"/>
      <c r="M9" s="81"/>
      <c r="N9" s="81"/>
      <c r="O9" s="81"/>
      <c r="P9" s="81"/>
    </row>
    <row r="10" spans="1:16" s="4" customFormat="1" ht="15" customHeight="1">
      <c r="A10" s="31"/>
      <c r="B10" s="42"/>
      <c r="C10" s="42"/>
      <c r="D10" s="42"/>
      <c r="E10" s="42"/>
      <c r="F10" s="42"/>
      <c r="G10" s="42"/>
      <c r="H10" s="42"/>
      <c r="I10" s="42"/>
      <c r="J10" s="42"/>
      <c r="K10" s="42"/>
      <c r="L10" s="42"/>
      <c r="M10" s="42"/>
      <c r="N10" s="42"/>
      <c r="O10" s="42"/>
      <c r="P10" s="42"/>
    </row>
    <row r="11" spans="1:16" s="4" customFormat="1" ht="15" customHeight="1">
      <c r="A11" s="31"/>
      <c r="B11" s="81" t="s">
        <v>117</v>
      </c>
      <c r="C11" s="81"/>
      <c r="D11" s="81"/>
      <c r="E11" s="81"/>
      <c r="F11" s="81"/>
      <c r="G11" s="81"/>
      <c r="H11" s="81"/>
      <c r="I11" s="81"/>
      <c r="J11" s="81"/>
      <c r="K11" s="81"/>
      <c r="L11" s="81"/>
      <c r="M11" s="81"/>
      <c r="N11" s="81"/>
      <c r="O11" s="81"/>
      <c r="P11" s="81"/>
    </row>
    <row r="12" spans="1:16" s="4" customFormat="1" ht="15" customHeight="1">
      <c r="A12" s="31"/>
      <c r="B12" s="42"/>
      <c r="C12" s="42"/>
      <c r="D12" s="42"/>
      <c r="E12" s="42"/>
      <c r="F12" s="42"/>
      <c r="G12" s="42"/>
      <c r="H12" s="42"/>
      <c r="I12" s="42"/>
      <c r="J12" s="42"/>
      <c r="K12" s="42"/>
      <c r="L12" s="42"/>
      <c r="M12" s="42"/>
      <c r="N12" s="42"/>
      <c r="O12" s="42"/>
      <c r="P12" s="42"/>
    </row>
    <row r="13" spans="1:16" s="4" customFormat="1" ht="15" customHeight="1">
      <c r="A13" s="31"/>
      <c r="B13" s="78" t="s">
        <v>118</v>
      </c>
      <c r="C13" s="78"/>
      <c r="D13" s="78"/>
      <c r="E13" s="78"/>
      <c r="F13" s="78"/>
      <c r="G13" s="78"/>
      <c r="H13" s="78"/>
      <c r="I13" s="78"/>
      <c r="J13" s="78"/>
      <c r="K13" s="78"/>
      <c r="L13" s="78"/>
      <c r="M13" s="78"/>
      <c r="N13" s="78"/>
      <c r="O13" s="78"/>
      <c r="P13" s="78"/>
    </row>
    <row r="14" spans="2:16" s="4" customFormat="1" ht="15" customHeight="1">
      <c r="B14" s="5"/>
      <c r="C14" s="5"/>
      <c r="D14" s="6"/>
      <c r="E14" s="6"/>
      <c r="F14" s="6"/>
      <c r="G14" s="6"/>
      <c r="H14" s="6"/>
      <c r="I14" s="6"/>
      <c r="J14" s="7"/>
      <c r="K14" s="7"/>
      <c r="L14" s="8"/>
      <c r="M14" s="7"/>
      <c r="N14" s="7"/>
      <c r="O14" s="7"/>
      <c r="P14" s="5"/>
    </row>
    <row r="15" spans="1:16" s="4" customFormat="1" ht="15" customHeight="1">
      <c r="A15" s="64" t="s">
        <v>119</v>
      </c>
      <c r="B15" s="65"/>
      <c r="C15" s="66"/>
      <c r="D15" s="61" t="s">
        <v>120</v>
      </c>
      <c r="E15" s="58"/>
      <c r="F15" s="70" t="s">
        <v>121</v>
      </c>
      <c r="G15" s="71"/>
      <c r="H15" s="71"/>
      <c r="I15" s="72"/>
      <c r="J15" s="57" t="s">
        <v>184</v>
      </c>
      <c r="K15" s="58"/>
      <c r="L15" s="62" t="s">
        <v>205</v>
      </c>
      <c r="M15" s="57" t="s">
        <v>175</v>
      </c>
      <c r="N15" s="58"/>
      <c r="O15" s="57" t="s">
        <v>185</v>
      </c>
      <c r="P15" s="58"/>
    </row>
    <row r="16" spans="1:16" s="4" customFormat="1" ht="15" customHeight="1">
      <c r="A16" s="67"/>
      <c r="B16" s="68"/>
      <c r="C16" s="69"/>
      <c r="D16" s="59"/>
      <c r="E16" s="60"/>
      <c r="F16" s="61" t="s">
        <v>182</v>
      </c>
      <c r="G16" s="58"/>
      <c r="H16" s="61" t="s">
        <v>183</v>
      </c>
      <c r="I16" s="58"/>
      <c r="J16" s="59"/>
      <c r="K16" s="60"/>
      <c r="L16" s="63"/>
      <c r="M16" s="59"/>
      <c r="N16" s="60"/>
      <c r="O16" s="59"/>
      <c r="P16" s="60"/>
    </row>
    <row r="17" spans="1:16" s="4" customFormat="1" ht="15" customHeight="1">
      <c r="A17" s="9"/>
      <c r="B17" s="27"/>
      <c r="C17" s="27"/>
      <c r="D17" s="10"/>
      <c r="E17" s="10"/>
      <c r="F17" s="10"/>
      <c r="G17" s="10"/>
      <c r="H17" s="10"/>
      <c r="I17" s="10"/>
      <c r="J17" s="11"/>
      <c r="K17" s="11"/>
      <c r="L17" s="12"/>
      <c r="M17" s="11"/>
      <c r="N17" s="11"/>
      <c r="O17" s="11"/>
      <c r="P17" s="13"/>
    </row>
    <row r="18" spans="1:16" s="4" customFormat="1" ht="15" customHeight="1">
      <c r="A18" s="24" t="s">
        <v>122</v>
      </c>
      <c r="D18" s="1"/>
      <c r="E18" s="1"/>
      <c r="F18" s="1">
        <f>SUM(F19:F20)</f>
        <v>230743604</v>
      </c>
      <c r="G18" s="1"/>
      <c r="H18" s="28">
        <f>SUM(H19:H20)</f>
        <v>100</v>
      </c>
      <c r="I18" s="1"/>
      <c r="J18" s="2"/>
      <c r="K18" s="2"/>
      <c r="L18" s="3"/>
      <c r="M18" s="2"/>
      <c r="N18" s="2"/>
      <c r="O18" s="2"/>
      <c r="P18" s="23"/>
    </row>
    <row r="19" spans="1:16" ht="15" customHeight="1">
      <c r="A19" s="15"/>
      <c r="B19" s="14" t="s">
        <v>193</v>
      </c>
      <c r="D19" s="16">
        <v>224534070</v>
      </c>
      <c r="E19" s="14" t="s">
        <v>186</v>
      </c>
      <c r="F19" s="16">
        <v>197642664</v>
      </c>
      <c r="H19" s="29">
        <f>F19/F$18*100</f>
        <v>85.65466629358879</v>
      </c>
      <c r="I19" s="17"/>
      <c r="J19" s="18">
        <f>F19/D19</f>
        <v>0.880234629871538</v>
      </c>
      <c r="K19" s="18" t="s">
        <v>187</v>
      </c>
      <c r="L19" s="19" t="s">
        <v>188</v>
      </c>
      <c r="M19" s="18">
        <v>4.1</v>
      </c>
      <c r="N19" s="18" t="s">
        <v>187</v>
      </c>
      <c r="O19" s="18">
        <f>J19/M19</f>
        <v>0.21469137313939954</v>
      </c>
      <c r="P19" s="20"/>
    </row>
    <row r="20" spans="1:16" ht="15" customHeight="1">
      <c r="A20" s="15"/>
      <c r="B20" s="14" t="s">
        <v>123</v>
      </c>
      <c r="D20" s="16">
        <v>34947617</v>
      </c>
      <c r="E20" s="14" t="s">
        <v>186</v>
      </c>
      <c r="F20" s="16">
        <v>33100940</v>
      </c>
      <c r="H20" s="29">
        <f>F20/F$18*100</f>
        <v>14.345333706411209</v>
      </c>
      <c r="I20" s="17"/>
      <c r="J20" s="18">
        <f>F20/D20</f>
        <v>0.9471587147129373</v>
      </c>
      <c r="K20" s="18" t="s">
        <v>187</v>
      </c>
      <c r="L20" s="19" t="s">
        <v>188</v>
      </c>
      <c r="M20" s="18">
        <v>3.75</v>
      </c>
      <c r="N20" s="18" t="s">
        <v>187</v>
      </c>
      <c r="O20" s="18">
        <f>J20/M20</f>
        <v>0.25257565725678327</v>
      </c>
      <c r="P20" s="20"/>
    </row>
    <row r="21" spans="1:16" ht="15" customHeight="1">
      <c r="A21" s="25"/>
      <c r="B21" s="5"/>
      <c r="C21" s="5"/>
      <c r="D21" s="6"/>
      <c r="E21" s="6"/>
      <c r="F21" s="6"/>
      <c r="G21" s="6"/>
      <c r="H21" s="6"/>
      <c r="I21" s="6"/>
      <c r="J21" s="7"/>
      <c r="K21" s="7"/>
      <c r="L21" s="8"/>
      <c r="M21" s="7"/>
      <c r="N21" s="7"/>
      <c r="O21" s="7"/>
      <c r="P21" s="26"/>
    </row>
    <row r="22" spans="1:16" ht="15" customHeight="1">
      <c r="A22" s="92" t="s">
        <v>124</v>
      </c>
      <c r="B22" s="92"/>
      <c r="C22" s="92"/>
      <c r="D22" s="93"/>
      <c r="E22" s="93"/>
      <c r="F22" s="93"/>
      <c r="G22" s="93"/>
      <c r="H22" s="93"/>
      <c r="I22" s="93"/>
      <c r="J22" s="93"/>
      <c r="K22" s="93"/>
      <c r="L22" s="93"/>
      <c r="M22" s="93"/>
      <c r="N22" s="93"/>
      <c r="O22" s="93"/>
      <c r="P22" s="93"/>
    </row>
    <row r="23" spans="1:16" ht="15" customHeight="1">
      <c r="A23" s="98"/>
      <c r="B23" s="98"/>
      <c r="C23" s="98"/>
      <c r="D23" s="94"/>
      <c r="E23" s="94"/>
      <c r="F23" s="94"/>
      <c r="G23" s="94"/>
      <c r="H23" s="94"/>
      <c r="I23" s="94"/>
      <c r="J23" s="94"/>
      <c r="K23" s="94"/>
      <c r="L23" s="94"/>
      <c r="M23" s="94"/>
      <c r="N23" s="94"/>
      <c r="O23" s="94"/>
      <c r="P23" s="94"/>
    </row>
    <row r="24" spans="1:16" ht="15" customHeight="1">
      <c r="A24" s="94"/>
      <c r="B24" s="94"/>
      <c r="C24" s="94"/>
      <c r="D24" s="94"/>
      <c r="E24" s="94"/>
      <c r="F24" s="94"/>
      <c r="G24" s="94"/>
      <c r="H24" s="94"/>
      <c r="I24" s="94"/>
      <c r="J24" s="94"/>
      <c r="K24" s="94"/>
      <c r="L24" s="94"/>
      <c r="M24" s="94"/>
      <c r="N24" s="94"/>
      <c r="O24" s="94"/>
      <c r="P24" s="94"/>
    </row>
    <row r="25" spans="2:16" ht="15" customHeight="1">
      <c r="B25" s="34"/>
      <c r="C25" s="34"/>
      <c r="D25" s="35"/>
      <c r="E25" s="34"/>
      <c r="F25" s="35"/>
      <c r="G25" s="35"/>
      <c r="H25" s="35"/>
      <c r="I25" s="35"/>
      <c r="J25" s="36"/>
      <c r="K25" s="36"/>
      <c r="L25" s="37"/>
      <c r="M25" s="36"/>
      <c r="N25" s="36"/>
      <c r="O25" s="36"/>
      <c r="P25" s="34"/>
    </row>
  </sheetData>
  <mergeCells count="15">
    <mergeCell ref="A22:P24"/>
    <mergeCell ref="B13:P13"/>
    <mergeCell ref="A15:C16"/>
    <mergeCell ref="D15:E16"/>
    <mergeCell ref="F15:I15"/>
    <mergeCell ref="J15:K16"/>
    <mergeCell ref="L15:L16"/>
    <mergeCell ref="M15:N16"/>
    <mergeCell ref="O15:P16"/>
    <mergeCell ref="F16:G16"/>
    <mergeCell ref="H16:I16"/>
    <mergeCell ref="A1:P2"/>
    <mergeCell ref="B3:P6"/>
    <mergeCell ref="B8:P9"/>
    <mergeCell ref="B11:P11"/>
  </mergeCells>
  <printOptions horizontalCentered="1"/>
  <pageMargins left="0" right="0" top="0.59" bottom="0.3" header="0.18" footer="0.7"/>
  <pageSetup horizontalDpi="600" verticalDpi="600" orientation="landscape" r:id="rId1"/>
</worksheet>
</file>

<file path=xl/worksheets/sheet21.xml><?xml version="1.0" encoding="utf-8"?>
<worksheet xmlns="http://schemas.openxmlformats.org/spreadsheetml/2006/main" xmlns:r="http://schemas.openxmlformats.org/officeDocument/2006/relationships">
  <dimension ref="A1:P26"/>
  <sheetViews>
    <sheetView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2" customWidth="1"/>
    <col min="13" max="13" width="6.28125" style="18" customWidth="1"/>
    <col min="14" max="14" width="10.00390625" style="18" customWidth="1"/>
    <col min="15" max="15" width="7.28125" style="18" customWidth="1"/>
    <col min="16" max="16" width="4.421875" style="14" customWidth="1"/>
    <col min="17" max="16384" width="9.140625" style="14" customWidth="1"/>
  </cols>
  <sheetData>
    <row r="1" spans="1:16" s="4" customFormat="1" ht="15" customHeight="1">
      <c r="A1" s="73" t="s">
        <v>125</v>
      </c>
      <c r="B1" s="74"/>
      <c r="C1" s="74"/>
      <c r="D1" s="74"/>
      <c r="E1" s="74"/>
      <c r="F1" s="74"/>
      <c r="G1" s="74"/>
      <c r="H1" s="74"/>
      <c r="I1" s="74"/>
      <c r="J1" s="74"/>
      <c r="K1" s="74"/>
      <c r="L1" s="74"/>
      <c r="M1" s="74"/>
      <c r="N1" s="74"/>
      <c r="O1" s="74"/>
      <c r="P1" s="74"/>
    </row>
    <row r="2" spans="1:16" s="4" customFormat="1" ht="15" customHeight="1">
      <c r="A2" s="74"/>
      <c r="B2" s="74"/>
      <c r="C2" s="74"/>
      <c r="D2" s="74"/>
      <c r="E2" s="74"/>
      <c r="F2" s="74"/>
      <c r="G2" s="74"/>
      <c r="H2" s="74"/>
      <c r="I2" s="74"/>
      <c r="J2" s="74"/>
      <c r="K2" s="74"/>
      <c r="L2" s="74"/>
      <c r="M2" s="74"/>
      <c r="N2" s="74"/>
      <c r="O2" s="74"/>
      <c r="P2" s="74"/>
    </row>
    <row r="3" spans="1:16" s="4" customFormat="1" ht="15" customHeight="1">
      <c r="A3" s="31"/>
      <c r="B3" s="31"/>
      <c r="C3" s="81" t="s">
        <v>126</v>
      </c>
      <c r="D3" s="83"/>
      <c r="E3" s="83"/>
      <c r="F3" s="83"/>
      <c r="G3" s="83"/>
      <c r="H3" s="83"/>
      <c r="I3" s="83"/>
      <c r="J3" s="83"/>
      <c r="K3" s="83"/>
      <c r="L3" s="83"/>
      <c r="M3" s="83"/>
      <c r="N3" s="83"/>
      <c r="O3" s="83"/>
      <c r="P3" s="83"/>
    </row>
    <row r="4" spans="1:16" s="4" customFormat="1" ht="15" customHeight="1">
      <c r="A4" s="31"/>
      <c r="B4" s="31"/>
      <c r="C4" s="83"/>
      <c r="D4" s="83"/>
      <c r="E4" s="83"/>
      <c r="F4" s="83"/>
      <c r="G4" s="83"/>
      <c r="H4" s="83"/>
      <c r="I4" s="83"/>
      <c r="J4" s="83"/>
      <c r="K4" s="83"/>
      <c r="L4" s="83"/>
      <c r="M4" s="83"/>
      <c r="N4" s="83"/>
      <c r="O4" s="83"/>
      <c r="P4" s="83"/>
    </row>
    <row r="5" spans="1:16" s="4" customFormat="1" ht="15" customHeight="1">
      <c r="A5" s="31"/>
      <c r="B5" s="31"/>
      <c r="C5" s="83"/>
      <c r="D5" s="83"/>
      <c r="E5" s="83"/>
      <c r="F5" s="83"/>
      <c r="G5" s="83"/>
      <c r="H5" s="83"/>
      <c r="I5" s="83"/>
      <c r="J5" s="83"/>
      <c r="K5" s="83"/>
      <c r="L5" s="83"/>
      <c r="M5" s="83"/>
      <c r="N5" s="83"/>
      <c r="O5" s="83"/>
      <c r="P5" s="83"/>
    </row>
    <row r="6" spans="1:16" s="4" customFormat="1" ht="15" customHeight="1">
      <c r="A6" s="31"/>
      <c r="B6" s="31"/>
      <c r="C6" s="83"/>
      <c r="D6" s="83"/>
      <c r="E6" s="83"/>
      <c r="F6" s="83"/>
      <c r="G6" s="83"/>
      <c r="H6" s="83"/>
      <c r="I6" s="83"/>
      <c r="J6" s="83"/>
      <c r="K6" s="83"/>
      <c r="L6" s="83"/>
      <c r="M6" s="83"/>
      <c r="N6" s="83"/>
      <c r="O6" s="83"/>
      <c r="P6" s="83"/>
    </row>
    <row r="7" spans="1:16" s="4" customFormat="1" ht="15" customHeight="1">
      <c r="A7" s="31"/>
      <c r="B7" s="31"/>
      <c r="C7" s="83"/>
      <c r="D7" s="83"/>
      <c r="E7" s="83"/>
      <c r="F7" s="83"/>
      <c r="G7" s="83"/>
      <c r="H7" s="83"/>
      <c r="I7" s="83"/>
      <c r="J7" s="83"/>
      <c r="K7" s="83"/>
      <c r="L7" s="83"/>
      <c r="M7" s="83"/>
      <c r="N7" s="83"/>
      <c r="O7" s="83"/>
      <c r="P7" s="83"/>
    </row>
    <row r="8" spans="1:16" s="4" customFormat="1" ht="15" customHeight="1">
      <c r="A8" s="31"/>
      <c r="B8" s="31"/>
      <c r="C8" s="83"/>
      <c r="D8" s="83"/>
      <c r="E8" s="83"/>
      <c r="F8" s="83"/>
      <c r="G8" s="83"/>
      <c r="H8" s="83"/>
      <c r="I8" s="83"/>
      <c r="J8" s="83"/>
      <c r="K8" s="83"/>
      <c r="L8" s="83"/>
      <c r="M8" s="83"/>
      <c r="N8" s="83"/>
      <c r="O8" s="83"/>
      <c r="P8" s="83"/>
    </row>
    <row r="9" spans="1:16" s="4" customFormat="1" ht="15" customHeight="1">
      <c r="A9" s="31"/>
      <c r="B9" s="31"/>
      <c r="C9" s="45"/>
      <c r="D9" s="45"/>
      <c r="E9" s="45"/>
      <c r="F9" s="45"/>
      <c r="G9" s="45"/>
      <c r="H9" s="45"/>
      <c r="I9" s="45"/>
      <c r="J9" s="45"/>
      <c r="K9" s="45"/>
      <c r="L9" s="45"/>
      <c r="M9" s="45"/>
      <c r="N9" s="45"/>
      <c r="O9" s="45"/>
      <c r="P9" s="45"/>
    </row>
    <row r="10" spans="1:16" s="4" customFormat="1" ht="15" customHeight="1">
      <c r="A10" s="31"/>
      <c r="B10" s="31"/>
      <c r="C10" s="81" t="s">
        <v>127</v>
      </c>
      <c r="D10" s="81"/>
      <c r="E10" s="81"/>
      <c r="F10" s="81"/>
      <c r="G10" s="81"/>
      <c r="H10" s="81"/>
      <c r="I10" s="81"/>
      <c r="J10" s="81"/>
      <c r="K10" s="81"/>
      <c r="L10" s="81"/>
      <c r="M10" s="81"/>
      <c r="N10" s="81"/>
      <c r="O10" s="81"/>
      <c r="P10" s="81"/>
    </row>
    <row r="11" spans="1:16" s="4" customFormat="1" ht="15" customHeight="1">
      <c r="A11" s="31"/>
      <c r="B11" s="31"/>
      <c r="C11" s="42"/>
      <c r="D11" s="42"/>
      <c r="E11" s="42"/>
      <c r="F11" s="42"/>
      <c r="G11" s="42"/>
      <c r="H11" s="42"/>
      <c r="I11" s="42"/>
      <c r="J11" s="42"/>
      <c r="K11" s="42"/>
      <c r="L11" s="42"/>
      <c r="M11" s="42"/>
      <c r="N11" s="42"/>
      <c r="O11" s="42"/>
      <c r="P11" s="42"/>
    </row>
    <row r="12" spans="1:16" s="4" customFormat="1" ht="15" customHeight="1">
      <c r="A12" s="31"/>
      <c r="B12" s="31"/>
      <c r="C12" s="78" t="s">
        <v>128</v>
      </c>
      <c r="D12" s="78"/>
      <c r="E12" s="78"/>
      <c r="F12" s="78"/>
      <c r="G12" s="78"/>
      <c r="H12" s="78"/>
      <c r="I12" s="78"/>
      <c r="J12" s="78"/>
      <c r="K12" s="78"/>
      <c r="L12" s="78"/>
      <c r="M12" s="78"/>
      <c r="N12" s="78"/>
      <c r="O12" s="78"/>
      <c r="P12" s="78"/>
    </row>
    <row r="13" spans="1:16" s="4" customFormat="1" ht="15" customHeight="1">
      <c r="A13" s="31"/>
      <c r="B13" s="31"/>
      <c r="C13" s="74"/>
      <c r="D13" s="74"/>
      <c r="E13" s="74"/>
      <c r="F13" s="74"/>
      <c r="G13" s="74"/>
      <c r="H13" s="74"/>
      <c r="I13" s="74"/>
      <c r="J13" s="74"/>
      <c r="K13" s="74"/>
      <c r="L13" s="74"/>
      <c r="M13" s="74"/>
      <c r="N13" s="74"/>
      <c r="O13" s="74"/>
      <c r="P13" s="74"/>
    </row>
    <row r="14" spans="2:16" s="4" customFormat="1" ht="15" customHeight="1">
      <c r="B14" s="5"/>
      <c r="C14" s="5"/>
      <c r="D14" s="6"/>
      <c r="E14" s="6"/>
      <c r="F14" s="6"/>
      <c r="G14" s="6"/>
      <c r="H14" s="6"/>
      <c r="I14" s="6"/>
      <c r="J14" s="7"/>
      <c r="K14" s="7"/>
      <c r="L14" s="8"/>
      <c r="M14" s="7"/>
      <c r="N14" s="7"/>
      <c r="O14" s="7"/>
      <c r="P14" s="5"/>
    </row>
    <row r="15" spans="1:16" s="4" customFormat="1" ht="15" customHeight="1">
      <c r="A15" s="64" t="s">
        <v>177</v>
      </c>
      <c r="B15" s="65"/>
      <c r="C15" s="66"/>
      <c r="D15" s="61" t="s">
        <v>178</v>
      </c>
      <c r="E15" s="58"/>
      <c r="F15" s="70" t="s">
        <v>167</v>
      </c>
      <c r="G15" s="71"/>
      <c r="H15" s="71"/>
      <c r="I15" s="72"/>
      <c r="J15" s="57" t="s">
        <v>184</v>
      </c>
      <c r="K15" s="58"/>
      <c r="L15" s="62" t="s">
        <v>205</v>
      </c>
      <c r="M15" s="57" t="s">
        <v>215</v>
      </c>
      <c r="N15" s="58"/>
      <c r="O15" s="57" t="s">
        <v>185</v>
      </c>
      <c r="P15" s="58"/>
    </row>
    <row r="16" spans="1:16" s="4" customFormat="1" ht="15" customHeight="1">
      <c r="A16" s="67"/>
      <c r="B16" s="68"/>
      <c r="C16" s="69"/>
      <c r="D16" s="59"/>
      <c r="E16" s="60"/>
      <c r="F16" s="61" t="s">
        <v>182</v>
      </c>
      <c r="G16" s="58"/>
      <c r="H16" s="61" t="s">
        <v>183</v>
      </c>
      <c r="I16" s="58"/>
      <c r="J16" s="59"/>
      <c r="K16" s="60"/>
      <c r="L16" s="63"/>
      <c r="M16" s="59"/>
      <c r="N16" s="60"/>
      <c r="O16" s="59"/>
      <c r="P16" s="60"/>
    </row>
    <row r="17" spans="1:16" s="4" customFormat="1" ht="15" customHeight="1">
      <c r="A17" s="9"/>
      <c r="B17" s="27"/>
      <c r="C17" s="27"/>
      <c r="D17" s="10"/>
      <c r="E17" s="10"/>
      <c r="F17" s="10"/>
      <c r="G17" s="10"/>
      <c r="H17" s="10"/>
      <c r="I17" s="10"/>
      <c r="J17" s="11"/>
      <c r="K17" s="11"/>
      <c r="L17" s="12"/>
      <c r="M17" s="11"/>
      <c r="N17" s="11"/>
      <c r="O17" s="11"/>
      <c r="P17" s="13"/>
    </row>
    <row r="18" spans="1:16" s="4" customFormat="1" ht="15" customHeight="1">
      <c r="A18" s="24" t="s">
        <v>129</v>
      </c>
      <c r="D18" s="1"/>
      <c r="E18" s="1"/>
      <c r="F18" s="1">
        <f>SUM(F19:F21)</f>
        <v>346207578</v>
      </c>
      <c r="G18" s="1"/>
      <c r="H18" s="28">
        <f>SUM(H19:H21)</f>
        <v>99.99999999999999</v>
      </c>
      <c r="I18" s="1"/>
      <c r="J18" s="2"/>
      <c r="K18" s="2"/>
      <c r="L18" s="3"/>
      <c r="M18" s="2"/>
      <c r="N18" s="2"/>
      <c r="O18" s="2"/>
      <c r="P18" s="23"/>
    </row>
    <row r="19" spans="1:16" ht="15" customHeight="1">
      <c r="A19" s="15"/>
      <c r="B19" s="14" t="s">
        <v>72</v>
      </c>
      <c r="D19" s="16">
        <v>55770504</v>
      </c>
      <c r="E19" s="14" t="s">
        <v>186</v>
      </c>
      <c r="F19" s="16">
        <v>79955035</v>
      </c>
      <c r="H19" s="29">
        <f>F19/F$18*100</f>
        <v>23.09453636511677</v>
      </c>
      <c r="I19" s="17"/>
      <c r="J19" s="18">
        <f>F19/D19</f>
        <v>1.433643759073793</v>
      </c>
      <c r="K19" s="18" t="s">
        <v>187</v>
      </c>
      <c r="L19" s="19" t="s">
        <v>188</v>
      </c>
      <c r="M19" s="18">
        <v>3.2</v>
      </c>
      <c r="N19" s="18" t="s">
        <v>187</v>
      </c>
      <c r="O19" s="18">
        <f>J19/M19</f>
        <v>0.44801367471056025</v>
      </c>
      <c r="P19" s="20"/>
    </row>
    <row r="20" spans="1:16" ht="15" customHeight="1">
      <c r="A20" s="15"/>
      <c r="B20" s="14" t="s">
        <v>123</v>
      </c>
      <c r="D20" s="16">
        <v>274313419</v>
      </c>
      <c r="E20" s="14" t="s">
        <v>186</v>
      </c>
      <c r="F20" s="16">
        <v>225019858</v>
      </c>
      <c r="H20" s="29">
        <f>F20/F$18*100</f>
        <v>64.99564778446299</v>
      </c>
      <c r="I20" s="17"/>
      <c r="J20" s="18">
        <f>F20/D20</f>
        <v>0.8203020428978722</v>
      </c>
      <c r="K20" s="18" t="s">
        <v>187</v>
      </c>
      <c r="L20" s="19" t="s">
        <v>188</v>
      </c>
      <c r="M20" s="18">
        <v>3.72</v>
      </c>
      <c r="N20" s="18" t="s">
        <v>187</v>
      </c>
      <c r="O20" s="18">
        <f>J20/M20</f>
        <v>0.2205113018542667</v>
      </c>
      <c r="P20" s="20"/>
    </row>
    <row r="21" spans="1:16" ht="15" customHeight="1">
      <c r="A21" s="15"/>
      <c r="B21" s="14" t="s">
        <v>174</v>
      </c>
      <c r="D21" s="16">
        <v>79590061</v>
      </c>
      <c r="E21" s="14" t="s">
        <v>189</v>
      </c>
      <c r="F21" s="16">
        <v>41232685</v>
      </c>
      <c r="H21" s="29">
        <f>F21/F$18*100</f>
        <v>11.909815850420236</v>
      </c>
      <c r="I21" s="17"/>
      <c r="J21" s="18">
        <f>F21/D21</f>
        <v>0.5180632415899267</v>
      </c>
      <c r="K21" s="18" t="s">
        <v>190</v>
      </c>
      <c r="L21" s="19" t="s">
        <v>191</v>
      </c>
      <c r="M21" s="18">
        <v>2.67</v>
      </c>
      <c r="N21" s="18" t="s">
        <v>190</v>
      </c>
      <c r="O21" s="18">
        <f>J21/M21</f>
        <v>0.1940311766254407</v>
      </c>
      <c r="P21" s="20"/>
    </row>
    <row r="22" spans="1:16" ht="15" customHeight="1">
      <c r="A22" s="25"/>
      <c r="B22" s="5"/>
      <c r="C22" s="5"/>
      <c r="D22" s="6"/>
      <c r="E22" s="6"/>
      <c r="F22" s="6"/>
      <c r="G22" s="6"/>
      <c r="H22" s="6"/>
      <c r="I22" s="6"/>
      <c r="J22" s="7"/>
      <c r="K22" s="7"/>
      <c r="L22" s="8"/>
      <c r="M22" s="7"/>
      <c r="N22" s="7"/>
      <c r="O22" s="7"/>
      <c r="P22" s="26"/>
    </row>
    <row r="23" spans="1:16" ht="15" customHeight="1">
      <c r="A23" s="92" t="s">
        <v>130</v>
      </c>
      <c r="B23" s="92"/>
      <c r="C23" s="92"/>
      <c r="D23" s="93"/>
      <c r="E23" s="93"/>
      <c r="F23" s="93"/>
      <c r="G23" s="93"/>
      <c r="H23" s="93"/>
      <c r="I23" s="93"/>
      <c r="J23" s="93"/>
      <c r="K23" s="93"/>
      <c r="L23" s="93"/>
      <c r="M23" s="93"/>
      <c r="N23" s="93"/>
      <c r="O23" s="93"/>
      <c r="P23" s="93"/>
    </row>
    <row r="24" spans="1:16" ht="15" customHeight="1">
      <c r="A24" s="98"/>
      <c r="B24" s="98"/>
      <c r="C24" s="98"/>
      <c r="D24" s="94"/>
      <c r="E24" s="94"/>
      <c r="F24" s="94"/>
      <c r="G24" s="94"/>
      <c r="H24" s="94"/>
      <c r="I24" s="94"/>
      <c r="J24" s="94"/>
      <c r="K24" s="94"/>
      <c r="L24" s="94"/>
      <c r="M24" s="94"/>
      <c r="N24" s="94"/>
      <c r="O24" s="94"/>
      <c r="P24" s="94"/>
    </row>
    <row r="25" spans="1:16" ht="15" customHeight="1">
      <c r="A25" s="98"/>
      <c r="B25" s="98"/>
      <c r="C25" s="98"/>
      <c r="D25" s="94"/>
      <c r="E25" s="94"/>
      <c r="F25" s="94"/>
      <c r="G25" s="94"/>
      <c r="H25" s="94"/>
      <c r="I25" s="94"/>
      <c r="J25" s="94"/>
      <c r="K25" s="94"/>
      <c r="L25" s="94"/>
      <c r="M25" s="94"/>
      <c r="N25" s="94"/>
      <c r="O25" s="94"/>
      <c r="P25" s="94"/>
    </row>
    <row r="26" spans="1:16" ht="15" customHeight="1">
      <c r="A26" s="94"/>
      <c r="B26" s="94"/>
      <c r="C26" s="94"/>
      <c r="D26" s="94"/>
      <c r="E26" s="94"/>
      <c r="F26" s="94"/>
      <c r="G26" s="94"/>
      <c r="H26" s="94"/>
      <c r="I26" s="94"/>
      <c r="J26" s="94"/>
      <c r="K26" s="94"/>
      <c r="L26" s="94"/>
      <c r="M26" s="94"/>
      <c r="N26" s="94"/>
      <c r="O26" s="94"/>
      <c r="P26" s="94"/>
    </row>
  </sheetData>
  <mergeCells count="14">
    <mergeCell ref="A23:P26"/>
    <mergeCell ref="L15:L16"/>
    <mergeCell ref="M15:N16"/>
    <mergeCell ref="O15:P16"/>
    <mergeCell ref="F16:G16"/>
    <mergeCell ref="H16:I16"/>
    <mergeCell ref="A15:C16"/>
    <mergeCell ref="D15:E16"/>
    <mergeCell ref="F15:I15"/>
    <mergeCell ref="J15:K16"/>
    <mergeCell ref="A1:P2"/>
    <mergeCell ref="C3:P8"/>
    <mergeCell ref="C10:P10"/>
    <mergeCell ref="C12:P13"/>
  </mergeCells>
  <printOptions horizontalCentered="1"/>
  <pageMargins left="0" right="0" top="0.59" bottom="0.3" header="0.18" footer="0.7"/>
  <pageSetup horizontalDpi="600" verticalDpi="600" orientation="landscape" r:id="rId1"/>
</worksheet>
</file>

<file path=xl/worksheets/sheet22.xml><?xml version="1.0" encoding="utf-8"?>
<worksheet xmlns="http://schemas.openxmlformats.org/spreadsheetml/2006/main" xmlns:r="http://schemas.openxmlformats.org/officeDocument/2006/relationships">
  <dimension ref="A1:P27"/>
  <sheetViews>
    <sheetView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2" customWidth="1"/>
    <col min="13" max="13" width="6.28125" style="18" customWidth="1"/>
    <col min="14" max="14" width="10.00390625" style="18" customWidth="1"/>
    <col min="15" max="15" width="7.28125" style="18" customWidth="1"/>
    <col min="16" max="16" width="4.421875" style="14" customWidth="1"/>
    <col min="17" max="16384" width="9.140625" style="14" customWidth="1"/>
  </cols>
  <sheetData>
    <row r="1" spans="1:16" s="4" customFormat="1" ht="15" customHeight="1">
      <c r="A1" s="73" t="s">
        <v>131</v>
      </c>
      <c r="B1" s="74"/>
      <c r="C1" s="74"/>
      <c r="D1" s="74"/>
      <c r="E1" s="74"/>
      <c r="F1" s="74"/>
      <c r="G1" s="74"/>
      <c r="H1" s="74"/>
      <c r="I1" s="74"/>
      <c r="J1" s="74"/>
      <c r="K1" s="74"/>
      <c r="L1" s="74"/>
      <c r="M1" s="74"/>
      <c r="N1" s="74"/>
      <c r="O1" s="74"/>
      <c r="P1" s="74"/>
    </row>
    <row r="2" spans="1:16" s="4" customFormat="1" ht="15" customHeight="1">
      <c r="A2" s="74"/>
      <c r="B2" s="74"/>
      <c r="C2" s="74"/>
      <c r="D2" s="74"/>
      <c r="E2" s="74"/>
      <c r="F2" s="74"/>
      <c r="G2" s="74"/>
      <c r="H2" s="74"/>
      <c r="I2" s="74"/>
      <c r="J2" s="74"/>
      <c r="K2" s="74"/>
      <c r="L2" s="74"/>
      <c r="M2" s="74"/>
      <c r="N2" s="74"/>
      <c r="O2" s="74"/>
      <c r="P2" s="74"/>
    </row>
    <row r="3" spans="1:16" s="4" customFormat="1" ht="15" customHeight="1">
      <c r="A3" s="31"/>
      <c r="B3" s="90" t="s">
        <v>132</v>
      </c>
      <c r="C3" s="91"/>
      <c r="D3" s="91"/>
      <c r="E3" s="91"/>
      <c r="F3" s="91"/>
      <c r="G3" s="91"/>
      <c r="H3" s="91"/>
      <c r="I3" s="91"/>
      <c r="J3" s="91"/>
      <c r="K3" s="91"/>
      <c r="L3" s="91"/>
      <c r="M3" s="91"/>
      <c r="N3" s="91"/>
      <c r="O3" s="91"/>
      <c r="P3" s="91"/>
    </row>
    <row r="4" spans="1:16" s="4" customFormat="1" ht="15" customHeight="1">
      <c r="A4" s="31"/>
      <c r="B4" s="90"/>
      <c r="C4" s="91"/>
      <c r="D4" s="91"/>
      <c r="E4" s="91"/>
      <c r="F4" s="91"/>
      <c r="G4" s="91"/>
      <c r="H4" s="91"/>
      <c r="I4" s="91"/>
      <c r="J4" s="91"/>
      <c r="K4" s="91"/>
      <c r="L4" s="91"/>
      <c r="M4" s="91"/>
      <c r="N4" s="91"/>
      <c r="O4" s="91"/>
      <c r="P4" s="91"/>
    </row>
    <row r="5" spans="1:16" s="4" customFormat="1" ht="15" customHeight="1">
      <c r="A5" s="31"/>
      <c r="B5" s="91"/>
      <c r="C5" s="91"/>
      <c r="D5" s="91"/>
      <c r="E5" s="91"/>
      <c r="F5" s="91"/>
      <c r="G5" s="91"/>
      <c r="H5" s="91"/>
      <c r="I5" s="91"/>
      <c r="J5" s="91"/>
      <c r="K5" s="91"/>
      <c r="L5" s="91"/>
      <c r="M5" s="91"/>
      <c r="N5" s="91"/>
      <c r="O5" s="91"/>
      <c r="P5" s="91"/>
    </row>
    <row r="6" spans="1:16" s="4" customFormat="1" ht="15" customHeight="1">
      <c r="A6" s="31"/>
      <c r="B6" s="91"/>
      <c r="C6" s="91"/>
      <c r="D6" s="91"/>
      <c r="E6" s="91"/>
      <c r="F6" s="91"/>
      <c r="G6" s="91"/>
      <c r="H6" s="91"/>
      <c r="I6" s="91"/>
      <c r="J6" s="91"/>
      <c r="K6" s="91"/>
      <c r="L6" s="91"/>
      <c r="M6" s="91"/>
      <c r="N6" s="91"/>
      <c r="O6" s="91"/>
      <c r="P6" s="91"/>
    </row>
    <row r="7" spans="1:16" s="4" customFormat="1" ht="15" customHeight="1">
      <c r="A7" s="31"/>
      <c r="B7" s="91"/>
      <c r="C7" s="91"/>
      <c r="D7" s="91"/>
      <c r="E7" s="91"/>
      <c r="F7" s="91"/>
      <c r="G7" s="91"/>
      <c r="H7" s="91"/>
      <c r="I7" s="91"/>
      <c r="J7" s="91"/>
      <c r="K7" s="91"/>
      <c r="L7" s="91"/>
      <c r="M7" s="91"/>
      <c r="N7" s="91"/>
      <c r="O7" s="91"/>
      <c r="P7" s="91"/>
    </row>
    <row r="8" spans="1:16" s="4" customFormat="1" ht="15" customHeight="1">
      <c r="A8" s="31"/>
      <c r="B8" s="45"/>
      <c r="C8" s="45"/>
      <c r="D8" s="45"/>
      <c r="E8" s="45"/>
      <c r="F8" s="45"/>
      <c r="G8" s="45"/>
      <c r="H8" s="45"/>
      <c r="I8" s="45"/>
      <c r="J8" s="45"/>
      <c r="K8" s="45"/>
      <c r="L8" s="45"/>
      <c r="M8" s="45"/>
      <c r="N8" s="45"/>
      <c r="O8" s="45"/>
      <c r="P8" s="45"/>
    </row>
    <row r="9" spans="1:16" s="4" customFormat="1" ht="15" customHeight="1">
      <c r="A9" s="31"/>
      <c r="B9" s="81" t="s">
        <v>133</v>
      </c>
      <c r="C9" s="81"/>
      <c r="D9" s="81"/>
      <c r="E9" s="81"/>
      <c r="F9" s="81"/>
      <c r="G9" s="81"/>
      <c r="H9" s="81"/>
      <c r="I9" s="81"/>
      <c r="J9" s="81"/>
      <c r="K9" s="81"/>
      <c r="L9" s="81"/>
      <c r="M9" s="81"/>
      <c r="N9" s="81"/>
      <c r="O9" s="81"/>
      <c r="P9" s="81"/>
    </row>
    <row r="10" spans="1:16" s="4" customFormat="1" ht="15" customHeight="1">
      <c r="A10" s="31"/>
      <c r="B10" s="81"/>
      <c r="C10" s="81"/>
      <c r="D10" s="81"/>
      <c r="E10" s="81"/>
      <c r="F10" s="81"/>
      <c r="G10" s="81"/>
      <c r="H10" s="81"/>
      <c r="I10" s="81"/>
      <c r="J10" s="81"/>
      <c r="K10" s="81"/>
      <c r="L10" s="81"/>
      <c r="M10" s="81"/>
      <c r="N10" s="81"/>
      <c r="O10" s="81"/>
      <c r="P10" s="81"/>
    </row>
    <row r="11" spans="1:16" s="4" customFormat="1" ht="15" customHeight="1">
      <c r="A11" s="31"/>
      <c r="B11" s="81"/>
      <c r="C11" s="81"/>
      <c r="D11" s="81"/>
      <c r="E11" s="81"/>
      <c r="F11" s="81"/>
      <c r="G11" s="81"/>
      <c r="H11" s="81"/>
      <c r="I11" s="81"/>
      <c r="J11" s="81"/>
      <c r="K11" s="81"/>
      <c r="L11" s="81"/>
      <c r="M11" s="81"/>
      <c r="N11" s="81"/>
      <c r="O11" s="81"/>
      <c r="P11" s="81"/>
    </row>
    <row r="12" spans="1:16" s="4" customFormat="1" ht="15" customHeight="1">
      <c r="A12" s="31"/>
      <c r="B12" s="81" t="s">
        <v>134</v>
      </c>
      <c r="C12" s="81"/>
      <c r="D12" s="81"/>
      <c r="E12" s="81"/>
      <c r="F12" s="81"/>
      <c r="G12" s="81"/>
      <c r="H12" s="81"/>
      <c r="I12" s="81"/>
      <c r="J12" s="81"/>
      <c r="K12" s="81"/>
      <c r="L12" s="81"/>
      <c r="M12" s="81"/>
      <c r="N12" s="81"/>
      <c r="O12" s="81"/>
      <c r="P12" s="81"/>
    </row>
    <row r="13" spans="2:16" s="4" customFormat="1" ht="15" customHeight="1">
      <c r="B13" s="81"/>
      <c r="C13" s="81"/>
      <c r="D13" s="81"/>
      <c r="E13" s="81"/>
      <c r="F13" s="81"/>
      <c r="G13" s="81"/>
      <c r="H13" s="81"/>
      <c r="I13" s="81"/>
      <c r="J13" s="81"/>
      <c r="K13" s="81"/>
      <c r="L13" s="81"/>
      <c r="M13" s="81"/>
      <c r="N13" s="81"/>
      <c r="O13" s="81"/>
      <c r="P13" s="81"/>
    </row>
    <row r="14" spans="2:16" s="4" customFormat="1" ht="15" customHeight="1">
      <c r="B14" s="42"/>
      <c r="C14" s="42"/>
      <c r="D14" s="42"/>
      <c r="E14" s="42"/>
      <c r="F14" s="42"/>
      <c r="G14" s="42"/>
      <c r="H14" s="42"/>
      <c r="I14" s="42"/>
      <c r="J14" s="42"/>
      <c r="K14" s="42"/>
      <c r="L14" s="42"/>
      <c r="M14" s="42"/>
      <c r="N14" s="42"/>
      <c r="O14" s="42"/>
      <c r="P14" s="42"/>
    </row>
    <row r="15" spans="1:16" s="4" customFormat="1" ht="15" customHeight="1">
      <c r="A15" s="64" t="s">
        <v>202</v>
      </c>
      <c r="B15" s="65"/>
      <c r="C15" s="66"/>
      <c r="D15" s="61" t="s">
        <v>203</v>
      </c>
      <c r="E15" s="58"/>
      <c r="F15" s="70" t="s">
        <v>204</v>
      </c>
      <c r="G15" s="71"/>
      <c r="H15" s="71"/>
      <c r="I15" s="72"/>
      <c r="J15" s="57" t="s">
        <v>184</v>
      </c>
      <c r="K15" s="58"/>
      <c r="L15" s="62" t="s">
        <v>205</v>
      </c>
      <c r="M15" s="57" t="s">
        <v>206</v>
      </c>
      <c r="N15" s="58"/>
      <c r="O15" s="57" t="s">
        <v>185</v>
      </c>
      <c r="P15" s="58"/>
    </row>
    <row r="16" spans="1:16" s="4" customFormat="1" ht="15" customHeight="1">
      <c r="A16" s="67"/>
      <c r="B16" s="68"/>
      <c r="C16" s="69"/>
      <c r="D16" s="59"/>
      <c r="E16" s="60"/>
      <c r="F16" s="61" t="s">
        <v>182</v>
      </c>
      <c r="G16" s="58"/>
      <c r="H16" s="61" t="s">
        <v>183</v>
      </c>
      <c r="I16" s="58"/>
      <c r="J16" s="59"/>
      <c r="K16" s="60"/>
      <c r="L16" s="63"/>
      <c r="M16" s="59"/>
      <c r="N16" s="60"/>
      <c r="O16" s="59"/>
      <c r="P16" s="60"/>
    </row>
    <row r="17" spans="1:16" s="4" customFormat="1" ht="15" customHeight="1">
      <c r="A17" s="9"/>
      <c r="B17" s="27"/>
      <c r="C17" s="27"/>
      <c r="D17" s="10"/>
      <c r="E17" s="10"/>
      <c r="F17" s="10"/>
      <c r="G17" s="10"/>
      <c r="H17" s="10"/>
      <c r="I17" s="10"/>
      <c r="J17" s="11"/>
      <c r="K17" s="11"/>
      <c r="L17" s="12"/>
      <c r="M17" s="11"/>
      <c r="N17" s="11"/>
      <c r="O17" s="11"/>
      <c r="P17" s="13"/>
    </row>
    <row r="18" spans="1:16" s="4" customFormat="1" ht="15" customHeight="1">
      <c r="A18" s="24" t="s">
        <v>135</v>
      </c>
      <c r="D18" s="1"/>
      <c r="E18" s="1"/>
      <c r="F18" s="1">
        <f>SUM(F19:F20,F23)</f>
        <v>790821589</v>
      </c>
      <c r="G18" s="1"/>
      <c r="H18" s="28">
        <f>SUM(H19:H20,H23)</f>
        <v>100</v>
      </c>
      <c r="I18" s="1"/>
      <c r="J18" s="2"/>
      <c r="K18" s="2"/>
      <c r="L18" s="3"/>
      <c r="M18" s="2"/>
      <c r="N18" s="2"/>
      <c r="O18" s="2"/>
      <c r="P18" s="23"/>
    </row>
    <row r="19" spans="1:16" ht="15" customHeight="1">
      <c r="A19" s="15"/>
      <c r="B19" s="14" t="s">
        <v>193</v>
      </c>
      <c r="D19" s="16">
        <v>134558782</v>
      </c>
      <c r="E19" s="14" t="s">
        <v>186</v>
      </c>
      <c r="F19" s="16">
        <v>156729856</v>
      </c>
      <c r="H19" s="29">
        <f>F19/F$18*100</f>
        <v>19.81861119878962</v>
      </c>
      <c r="I19" s="17"/>
      <c r="J19" s="18">
        <f>F19/D19</f>
        <v>1.1647686882302486</v>
      </c>
      <c r="K19" s="18" t="s">
        <v>187</v>
      </c>
      <c r="L19" s="19" t="s">
        <v>188</v>
      </c>
      <c r="M19" s="18">
        <v>4.99</v>
      </c>
      <c r="N19" s="18" t="s">
        <v>187</v>
      </c>
      <c r="O19" s="18">
        <f>J19/M19</f>
        <v>0.23342057880365702</v>
      </c>
      <c r="P19" s="20"/>
    </row>
    <row r="20" spans="1:16" ht="15" customHeight="1">
      <c r="A20" s="15"/>
      <c r="B20" s="14" t="s">
        <v>136</v>
      </c>
      <c r="D20" s="16">
        <f>SUM(D21:D22)</f>
        <v>148476865</v>
      </c>
      <c r="E20" s="14" t="s">
        <v>186</v>
      </c>
      <c r="F20" s="16">
        <f>SUM(F21:F22)</f>
        <v>594528761</v>
      </c>
      <c r="H20" s="29">
        <f>F20/F$18*100</f>
        <v>75.1786204713741</v>
      </c>
      <c r="I20" s="17"/>
      <c r="J20" s="18">
        <f>F20/D20</f>
        <v>4.00418449702585</v>
      </c>
      <c r="K20" s="18" t="s">
        <v>187</v>
      </c>
      <c r="L20" s="19" t="s">
        <v>210</v>
      </c>
      <c r="M20" s="18">
        <v>10.6</v>
      </c>
      <c r="N20" s="18" t="s">
        <v>187</v>
      </c>
      <c r="O20" s="18">
        <f>J20/M20</f>
        <v>0.37775325443640095</v>
      </c>
      <c r="P20" s="20"/>
    </row>
    <row r="21" spans="1:16" ht="15" customHeight="1">
      <c r="A21" s="15"/>
      <c r="C21" s="14" t="s">
        <v>137</v>
      </c>
      <c r="D21" s="16">
        <v>148450396</v>
      </c>
      <c r="E21" s="14" t="s">
        <v>186</v>
      </c>
      <c r="F21" s="16">
        <v>594366925</v>
      </c>
      <c r="H21" s="29">
        <f>F21/F$18*100</f>
        <v>75.15815618432744</v>
      </c>
      <c r="I21" s="17"/>
      <c r="J21" s="18">
        <f>F21/D21</f>
        <v>4.003808282195489</v>
      </c>
      <c r="K21" s="18" t="s">
        <v>187</v>
      </c>
      <c r="L21" s="19" t="s">
        <v>210</v>
      </c>
      <c r="M21" s="18">
        <v>10.6</v>
      </c>
      <c r="N21" s="18" t="s">
        <v>187</v>
      </c>
      <c r="O21" s="18">
        <f>J21/M21</f>
        <v>0.37771776247127253</v>
      </c>
      <c r="P21" s="20"/>
    </row>
    <row r="22" spans="1:16" ht="15" customHeight="1">
      <c r="A22" s="15"/>
      <c r="C22" s="14" t="s">
        <v>135</v>
      </c>
      <c r="D22" s="16">
        <v>26469</v>
      </c>
      <c r="E22" s="14" t="s">
        <v>186</v>
      </c>
      <c r="F22" s="16">
        <v>161836</v>
      </c>
      <c r="H22" s="30">
        <f>F22/F$18*100</f>
        <v>0.020464287046670398</v>
      </c>
      <c r="I22" s="17"/>
      <c r="J22" s="18">
        <f>F22/D22</f>
        <v>6.114171294722127</v>
      </c>
      <c r="K22" s="18" t="s">
        <v>187</v>
      </c>
      <c r="L22" s="19" t="s">
        <v>210</v>
      </c>
      <c r="M22" s="18">
        <v>10.6</v>
      </c>
      <c r="N22" s="18" t="s">
        <v>187</v>
      </c>
      <c r="O22" s="18">
        <f>J22/M22</f>
        <v>0.5768086127096347</v>
      </c>
      <c r="P22" s="20"/>
    </row>
    <row r="23" spans="1:16" ht="15" customHeight="1">
      <c r="A23" s="15"/>
      <c r="B23" s="14" t="s">
        <v>57</v>
      </c>
      <c r="D23" s="16">
        <v>63500157</v>
      </c>
      <c r="E23" s="14" t="s">
        <v>189</v>
      </c>
      <c r="F23" s="16">
        <v>39562972</v>
      </c>
      <c r="H23" s="29">
        <f>F23/F$18*100</f>
        <v>5.002768329836276</v>
      </c>
      <c r="I23" s="17"/>
      <c r="J23" s="18">
        <f>F23/D23</f>
        <v>0.6230373887107082</v>
      </c>
      <c r="K23" s="18" t="s">
        <v>190</v>
      </c>
      <c r="L23" s="19" t="s">
        <v>191</v>
      </c>
      <c r="M23" s="18">
        <v>2.67</v>
      </c>
      <c r="N23" s="18" t="s">
        <v>190</v>
      </c>
      <c r="O23" s="18">
        <f>J23/M23</f>
        <v>0.2333473365957709</v>
      </c>
      <c r="P23" s="20"/>
    </row>
    <row r="24" spans="1:16" ht="15" customHeight="1">
      <c r="A24" s="25"/>
      <c r="B24" s="5"/>
      <c r="C24" s="5"/>
      <c r="D24" s="6"/>
      <c r="E24" s="6"/>
      <c r="F24" s="6"/>
      <c r="G24" s="6"/>
      <c r="H24" s="6"/>
      <c r="I24" s="6"/>
      <c r="J24" s="7"/>
      <c r="K24" s="7"/>
      <c r="L24" s="8"/>
      <c r="M24" s="7"/>
      <c r="N24" s="7"/>
      <c r="O24" s="7"/>
      <c r="P24" s="26"/>
    </row>
    <row r="25" spans="1:16" ht="15" customHeight="1">
      <c r="A25" s="96" t="s">
        <v>138</v>
      </c>
      <c r="B25" s="92"/>
      <c r="C25" s="92"/>
      <c r="D25" s="93"/>
      <c r="E25" s="93"/>
      <c r="F25" s="93"/>
      <c r="G25" s="93"/>
      <c r="H25" s="93"/>
      <c r="I25" s="93"/>
      <c r="J25" s="93"/>
      <c r="K25" s="93"/>
      <c r="L25" s="93"/>
      <c r="M25" s="93"/>
      <c r="N25" s="93"/>
      <c r="O25" s="93"/>
      <c r="P25" s="93"/>
    </row>
    <row r="26" spans="1:16" ht="15" customHeight="1">
      <c r="A26" s="97"/>
      <c r="B26" s="98"/>
      <c r="C26" s="98"/>
      <c r="D26" s="94"/>
      <c r="E26" s="94"/>
      <c r="F26" s="94"/>
      <c r="G26" s="94"/>
      <c r="H26" s="94"/>
      <c r="I26" s="94"/>
      <c r="J26" s="94"/>
      <c r="K26" s="94"/>
      <c r="L26" s="94"/>
      <c r="M26" s="94"/>
      <c r="N26" s="94"/>
      <c r="O26" s="94"/>
      <c r="P26" s="94"/>
    </row>
    <row r="27" spans="1:16" ht="15" customHeight="1">
      <c r="A27" s="94"/>
      <c r="B27" s="94"/>
      <c r="C27" s="94"/>
      <c r="D27" s="94"/>
      <c r="E27" s="94"/>
      <c r="F27" s="94"/>
      <c r="G27" s="94"/>
      <c r="H27" s="94"/>
      <c r="I27" s="94"/>
      <c r="J27" s="94"/>
      <c r="K27" s="94"/>
      <c r="L27" s="94"/>
      <c r="M27" s="94"/>
      <c r="N27" s="94"/>
      <c r="O27" s="94"/>
      <c r="P27" s="94"/>
    </row>
  </sheetData>
  <mergeCells count="14">
    <mergeCell ref="A25:P27"/>
    <mergeCell ref="L15:L16"/>
    <mergeCell ref="M15:N16"/>
    <mergeCell ref="O15:P16"/>
    <mergeCell ref="F16:G16"/>
    <mergeCell ref="H16:I16"/>
    <mergeCell ref="A15:C16"/>
    <mergeCell ref="D15:E16"/>
    <mergeCell ref="F15:I15"/>
    <mergeCell ref="J15:K16"/>
    <mergeCell ref="A1:P2"/>
    <mergeCell ref="B3:P7"/>
    <mergeCell ref="B9:P11"/>
    <mergeCell ref="B12:P13"/>
  </mergeCells>
  <printOptions horizontalCentered="1"/>
  <pageMargins left="0" right="0" top="0.59" bottom="0.3" header="0.18" footer="0.7"/>
  <pageSetup horizontalDpi="600" verticalDpi="600" orientation="landscape" r:id="rId1"/>
</worksheet>
</file>

<file path=xl/worksheets/sheet23.xml><?xml version="1.0" encoding="utf-8"?>
<worksheet xmlns="http://schemas.openxmlformats.org/spreadsheetml/2006/main" xmlns:r="http://schemas.openxmlformats.org/officeDocument/2006/relationships">
  <dimension ref="A1:P24"/>
  <sheetViews>
    <sheetView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2"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73" t="s">
        <v>139</v>
      </c>
      <c r="B1" s="74"/>
      <c r="C1" s="74"/>
      <c r="D1" s="74"/>
      <c r="E1" s="74"/>
      <c r="F1" s="74"/>
      <c r="G1" s="74"/>
      <c r="H1" s="74"/>
      <c r="I1" s="74"/>
      <c r="J1" s="74"/>
      <c r="K1" s="74"/>
      <c r="L1" s="74"/>
      <c r="M1" s="74"/>
      <c r="N1" s="74"/>
      <c r="O1" s="74"/>
      <c r="P1" s="74"/>
    </row>
    <row r="2" spans="1:16" s="4" customFormat="1" ht="15" customHeight="1">
      <c r="A2" s="74"/>
      <c r="B2" s="74"/>
      <c r="C2" s="74"/>
      <c r="D2" s="74"/>
      <c r="E2" s="74"/>
      <c r="F2" s="74"/>
      <c r="G2" s="74"/>
      <c r="H2" s="74"/>
      <c r="I2" s="74"/>
      <c r="J2" s="74"/>
      <c r="K2" s="74"/>
      <c r="L2" s="74"/>
      <c r="M2" s="74"/>
      <c r="N2" s="74"/>
      <c r="O2" s="74"/>
      <c r="P2" s="74"/>
    </row>
    <row r="3" spans="1:16" s="4" customFormat="1" ht="15" customHeight="1">
      <c r="A3" s="31"/>
      <c r="B3" s="87" t="s">
        <v>140</v>
      </c>
      <c r="C3" s="81"/>
      <c r="D3" s="81"/>
      <c r="E3" s="81"/>
      <c r="F3" s="81"/>
      <c r="G3" s="81"/>
      <c r="H3" s="81"/>
      <c r="I3" s="81"/>
      <c r="J3" s="81"/>
      <c r="K3" s="81"/>
      <c r="L3" s="81"/>
      <c r="M3" s="81"/>
      <c r="N3" s="81"/>
      <c r="O3" s="81"/>
      <c r="P3" s="81"/>
    </row>
    <row r="4" spans="1:16" s="4" customFormat="1" ht="15" customHeight="1">
      <c r="A4" s="31"/>
      <c r="B4" s="87"/>
      <c r="C4" s="81"/>
      <c r="D4" s="81"/>
      <c r="E4" s="81"/>
      <c r="F4" s="81"/>
      <c r="G4" s="81"/>
      <c r="H4" s="81"/>
      <c r="I4" s="81"/>
      <c r="J4" s="81"/>
      <c r="K4" s="81"/>
      <c r="L4" s="81"/>
      <c r="M4" s="81"/>
      <c r="N4" s="81"/>
      <c r="O4" s="81"/>
      <c r="P4" s="81"/>
    </row>
    <row r="5" spans="1:16" s="4" customFormat="1" ht="15" customHeight="1">
      <c r="A5" s="31"/>
      <c r="B5" s="81"/>
      <c r="C5" s="81"/>
      <c r="D5" s="81"/>
      <c r="E5" s="81"/>
      <c r="F5" s="81"/>
      <c r="G5" s="81"/>
      <c r="H5" s="81"/>
      <c r="I5" s="81"/>
      <c r="J5" s="81"/>
      <c r="K5" s="81"/>
      <c r="L5" s="81"/>
      <c r="M5" s="81"/>
      <c r="N5" s="81"/>
      <c r="O5" s="81"/>
      <c r="P5" s="81"/>
    </row>
    <row r="6" spans="1:16" s="4" customFormat="1" ht="15" customHeight="1">
      <c r="A6" s="31"/>
      <c r="B6" s="81"/>
      <c r="C6" s="81"/>
      <c r="D6" s="81"/>
      <c r="E6" s="81"/>
      <c r="F6" s="81"/>
      <c r="G6" s="81"/>
      <c r="H6" s="81"/>
      <c r="I6" s="81"/>
      <c r="J6" s="81"/>
      <c r="K6" s="81"/>
      <c r="L6" s="81"/>
      <c r="M6" s="81"/>
      <c r="N6" s="81"/>
      <c r="O6" s="81"/>
      <c r="P6" s="81"/>
    </row>
    <row r="7" spans="1:16" s="4" customFormat="1" ht="15" customHeight="1">
      <c r="A7" s="31"/>
      <c r="B7" s="53"/>
      <c r="C7" s="53"/>
      <c r="D7" s="53"/>
      <c r="E7" s="53"/>
      <c r="F7" s="53"/>
      <c r="G7" s="53"/>
      <c r="H7" s="53"/>
      <c r="I7" s="53"/>
      <c r="J7" s="53"/>
      <c r="K7" s="53"/>
      <c r="L7" s="53"/>
      <c r="M7" s="53"/>
      <c r="N7" s="53"/>
      <c r="O7" s="53"/>
      <c r="P7" s="53"/>
    </row>
    <row r="8" spans="1:16" s="4" customFormat="1" ht="15" customHeight="1">
      <c r="A8" s="31"/>
      <c r="B8" s="78" t="s">
        <v>141</v>
      </c>
      <c r="C8" s="78"/>
      <c r="D8" s="78"/>
      <c r="E8" s="78"/>
      <c r="F8" s="78"/>
      <c r="G8" s="78"/>
      <c r="H8" s="78"/>
      <c r="I8" s="78"/>
      <c r="J8" s="78"/>
      <c r="K8" s="78"/>
      <c r="L8" s="78"/>
      <c r="M8" s="78"/>
      <c r="N8" s="78"/>
      <c r="O8" s="78"/>
      <c r="P8" s="78"/>
    </row>
    <row r="9" spans="1:16" s="4" customFormat="1" ht="15" customHeight="1">
      <c r="A9" s="31"/>
      <c r="B9" s="78"/>
      <c r="C9" s="78"/>
      <c r="D9" s="78"/>
      <c r="E9" s="78"/>
      <c r="F9" s="78"/>
      <c r="G9" s="78"/>
      <c r="H9" s="78"/>
      <c r="I9" s="78"/>
      <c r="J9" s="78"/>
      <c r="K9" s="78"/>
      <c r="L9" s="78"/>
      <c r="M9" s="78"/>
      <c r="N9" s="78"/>
      <c r="O9" s="78"/>
      <c r="P9" s="78"/>
    </row>
    <row r="10" spans="1:16" s="4" customFormat="1" ht="15" customHeight="1">
      <c r="A10" s="31"/>
      <c r="B10" s="53"/>
      <c r="C10" s="53"/>
      <c r="D10" s="53"/>
      <c r="E10" s="53"/>
      <c r="F10" s="53"/>
      <c r="G10" s="53"/>
      <c r="H10" s="53"/>
      <c r="I10" s="53"/>
      <c r="J10" s="53"/>
      <c r="K10" s="53"/>
      <c r="L10" s="53"/>
      <c r="M10" s="53"/>
      <c r="N10" s="53"/>
      <c r="O10" s="53"/>
      <c r="P10" s="53"/>
    </row>
    <row r="11" spans="1:16" s="4" customFormat="1" ht="15" customHeight="1">
      <c r="A11" s="31"/>
      <c r="B11" s="78" t="s">
        <v>142</v>
      </c>
      <c r="C11" s="78"/>
      <c r="D11" s="78"/>
      <c r="E11" s="78"/>
      <c r="F11" s="78"/>
      <c r="G11" s="78"/>
      <c r="H11" s="78"/>
      <c r="I11" s="78"/>
      <c r="J11" s="78"/>
      <c r="K11" s="78"/>
      <c r="L11" s="78"/>
      <c r="M11" s="78"/>
      <c r="N11" s="78"/>
      <c r="O11" s="78"/>
      <c r="P11" s="78"/>
    </row>
    <row r="12" spans="2:16" s="4" customFormat="1" ht="15" customHeight="1">
      <c r="B12" s="5"/>
      <c r="C12" s="5"/>
      <c r="D12" s="6"/>
      <c r="E12" s="6"/>
      <c r="F12" s="6"/>
      <c r="G12" s="6"/>
      <c r="H12" s="6"/>
      <c r="I12" s="6"/>
      <c r="J12" s="7"/>
      <c r="K12" s="7"/>
      <c r="L12" s="8"/>
      <c r="M12" s="7"/>
      <c r="N12" s="7"/>
      <c r="O12" s="7"/>
      <c r="P12" s="5"/>
    </row>
    <row r="13" spans="1:16" s="4" customFormat="1" ht="15" customHeight="1">
      <c r="A13" s="64" t="s">
        <v>202</v>
      </c>
      <c r="B13" s="65"/>
      <c r="C13" s="66"/>
      <c r="D13" s="61" t="s">
        <v>203</v>
      </c>
      <c r="E13" s="58"/>
      <c r="F13" s="70" t="s">
        <v>204</v>
      </c>
      <c r="G13" s="71"/>
      <c r="H13" s="71"/>
      <c r="I13" s="72"/>
      <c r="J13" s="57" t="s">
        <v>184</v>
      </c>
      <c r="K13" s="58"/>
      <c r="L13" s="62" t="s">
        <v>205</v>
      </c>
      <c r="M13" s="57" t="s">
        <v>206</v>
      </c>
      <c r="N13" s="58"/>
      <c r="O13" s="57" t="s">
        <v>185</v>
      </c>
      <c r="P13" s="58"/>
    </row>
    <row r="14" spans="1:16" s="4" customFormat="1" ht="15" customHeight="1">
      <c r="A14" s="67"/>
      <c r="B14" s="68"/>
      <c r="C14" s="69"/>
      <c r="D14" s="59"/>
      <c r="E14" s="60"/>
      <c r="F14" s="61" t="s">
        <v>182</v>
      </c>
      <c r="G14" s="58"/>
      <c r="H14" s="61" t="s">
        <v>183</v>
      </c>
      <c r="I14" s="58"/>
      <c r="J14" s="59"/>
      <c r="K14" s="60"/>
      <c r="L14" s="63"/>
      <c r="M14" s="59"/>
      <c r="N14" s="60"/>
      <c r="O14" s="59"/>
      <c r="P14" s="60"/>
    </row>
    <row r="15" spans="1:16" s="4" customFormat="1" ht="15" customHeight="1">
      <c r="A15" s="9"/>
      <c r="B15" s="27"/>
      <c r="C15" s="27"/>
      <c r="D15" s="10"/>
      <c r="E15" s="10"/>
      <c r="F15" s="10"/>
      <c r="G15" s="10"/>
      <c r="H15" s="10"/>
      <c r="I15" s="10"/>
      <c r="J15" s="11"/>
      <c r="K15" s="11"/>
      <c r="L15" s="12"/>
      <c r="M15" s="11"/>
      <c r="N15" s="11"/>
      <c r="O15" s="11"/>
      <c r="P15" s="13"/>
    </row>
    <row r="16" spans="1:16" s="4" customFormat="1" ht="15" customHeight="1">
      <c r="A16" s="24" t="s">
        <v>143</v>
      </c>
      <c r="D16" s="1"/>
      <c r="E16" s="1"/>
      <c r="F16" s="1">
        <f>SUM(F17:F19)</f>
        <v>64389431</v>
      </c>
      <c r="G16" s="1"/>
      <c r="H16" s="28">
        <f>SUM(H17:H19)</f>
        <v>100</v>
      </c>
      <c r="I16" s="1"/>
      <c r="J16" s="2"/>
      <c r="K16" s="2"/>
      <c r="L16" s="3"/>
      <c r="M16" s="2"/>
      <c r="N16" s="2"/>
      <c r="O16" s="2"/>
      <c r="P16" s="23"/>
    </row>
    <row r="17" spans="1:16" ht="15" customHeight="1">
      <c r="A17" s="15"/>
      <c r="B17" s="14" t="s">
        <v>193</v>
      </c>
      <c r="D17" s="16">
        <v>15112387</v>
      </c>
      <c r="E17" s="14" t="s">
        <v>186</v>
      </c>
      <c r="F17" s="16">
        <v>58474484</v>
      </c>
      <c r="H17" s="29">
        <f>F17/F$16*100</f>
        <v>90.81379209578665</v>
      </c>
      <c r="I17" s="17"/>
      <c r="J17" s="18">
        <f>F17/D17</f>
        <v>3.869308270096577</v>
      </c>
      <c r="K17" s="18" t="s">
        <v>187</v>
      </c>
      <c r="L17" s="19" t="s">
        <v>188</v>
      </c>
      <c r="M17" s="18">
        <v>6.05</v>
      </c>
      <c r="N17" s="18" t="s">
        <v>187</v>
      </c>
      <c r="O17" s="18">
        <f>J17/M17</f>
        <v>0.6395550859663763</v>
      </c>
      <c r="P17" s="20"/>
    </row>
    <row r="18" spans="1:16" ht="15" customHeight="1">
      <c r="A18" s="15"/>
      <c r="B18" s="14" t="s">
        <v>208</v>
      </c>
      <c r="D18" s="16">
        <v>357995</v>
      </c>
      <c r="E18" s="14" t="s">
        <v>186</v>
      </c>
      <c r="F18" s="16">
        <v>962783</v>
      </c>
      <c r="H18" s="29">
        <f>F18/F$16*100</f>
        <v>1.495250051207938</v>
      </c>
      <c r="I18" s="17"/>
      <c r="J18" s="18">
        <f>F18/D18</f>
        <v>2.689375549937848</v>
      </c>
      <c r="K18" s="18" t="s">
        <v>187</v>
      </c>
      <c r="L18" s="19" t="s">
        <v>188</v>
      </c>
      <c r="M18" s="18">
        <v>3.87</v>
      </c>
      <c r="N18" s="18" t="s">
        <v>187</v>
      </c>
      <c r="O18" s="18">
        <f>J18/M18</f>
        <v>0.6949290826712786</v>
      </c>
      <c r="P18" s="20"/>
    </row>
    <row r="19" spans="1:16" ht="15" customHeight="1">
      <c r="A19" s="15"/>
      <c r="B19" s="14" t="s">
        <v>20</v>
      </c>
      <c r="D19" s="16">
        <v>1462945</v>
      </c>
      <c r="E19" s="14" t="s">
        <v>186</v>
      </c>
      <c r="F19" s="16">
        <v>4952164</v>
      </c>
      <c r="H19" s="29">
        <f>F19/F$16*100</f>
        <v>7.69095785300541</v>
      </c>
      <c r="J19" s="18">
        <f>F19/D19</f>
        <v>3.3850650571279166</v>
      </c>
      <c r="K19" s="18" t="s">
        <v>187</v>
      </c>
      <c r="L19" s="19" t="s">
        <v>188</v>
      </c>
      <c r="M19" s="18">
        <v>6.25</v>
      </c>
      <c r="N19" s="18" t="s">
        <v>187</v>
      </c>
      <c r="O19" s="18">
        <f>J19/M19</f>
        <v>0.5416104091404667</v>
      </c>
      <c r="P19" s="20"/>
    </row>
    <row r="20" spans="1:16" ht="15" customHeight="1">
      <c r="A20" s="25"/>
      <c r="B20" s="5"/>
      <c r="C20" s="5"/>
      <c r="D20" s="6"/>
      <c r="E20" s="6"/>
      <c r="F20" s="6"/>
      <c r="G20" s="6"/>
      <c r="H20" s="6"/>
      <c r="I20" s="6"/>
      <c r="J20" s="7"/>
      <c r="K20" s="7"/>
      <c r="L20" s="8"/>
      <c r="M20" s="7"/>
      <c r="N20" s="7"/>
      <c r="O20" s="7"/>
      <c r="P20" s="26"/>
    </row>
    <row r="21" spans="1:16" ht="15" customHeight="1">
      <c r="A21" s="92" t="s">
        <v>144</v>
      </c>
      <c r="B21" s="92"/>
      <c r="C21" s="92"/>
      <c r="D21" s="93"/>
      <c r="E21" s="93"/>
      <c r="F21" s="93"/>
      <c r="G21" s="93"/>
      <c r="H21" s="93"/>
      <c r="I21" s="93"/>
      <c r="J21" s="93"/>
      <c r="K21" s="93"/>
      <c r="L21" s="93"/>
      <c r="M21" s="93"/>
      <c r="N21" s="93"/>
      <c r="O21" s="93"/>
      <c r="P21" s="93"/>
    </row>
    <row r="22" spans="1:16" ht="15" customHeight="1">
      <c r="A22" s="98"/>
      <c r="B22" s="98"/>
      <c r="C22" s="98"/>
      <c r="D22" s="94"/>
      <c r="E22" s="94"/>
      <c r="F22" s="94"/>
      <c r="G22" s="94"/>
      <c r="H22" s="94"/>
      <c r="I22" s="94"/>
      <c r="J22" s="94"/>
      <c r="K22" s="94"/>
      <c r="L22" s="94"/>
      <c r="M22" s="94"/>
      <c r="N22" s="94"/>
      <c r="O22" s="94"/>
      <c r="P22" s="94"/>
    </row>
    <row r="23" spans="1:16" ht="15" customHeight="1">
      <c r="A23" s="94"/>
      <c r="B23" s="94"/>
      <c r="C23" s="94"/>
      <c r="D23" s="94"/>
      <c r="E23" s="94"/>
      <c r="F23" s="94"/>
      <c r="G23" s="94"/>
      <c r="H23" s="94"/>
      <c r="I23" s="94"/>
      <c r="J23" s="94"/>
      <c r="K23" s="94"/>
      <c r="L23" s="94"/>
      <c r="M23" s="94"/>
      <c r="N23" s="94"/>
      <c r="O23" s="94"/>
      <c r="P23" s="94"/>
    </row>
    <row r="24" spans="2:16" ht="15" customHeight="1">
      <c r="B24" s="34"/>
      <c r="C24" s="34"/>
      <c r="D24" s="35"/>
      <c r="E24" s="34"/>
      <c r="F24" s="35"/>
      <c r="G24" s="35"/>
      <c r="H24" s="35"/>
      <c r="I24" s="35"/>
      <c r="J24" s="36"/>
      <c r="K24" s="36"/>
      <c r="L24" s="37"/>
      <c r="M24" s="36"/>
      <c r="N24" s="36"/>
      <c r="O24" s="36"/>
      <c r="P24" s="34"/>
    </row>
  </sheetData>
  <mergeCells count="14">
    <mergeCell ref="A21:P23"/>
    <mergeCell ref="L13:L14"/>
    <mergeCell ref="M13:N14"/>
    <mergeCell ref="O13:P14"/>
    <mergeCell ref="F14:G14"/>
    <mergeCell ref="H14:I14"/>
    <mergeCell ref="A13:C14"/>
    <mergeCell ref="D13:E14"/>
    <mergeCell ref="F13:I13"/>
    <mergeCell ref="J13:K14"/>
    <mergeCell ref="A1:P2"/>
    <mergeCell ref="B3:P6"/>
    <mergeCell ref="B8:P9"/>
    <mergeCell ref="B11:P11"/>
  </mergeCells>
  <printOptions horizontalCentered="1"/>
  <pageMargins left="0" right="0" top="0.59" bottom="0.3" header="0.18" footer="0.7"/>
  <pageSetup horizontalDpi="600" verticalDpi="600" orientation="landscape" r:id="rId1"/>
</worksheet>
</file>

<file path=xl/worksheets/sheet24.xml><?xml version="1.0" encoding="utf-8"?>
<worksheet xmlns="http://schemas.openxmlformats.org/spreadsheetml/2006/main" xmlns:r="http://schemas.openxmlformats.org/officeDocument/2006/relationships">
  <dimension ref="A1:P24"/>
  <sheetViews>
    <sheetView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2"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73" t="s">
        <v>145</v>
      </c>
      <c r="B1" s="74"/>
      <c r="C1" s="74"/>
      <c r="D1" s="74"/>
      <c r="E1" s="74"/>
      <c r="F1" s="74"/>
      <c r="G1" s="74"/>
      <c r="H1" s="74"/>
      <c r="I1" s="74"/>
      <c r="J1" s="74"/>
      <c r="K1" s="74"/>
      <c r="L1" s="74"/>
      <c r="M1" s="74"/>
      <c r="N1" s="74"/>
      <c r="O1" s="74"/>
      <c r="P1" s="74"/>
    </row>
    <row r="2" spans="1:16" s="4" customFormat="1" ht="15" customHeight="1">
      <c r="A2" s="74"/>
      <c r="B2" s="74"/>
      <c r="C2" s="74"/>
      <c r="D2" s="74"/>
      <c r="E2" s="74"/>
      <c r="F2" s="74"/>
      <c r="G2" s="74"/>
      <c r="H2" s="74"/>
      <c r="I2" s="74"/>
      <c r="J2" s="74"/>
      <c r="K2" s="74"/>
      <c r="L2" s="74"/>
      <c r="M2" s="74"/>
      <c r="N2" s="74"/>
      <c r="O2" s="74"/>
      <c r="P2" s="74"/>
    </row>
    <row r="3" spans="1:16" s="4" customFormat="1" ht="15" customHeight="1">
      <c r="A3" s="31"/>
      <c r="B3" s="87" t="s">
        <v>146</v>
      </c>
      <c r="C3" s="83"/>
      <c r="D3" s="83"/>
      <c r="E3" s="83"/>
      <c r="F3" s="83"/>
      <c r="G3" s="83"/>
      <c r="H3" s="83"/>
      <c r="I3" s="83"/>
      <c r="J3" s="83"/>
      <c r="K3" s="83"/>
      <c r="L3" s="83"/>
      <c r="M3" s="83"/>
      <c r="N3" s="83"/>
      <c r="O3" s="83"/>
      <c r="P3" s="83"/>
    </row>
    <row r="4" spans="1:16" s="4" customFormat="1" ht="15" customHeight="1">
      <c r="A4" s="31"/>
      <c r="B4" s="83"/>
      <c r="C4" s="83"/>
      <c r="D4" s="83"/>
      <c r="E4" s="83"/>
      <c r="F4" s="83"/>
      <c r="G4" s="83"/>
      <c r="H4" s="83"/>
      <c r="I4" s="83"/>
      <c r="J4" s="83"/>
      <c r="K4" s="83"/>
      <c r="L4" s="83"/>
      <c r="M4" s="83"/>
      <c r="N4" s="83"/>
      <c r="O4" s="83"/>
      <c r="P4" s="83"/>
    </row>
    <row r="5" spans="1:16" s="4" customFormat="1" ht="15" customHeight="1">
      <c r="A5" s="31"/>
      <c r="B5" s="83"/>
      <c r="C5" s="83"/>
      <c r="D5" s="83"/>
      <c r="E5" s="83"/>
      <c r="F5" s="83"/>
      <c r="G5" s="83"/>
      <c r="H5" s="83"/>
      <c r="I5" s="83"/>
      <c r="J5" s="83"/>
      <c r="K5" s="83"/>
      <c r="L5" s="83"/>
      <c r="M5" s="83"/>
      <c r="N5" s="83"/>
      <c r="O5" s="83"/>
      <c r="P5" s="83"/>
    </row>
    <row r="6" spans="1:16" s="4" customFormat="1" ht="15" customHeight="1">
      <c r="A6" s="31"/>
      <c r="B6" s="83"/>
      <c r="C6" s="83"/>
      <c r="D6" s="83"/>
      <c r="E6" s="83"/>
      <c r="F6" s="83"/>
      <c r="G6" s="83"/>
      <c r="H6" s="83"/>
      <c r="I6" s="83"/>
      <c r="J6" s="83"/>
      <c r="K6" s="83"/>
      <c r="L6" s="83"/>
      <c r="M6" s="83"/>
      <c r="N6" s="83"/>
      <c r="O6" s="83"/>
      <c r="P6" s="83"/>
    </row>
    <row r="7" spans="1:16" s="4" customFormat="1" ht="15" customHeight="1">
      <c r="A7" s="31"/>
      <c r="B7" s="31"/>
      <c r="C7" s="31"/>
      <c r="D7" s="31"/>
      <c r="E7" s="31"/>
      <c r="F7" s="31"/>
      <c r="G7" s="31"/>
      <c r="H7" s="31"/>
      <c r="I7" s="31"/>
      <c r="J7" s="31"/>
      <c r="K7" s="31"/>
      <c r="L7" s="31"/>
      <c r="M7" s="31"/>
      <c r="N7" s="31"/>
      <c r="O7" s="31"/>
      <c r="P7" s="31"/>
    </row>
    <row r="8" spans="1:16" s="4" customFormat="1" ht="15" customHeight="1">
      <c r="A8" s="31"/>
      <c r="B8" s="87" t="s">
        <v>147</v>
      </c>
      <c r="C8" s="80"/>
      <c r="D8" s="80"/>
      <c r="E8" s="80"/>
      <c r="F8" s="80"/>
      <c r="G8" s="80"/>
      <c r="H8" s="80"/>
      <c r="I8" s="80"/>
      <c r="J8" s="80"/>
      <c r="K8" s="80"/>
      <c r="L8" s="80"/>
      <c r="M8" s="80"/>
      <c r="N8" s="80"/>
      <c r="O8" s="80"/>
      <c r="P8" s="80"/>
    </row>
    <row r="9" spans="1:16" s="4" customFormat="1" ht="15" customHeight="1">
      <c r="A9" s="31"/>
      <c r="B9" s="80"/>
      <c r="C9" s="80"/>
      <c r="D9" s="80"/>
      <c r="E9" s="80"/>
      <c r="F9" s="80"/>
      <c r="G9" s="80"/>
      <c r="H9" s="80"/>
      <c r="I9" s="80"/>
      <c r="J9" s="80"/>
      <c r="K9" s="80"/>
      <c r="L9" s="80"/>
      <c r="M9" s="80"/>
      <c r="N9" s="80"/>
      <c r="O9" s="80"/>
      <c r="P9" s="80"/>
    </row>
    <row r="10" spans="1:16" s="4" customFormat="1" ht="15" customHeight="1">
      <c r="A10" s="31"/>
      <c r="B10" s="39"/>
      <c r="C10" s="39"/>
      <c r="D10" s="39"/>
      <c r="E10" s="39"/>
      <c r="F10" s="39"/>
      <c r="G10" s="39"/>
      <c r="H10" s="39"/>
      <c r="I10" s="39"/>
      <c r="J10" s="39"/>
      <c r="K10" s="39"/>
      <c r="L10" s="39"/>
      <c r="M10" s="39"/>
      <c r="N10" s="39"/>
      <c r="O10" s="39"/>
      <c r="P10" s="39"/>
    </row>
    <row r="11" spans="1:16" s="4" customFormat="1" ht="15" customHeight="1">
      <c r="A11" s="31"/>
      <c r="B11" s="54" t="s">
        <v>148</v>
      </c>
      <c r="C11" s="31"/>
      <c r="D11" s="31"/>
      <c r="E11" s="31"/>
      <c r="F11" s="31"/>
      <c r="G11" s="31"/>
      <c r="H11" s="31"/>
      <c r="I11" s="31"/>
      <c r="J11" s="31"/>
      <c r="K11" s="31"/>
      <c r="L11" s="31"/>
      <c r="M11" s="31"/>
      <c r="N11" s="31"/>
      <c r="O11" s="31"/>
      <c r="P11" s="31"/>
    </row>
    <row r="12" spans="1:16" s="4" customFormat="1" ht="15" customHeight="1">
      <c r="A12" s="31"/>
      <c r="B12" s="55"/>
      <c r="C12" s="31"/>
      <c r="D12" s="31"/>
      <c r="E12" s="31"/>
      <c r="F12" s="31"/>
      <c r="G12" s="31"/>
      <c r="H12" s="31"/>
      <c r="I12" s="31"/>
      <c r="J12" s="31"/>
      <c r="K12" s="31"/>
      <c r="L12" s="31"/>
      <c r="M12" s="31"/>
      <c r="N12" s="31"/>
      <c r="O12" s="31"/>
      <c r="P12" s="31"/>
    </row>
    <row r="13" spans="1:16" s="4" customFormat="1" ht="15" customHeight="1">
      <c r="A13" s="64" t="s">
        <v>202</v>
      </c>
      <c r="B13" s="65"/>
      <c r="C13" s="66"/>
      <c r="D13" s="61" t="s">
        <v>203</v>
      </c>
      <c r="E13" s="58"/>
      <c r="F13" s="70" t="s">
        <v>204</v>
      </c>
      <c r="G13" s="71"/>
      <c r="H13" s="71"/>
      <c r="I13" s="72"/>
      <c r="J13" s="57" t="s">
        <v>184</v>
      </c>
      <c r="K13" s="58"/>
      <c r="L13" s="62" t="s">
        <v>205</v>
      </c>
      <c r="M13" s="57" t="s">
        <v>206</v>
      </c>
      <c r="N13" s="58"/>
      <c r="O13" s="57" t="s">
        <v>185</v>
      </c>
      <c r="P13" s="58"/>
    </row>
    <row r="14" spans="1:16" s="4" customFormat="1" ht="15" customHeight="1">
      <c r="A14" s="67"/>
      <c r="B14" s="68"/>
      <c r="C14" s="69"/>
      <c r="D14" s="59"/>
      <c r="E14" s="60"/>
      <c r="F14" s="61" t="s">
        <v>182</v>
      </c>
      <c r="G14" s="58"/>
      <c r="H14" s="61" t="s">
        <v>183</v>
      </c>
      <c r="I14" s="58"/>
      <c r="J14" s="59"/>
      <c r="K14" s="60"/>
      <c r="L14" s="63"/>
      <c r="M14" s="59"/>
      <c r="N14" s="60"/>
      <c r="O14" s="59"/>
      <c r="P14" s="60"/>
    </row>
    <row r="15" spans="1:16" s="4" customFormat="1" ht="15" customHeight="1">
      <c r="A15" s="9"/>
      <c r="B15" s="27"/>
      <c r="C15" s="27"/>
      <c r="D15" s="10"/>
      <c r="E15" s="10"/>
      <c r="F15" s="10"/>
      <c r="G15" s="10"/>
      <c r="H15" s="10"/>
      <c r="I15" s="10"/>
      <c r="J15" s="11"/>
      <c r="K15" s="11"/>
      <c r="L15" s="12"/>
      <c r="M15" s="11"/>
      <c r="N15" s="11"/>
      <c r="O15" s="11"/>
      <c r="P15" s="13"/>
    </row>
    <row r="16" spans="1:16" s="4" customFormat="1" ht="15" customHeight="1">
      <c r="A16" s="24" t="s">
        <v>149</v>
      </c>
      <c r="D16" s="1"/>
      <c r="E16" s="1"/>
      <c r="F16" s="1">
        <f>SUM(F17:F19)</f>
        <v>620807279</v>
      </c>
      <c r="G16" s="1"/>
      <c r="H16" s="28">
        <f>SUM(H17:H19)</f>
        <v>100</v>
      </c>
      <c r="I16" s="1"/>
      <c r="J16" s="2"/>
      <c r="K16" s="2"/>
      <c r="L16" s="3"/>
      <c r="M16" s="2"/>
      <c r="N16" s="2"/>
      <c r="O16" s="2"/>
      <c r="P16" s="23"/>
    </row>
    <row r="17" spans="1:16" ht="15" customHeight="1">
      <c r="A17" s="15"/>
      <c r="B17" s="14" t="s">
        <v>193</v>
      </c>
      <c r="D17" s="16">
        <v>403008188</v>
      </c>
      <c r="E17" s="14" t="s">
        <v>186</v>
      </c>
      <c r="F17" s="16">
        <v>594073340</v>
      </c>
      <c r="H17" s="29">
        <f>F17/F$16*100</f>
        <v>95.69368145246892</v>
      </c>
      <c r="I17" s="17"/>
      <c r="J17" s="18">
        <f>F17/D17</f>
        <v>1.4740974443923704</v>
      </c>
      <c r="K17" s="18" t="s">
        <v>187</v>
      </c>
      <c r="L17" s="19" t="s">
        <v>188</v>
      </c>
      <c r="M17" s="18">
        <v>5.25</v>
      </c>
      <c r="N17" s="18" t="s">
        <v>187</v>
      </c>
      <c r="O17" s="18">
        <f>J17/M17</f>
        <v>0.28078046559854675</v>
      </c>
      <c r="P17" s="20"/>
    </row>
    <row r="18" spans="1:16" ht="15" customHeight="1">
      <c r="A18" s="15"/>
      <c r="B18" s="14" t="s">
        <v>208</v>
      </c>
      <c r="D18" s="16">
        <v>1038512</v>
      </c>
      <c r="E18" s="14" t="s">
        <v>186</v>
      </c>
      <c r="F18" s="16">
        <v>1310004</v>
      </c>
      <c r="H18" s="29">
        <f>F18/F$16*100</f>
        <v>0.2110162113611429</v>
      </c>
      <c r="I18" s="17"/>
      <c r="J18" s="18">
        <f>F18/D18</f>
        <v>1.261424037468994</v>
      </c>
      <c r="K18" s="18" t="s">
        <v>187</v>
      </c>
      <c r="L18" s="19" t="s">
        <v>188</v>
      </c>
      <c r="M18" s="18">
        <v>2.93</v>
      </c>
      <c r="N18" s="18" t="s">
        <v>187</v>
      </c>
      <c r="O18" s="18">
        <f>J18/M18</f>
        <v>0.43052014930682386</v>
      </c>
      <c r="P18" s="20"/>
    </row>
    <row r="19" spans="1:16" ht="15" customHeight="1">
      <c r="A19" s="15"/>
      <c r="B19" s="14" t="s">
        <v>20</v>
      </c>
      <c r="D19" s="16">
        <v>14804994</v>
      </c>
      <c r="E19" s="14" t="s">
        <v>186</v>
      </c>
      <c r="F19" s="16">
        <v>25423935</v>
      </c>
      <c r="H19" s="29">
        <f>F19/F$16*100</f>
        <v>4.095302336169934</v>
      </c>
      <c r="J19" s="18">
        <f>F19/D19</f>
        <v>1.717253988755416</v>
      </c>
      <c r="K19" s="18" t="s">
        <v>187</v>
      </c>
      <c r="L19" s="19" t="s">
        <v>188</v>
      </c>
      <c r="M19" s="18">
        <v>3.73</v>
      </c>
      <c r="N19" s="18" t="s">
        <v>187</v>
      </c>
      <c r="O19" s="18">
        <f>J19/M19</f>
        <v>0.4603898093178059</v>
      </c>
      <c r="P19" s="20"/>
    </row>
    <row r="20" spans="1:16" ht="15" customHeight="1">
      <c r="A20" s="25"/>
      <c r="B20" s="5"/>
      <c r="C20" s="5"/>
      <c r="D20" s="6"/>
      <c r="E20" s="6"/>
      <c r="F20" s="6"/>
      <c r="G20" s="6"/>
      <c r="H20" s="6"/>
      <c r="I20" s="6"/>
      <c r="J20" s="7"/>
      <c r="K20" s="7"/>
      <c r="L20" s="8"/>
      <c r="M20" s="7"/>
      <c r="N20" s="7"/>
      <c r="O20" s="7"/>
      <c r="P20" s="26"/>
    </row>
    <row r="21" spans="1:16" ht="15" customHeight="1">
      <c r="A21" s="92" t="s">
        <v>150</v>
      </c>
      <c r="B21" s="92"/>
      <c r="C21" s="92"/>
      <c r="D21" s="93"/>
      <c r="E21" s="93"/>
      <c r="F21" s="93"/>
      <c r="G21" s="93"/>
      <c r="H21" s="93"/>
      <c r="I21" s="93"/>
      <c r="J21" s="93"/>
      <c r="K21" s="93"/>
      <c r="L21" s="93"/>
      <c r="M21" s="93"/>
      <c r="N21" s="93"/>
      <c r="O21" s="93"/>
      <c r="P21" s="93"/>
    </row>
    <row r="22" spans="1:16" ht="15" customHeight="1">
      <c r="A22" s="98"/>
      <c r="B22" s="98"/>
      <c r="C22" s="98"/>
      <c r="D22" s="94"/>
      <c r="E22" s="94"/>
      <c r="F22" s="94"/>
      <c r="G22" s="94"/>
      <c r="H22" s="94"/>
      <c r="I22" s="94"/>
      <c r="J22" s="94"/>
      <c r="K22" s="94"/>
      <c r="L22" s="94"/>
      <c r="M22" s="94"/>
      <c r="N22" s="94"/>
      <c r="O22" s="94"/>
      <c r="P22" s="94"/>
    </row>
    <row r="23" spans="1:16" ht="15" customHeight="1">
      <c r="A23" s="94"/>
      <c r="B23" s="94"/>
      <c r="C23" s="94"/>
      <c r="D23" s="94"/>
      <c r="E23" s="94"/>
      <c r="F23" s="94"/>
      <c r="G23" s="94"/>
      <c r="H23" s="94"/>
      <c r="I23" s="94"/>
      <c r="J23" s="94"/>
      <c r="K23" s="94"/>
      <c r="L23" s="94"/>
      <c r="M23" s="94"/>
      <c r="N23" s="94"/>
      <c r="O23" s="94"/>
      <c r="P23" s="94"/>
    </row>
    <row r="24" spans="2:16" ht="15" customHeight="1">
      <c r="B24" s="34"/>
      <c r="C24" s="34"/>
      <c r="D24" s="35"/>
      <c r="E24" s="34"/>
      <c r="F24" s="35"/>
      <c r="G24" s="35"/>
      <c r="H24" s="35"/>
      <c r="I24" s="35"/>
      <c r="J24" s="36"/>
      <c r="K24" s="36"/>
      <c r="L24" s="37"/>
      <c r="M24" s="36"/>
      <c r="N24" s="36"/>
      <c r="O24" s="36"/>
      <c r="P24" s="34"/>
    </row>
  </sheetData>
  <mergeCells count="13">
    <mergeCell ref="A21:P23"/>
    <mergeCell ref="A1:P2"/>
    <mergeCell ref="B3:P6"/>
    <mergeCell ref="B8:P9"/>
    <mergeCell ref="A13:C14"/>
    <mergeCell ref="D13:E14"/>
    <mergeCell ref="F13:I13"/>
    <mergeCell ref="J13:K14"/>
    <mergeCell ref="L13:L14"/>
    <mergeCell ref="M13:N14"/>
    <mergeCell ref="O13:P14"/>
    <mergeCell ref="F14:G14"/>
    <mergeCell ref="H14:I14"/>
  </mergeCells>
  <printOptions horizontalCentered="1"/>
  <pageMargins left="0" right="0" top="0.59" bottom="0.3" header="0.18" footer="0.7"/>
  <pageSetup horizontalDpi="600" verticalDpi="600" orientation="landscape" r:id="rId1"/>
</worksheet>
</file>

<file path=xl/worksheets/sheet25.xml><?xml version="1.0" encoding="utf-8"?>
<worksheet xmlns="http://schemas.openxmlformats.org/spreadsheetml/2006/main" xmlns:r="http://schemas.openxmlformats.org/officeDocument/2006/relationships">
  <dimension ref="A1:P16"/>
  <sheetViews>
    <sheetView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2"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73" t="s">
        <v>151</v>
      </c>
      <c r="B1" s="74"/>
      <c r="C1" s="74"/>
      <c r="D1" s="74"/>
      <c r="E1" s="74"/>
      <c r="F1" s="74"/>
      <c r="G1" s="74"/>
      <c r="H1" s="74"/>
      <c r="I1" s="74"/>
      <c r="J1" s="74"/>
      <c r="K1" s="74"/>
      <c r="L1" s="74"/>
      <c r="M1" s="74"/>
      <c r="N1" s="74"/>
      <c r="O1" s="74"/>
      <c r="P1" s="74"/>
    </row>
    <row r="2" spans="1:16" s="4" customFormat="1" ht="15" customHeight="1">
      <c r="A2" s="74"/>
      <c r="B2" s="74"/>
      <c r="C2" s="74"/>
      <c r="D2" s="74"/>
      <c r="E2" s="74"/>
      <c r="F2" s="74"/>
      <c r="G2" s="74"/>
      <c r="H2" s="74"/>
      <c r="I2" s="74"/>
      <c r="J2" s="74"/>
      <c r="K2" s="74"/>
      <c r="L2" s="74"/>
      <c r="M2" s="74"/>
      <c r="N2" s="74"/>
      <c r="O2" s="74"/>
      <c r="P2" s="74"/>
    </row>
    <row r="3" spans="1:16" s="4" customFormat="1" ht="15" customHeight="1">
      <c r="A3" s="31"/>
      <c r="B3" s="82" t="s">
        <v>152</v>
      </c>
      <c r="C3" s="83"/>
      <c r="D3" s="83"/>
      <c r="E3" s="83"/>
      <c r="F3" s="83"/>
      <c r="G3" s="83"/>
      <c r="H3" s="83"/>
      <c r="I3" s="83"/>
      <c r="J3" s="83"/>
      <c r="K3" s="83"/>
      <c r="L3" s="83"/>
      <c r="M3" s="83"/>
      <c r="N3" s="83"/>
      <c r="O3" s="83"/>
      <c r="P3" s="83"/>
    </row>
    <row r="4" spans="1:16" s="4" customFormat="1" ht="15" customHeight="1">
      <c r="A4" s="31"/>
      <c r="B4" s="83"/>
      <c r="C4" s="83"/>
      <c r="D4" s="83"/>
      <c r="E4" s="83"/>
      <c r="F4" s="83"/>
      <c r="G4" s="83"/>
      <c r="H4" s="83"/>
      <c r="I4" s="83"/>
      <c r="J4" s="83"/>
      <c r="K4" s="83"/>
      <c r="L4" s="83"/>
      <c r="M4" s="83"/>
      <c r="N4" s="83"/>
      <c r="O4" s="83"/>
      <c r="P4" s="83"/>
    </row>
    <row r="5" spans="1:16" s="4" customFormat="1" ht="15" customHeight="1">
      <c r="A5" s="31"/>
      <c r="B5" s="45"/>
      <c r="C5" s="45"/>
      <c r="D5" s="45"/>
      <c r="E5" s="45"/>
      <c r="F5" s="45"/>
      <c r="G5" s="45"/>
      <c r="H5" s="45"/>
      <c r="I5" s="45"/>
      <c r="J5" s="45"/>
      <c r="K5" s="45"/>
      <c r="L5" s="45"/>
      <c r="M5" s="45"/>
      <c r="N5" s="45"/>
      <c r="O5" s="45"/>
      <c r="P5" s="45"/>
    </row>
    <row r="6" spans="1:16" s="4" customFormat="1" ht="15" customHeight="1">
      <c r="A6" s="31"/>
      <c r="B6" s="56" t="s">
        <v>153</v>
      </c>
      <c r="C6" s="31"/>
      <c r="D6" s="31"/>
      <c r="E6" s="31"/>
      <c r="F6" s="31"/>
      <c r="G6" s="31"/>
      <c r="H6" s="31"/>
      <c r="I6" s="31"/>
      <c r="J6" s="31"/>
      <c r="K6" s="31"/>
      <c r="L6" s="31"/>
      <c r="M6" s="31"/>
      <c r="N6" s="31"/>
      <c r="O6" s="31"/>
      <c r="P6" s="31"/>
    </row>
    <row r="7" spans="2:16" s="4" customFormat="1" ht="15" customHeight="1">
      <c r="B7" s="5"/>
      <c r="C7" s="5"/>
      <c r="D7" s="6"/>
      <c r="E7" s="6"/>
      <c r="F7" s="6"/>
      <c r="G7" s="6"/>
      <c r="H7" s="6"/>
      <c r="I7" s="6"/>
      <c r="J7" s="7"/>
      <c r="K7" s="7"/>
      <c r="L7" s="8"/>
      <c r="M7" s="7"/>
      <c r="N7" s="7"/>
      <c r="O7" s="7"/>
      <c r="P7" s="5"/>
    </row>
    <row r="8" spans="1:16" s="4" customFormat="1" ht="15" customHeight="1">
      <c r="A8" s="64" t="s">
        <v>202</v>
      </c>
      <c r="B8" s="65"/>
      <c r="C8" s="66"/>
      <c r="D8" s="61" t="s">
        <v>203</v>
      </c>
      <c r="E8" s="58"/>
      <c r="F8" s="70" t="s">
        <v>204</v>
      </c>
      <c r="G8" s="71"/>
      <c r="H8" s="71"/>
      <c r="I8" s="72"/>
      <c r="J8" s="57" t="s">
        <v>184</v>
      </c>
      <c r="K8" s="58"/>
      <c r="L8" s="62" t="s">
        <v>205</v>
      </c>
      <c r="M8" s="57" t="s">
        <v>206</v>
      </c>
      <c r="N8" s="58"/>
      <c r="O8" s="57" t="s">
        <v>185</v>
      </c>
      <c r="P8" s="58"/>
    </row>
    <row r="9" spans="1:16" s="4" customFormat="1" ht="15" customHeight="1">
      <c r="A9" s="67"/>
      <c r="B9" s="68"/>
      <c r="C9" s="69"/>
      <c r="D9" s="59"/>
      <c r="E9" s="60"/>
      <c r="F9" s="61" t="s">
        <v>182</v>
      </c>
      <c r="G9" s="58"/>
      <c r="H9" s="61" t="s">
        <v>183</v>
      </c>
      <c r="I9" s="58"/>
      <c r="J9" s="59"/>
      <c r="K9" s="60"/>
      <c r="L9" s="63"/>
      <c r="M9" s="59"/>
      <c r="N9" s="60"/>
      <c r="O9" s="59"/>
      <c r="P9" s="60"/>
    </row>
    <row r="10" spans="1:16" s="4" customFormat="1" ht="15" customHeight="1">
      <c r="A10" s="9"/>
      <c r="B10" s="27"/>
      <c r="C10" s="27"/>
      <c r="D10" s="10"/>
      <c r="E10" s="10"/>
      <c r="F10" s="10"/>
      <c r="G10" s="10"/>
      <c r="H10" s="10"/>
      <c r="I10" s="10"/>
      <c r="J10" s="11"/>
      <c r="K10" s="11"/>
      <c r="L10" s="12"/>
      <c r="M10" s="11"/>
      <c r="N10" s="11"/>
      <c r="O10" s="11"/>
      <c r="P10" s="13"/>
    </row>
    <row r="11" spans="1:16" s="4" customFormat="1" ht="15" customHeight="1">
      <c r="A11" s="24" t="s">
        <v>154</v>
      </c>
      <c r="D11" s="1"/>
      <c r="E11" s="1"/>
      <c r="F11" s="1">
        <f>SUM(F12:F12)</f>
        <v>20912132</v>
      </c>
      <c r="G11" s="1"/>
      <c r="H11" s="28">
        <f>SUM(H12:H12)</f>
        <v>100</v>
      </c>
      <c r="I11" s="1"/>
      <c r="J11" s="2"/>
      <c r="K11" s="2"/>
      <c r="L11" s="3"/>
      <c r="M11" s="2"/>
      <c r="N11" s="2"/>
      <c r="O11" s="2"/>
      <c r="P11" s="23"/>
    </row>
    <row r="12" spans="1:16" ht="15" customHeight="1">
      <c r="A12" s="15"/>
      <c r="B12" s="14" t="s">
        <v>193</v>
      </c>
      <c r="D12" s="16">
        <v>21895570</v>
      </c>
      <c r="E12" s="14" t="s">
        <v>186</v>
      </c>
      <c r="F12" s="16">
        <v>20912132</v>
      </c>
      <c r="H12" s="29">
        <f>F12/F$11*100</f>
        <v>100</v>
      </c>
      <c r="I12" s="17"/>
      <c r="J12" s="18">
        <f>F12/D12</f>
        <v>0.9550850697195825</v>
      </c>
      <c r="K12" s="18" t="s">
        <v>187</v>
      </c>
      <c r="L12" s="19" t="s">
        <v>188</v>
      </c>
      <c r="M12" s="18">
        <v>3.34</v>
      </c>
      <c r="N12" s="18" t="s">
        <v>187</v>
      </c>
      <c r="O12" s="18">
        <f>J12/M12</f>
        <v>0.28595361368849775</v>
      </c>
      <c r="P12" s="20"/>
    </row>
    <row r="13" spans="1:16" ht="15" customHeight="1">
      <c r="A13" s="25"/>
      <c r="B13" s="5"/>
      <c r="C13" s="5"/>
      <c r="D13" s="6"/>
      <c r="E13" s="6"/>
      <c r="F13" s="6"/>
      <c r="G13" s="6"/>
      <c r="H13" s="6"/>
      <c r="I13" s="6"/>
      <c r="J13" s="7"/>
      <c r="K13" s="7"/>
      <c r="L13" s="8"/>
      <c r="M13" s="7"/>
      <c r="N13" s="7"/>
      <c r="O13" s="7"/>
      <c r="P13" s="26"/>
    </row>
    <row r="14" spans="1:16" ht="21" customHeight="1">
      <c r="A14" s="92" t="s">
        <v>155</v>
      </c>
      <c r="B14" s="92"/>
      <c r="C14" s="92"/>
      <c r="D14" s="93"/>
      <c r="E14" s="93"/>
      <c r="F14" s="93"/>
      <c r="G14" s="93"/>
      <c r="H14" s="93"/>
      <c r="I14" s="93"/>
      <c r="J14" s="93"/>
      <c r="K14" s="93"/>
      <c r="L14" s="93"/>
      <c r="M14" s="93"/>
      <c r="N14" s="93"/>
      <c r="O14" s="93"/>
      <c r="P14" s="93"/>
    </row>
    <row r="15" spans="1:16" ht="21" customHeight="1">
      <c r="A15" s="94"/>
      <c r="B15" s="94"/>
      <c r="C15" s="94"/>
      <c r="D15" s="94"/>
      <c r="E15" s="94"/>
      <c r="F15" s="94"/>
      <c r="G15" s="94"/>
      <c r="H15" s="94"/>
      <c r="I15" s="94"/>
      <c r="J15" s="94"/>
      <c r="K15" s="94"/>
      <c r="L15" s="94"/>
      <c r="M15" s="94"/>
      <c r="N15" s="94"/>
      <c r="O15" s="94"/>
      <c r="P15" s="94"/>
    </row>
    <row r="16" spans="2:16" ht="15" customHeight="1">
      <c r="B16" s="34"/>
      <c r="C16" s="34"/>
      <c r="D16" s="35"/>
      <c r="E16" s="34"/>
      <c r="F16" s="35"/>
      <c r="G16" s="35"/>
      <c r="H16" s="35"/>
      <c r="I16" s="35"/>
      <c r="J16" s="36"/>
      <c r="K16" s="36"/>
      <c r="L16" s="37"/>
      <c r="M16" s="36"/>
      <c r="N16" s="36"/>
      <c r="O16" s="36"/>
      <c r="P16" s="34"/>
    </row>
  </sheetData>
  <mergeCells count="12">
    <mergeCell ref="A1:P2"/>
    <mergeCell ref="B3:P4"/>
    <mergeCell ref="A8:C9"/>
    <mergeCell ref="D8:E9"/>
    <mergeCell ref="F8:I8"/>
    <mergeCell ref="J8:K9"/>
    <mergeCell ref="L8:L9"/>
    <mergeCell ref="M8:N9"/>
    <mergeCell ref="O8:P9"/>
    <mergeCell ref="F9:G9"/>
    <mergeCell ref="H9:I9"/>
    <mergeCell ref="A14:P15"/>
  </mergeCells>
  <printOptions horizontalCentered="1"/>
  <pageMargins left="0" right="0" top="0.59" bottom="0.3" header="0.18" footer="0.7"/>
  <pageSetup horizontalDpi="600" verticalDpi="600" orientation="landscape" r:id="rId1"/>
</worksheet>
</file>

<file path=xl/worksheets/sheet26.xml><?xml version="1.0" encoding="utf-8"?>
<worksheet xmlns="http://schemas.openxmlformats.org/spreadsheetml/2006/main" xmlns:r="http://schemas.openxmlformats.org/officeDocument/2006/relationships">
  <dimension ref="A1:P15"/>
  <sheetViews>
    <sheetView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2"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73" t="s">
        <v>156</v>
      </c>
      <c r="B1" s="74"/>
      <c r="C1" s="74"/>
      <c r="D1" s="74"/>
      <c r="E1" s="74"/>
      <c r="F1" s="74"/>
      <c r="G1" s="74"/>
      <c r="H1" s="74"/>
      <c r="I1" s="74"/>
      <c r="J1" s="74"/>
      <c r="K1" s="74"/>
      <c r="L1" s="74"/>
      <c r="M1" s="74"/>
      <c r="N1" s="74"/>
      <c r="O1" s="74"/>
      <c r="P1" s="74"/>
    </row>
    <row r="2" spans="1:16" s="4" customFormat="1" ht="15" customHeight="1">
      <c r="A2" s="74"/>
      <c r="B2" s="74"/>
      <c r="C2" s="74"/>
      <c r="D2" s="74"/>
      <c r="E2" s="74"/>
      <c r="F2" s="74"/>
      <c r="G2" s="74"/>
      <c r="H2" s="74"/>
      <c r="I2" s="74"/>
      <c r="J2" s="74"/>
      <c r="K2" s="74"/>
      <c r="L2" s="74"/>
      <c r="M2" s="74"/>
      <c r="N2" s="74"/>
      <c r="O2" s="74"/>
      <c r="P2" s="74"/>
    </row>
    <row r="3" spans="1:16" s="4" customFormat="1" ht="15" customHeight="1">
      <c r="A3" s="31"/>
      <c r="B3" s="95" t="s">
        <v>157</v>
      </c>
      <c r="C3" s="81"/>
      <c r="D3" s="81"/>
      <c r="E3" s="81"/>
      <c r="F3" s="81"/>
      <c r="G3" s="81"/>
      <c r="H3" s="81"/>
      <c r="I3" s="81"/>
      <c r="J3" s="81"/>
      <c r="K3" s="81"/>
      <c r="L3" s="81"/>
      <c r="M3" s="81"/>
      <c r="N3" s="81"/>
      <c r="O3" s="81"/>
      <c r="P3" s="81"/>
    </row>
    <row r="4" spans="1:16" s="4" customFormat="1" ht="15" customHeight="1">
      <c r="A4" s="31"/>
      <c r="B4" s="81"/>
      <c r="C4" s="81"/>
      <c r="D4" s="81"/>
      <c r="E4" s="81"/>
      <c r="F4" s="81"/>
      <c r="G4" s="81"/>
      <c r="H4" s="81"/>
      <c r="I4" s="81"/>
      <c r="J4" s="81"/>
      <c r="K4" s="81"/>
      <c r="L4" s="81"/>
      <c r="M4" s="81"/>
      <c r="N4" s="81"/>
      <c r="O4" s="81"/>
      <c r="P4" s="81"/>
    </row>
    <row r="5" spans="1:16" s="4" customFormat="1" ht="15" customHeight="1">
      <c r="A5" s="31"/>
      <c r="B5" s="81"/>
      <c r="C5" s="81"/>
      <c r="D5" s="81"/>
      <c r="E5" s="81"/>
      <c r="F5" s="81"/>
      <c r="G5" s="81"/>
      <c r="H5" s="81"/>
      <c r="I5" s="81"/>
      <c r="J5" s="81"/>
      <c r="K5" s="81"/>
      <c r="L5" s="81"/>
      <c r="M5" s="81"/>
      <c r="N5" s="81"/>
      <c r="O5" s="81"/>
      <c r="P5" s="81"/>
    </row>
    <row r="6" spans="2:16" s="4" customFormat="1" ht="15" customHeight="1">
      <c r="B6" s="5"/>
      <c r="C6" s="5"/>
      <c r="D6" s="6"/>
      <c r="E6" s="6"/>
      <c r="F6" s="6"/>
      <c r="G6" s="6"/>
      <c r="H6" s="6"/>
      <c r="I6" s="6"/>
      <c r="J6" s="7"/>
      <c r="K6" s="7"/>
      <c r="L6" s="8"/>
      <c r="M6" s="7"/>
      <c r="N6" s="7"/>
      <c r="O6" s="7"/>
      <c r="P6" s="5"/>
    </row>
    <row r="7" spans="1:16" s="4" customFormat="1" ht="15" customHeight="1">
      <c r="A7" s="64" t="s">
        <v>202</v>
      </c>
      <c r="B7" s="65"/>
      <c r="C7" s="66"/>
      <c r="D7" s="61" t="s">
        <v>203</v>
      </c>
      <c r="E7" s="58"/>
      <c r="F7" s="70" t="s">
        <v>204</v>
      </c>
      <c r="G7" s="71"/>
      <c r="H7" s="71"/>
      <c r="I7" s="72"/>
      <c r="J7" s="57" t="s">
        <v>184</v>
      </c>
      <c r="K7" s="58"/>
      <c r="L7" s="62" t="s">
        <v>205</v>
      </c>
      <c r="M7" s="57" t="s">
        <v>206</v>
      </c>
      <c r="N7" s="58"/>
      <c r="O7" s="57" t="s">
        <v>185</v>
      </c>
      <c r="P7" s="58"/>
    </row>
    <row r="8" spans="1:16" s="4" customFormat="1" ht="15" customHeight="1">
      <c r="A8" s="67"/>
      <c r="B8" s="68"/>
      <c r="C8" s="69"/>
      <c r="D8" s="59"/>
      <c r="E8" s="60"/>
      <c r="F8" s="61" t="s">
        <v>182</v>
      </c>
      <c r="G8" s="58"/>
      <c r="H8" s="61" t="s">
        <v>183</v>
      </c>
      <c r="I8" s="58"/>
      <c r="J8" s="59"/>
      <c r="K8" s="60"/>
      <c r="L8" s="63"/>
      <c r="M8" s="59"/>
      <c r="N8" s="60"/>
      <c r="O8" s="59"/>
      <c r="P8" s="60"/>
    </row>
    <row r="9" spans="1:16" s="4" customFormat="1" ht="15" customHeight="1">
      <c r="A9" s="9"/>
      <c r="B9" s="27"/>
      <c r="C9" s="27"/>
      <c r="D9" s="10"/>
      <c r="E9" s="10"/>
      <c r="F9" s="10"/>
      <c r="G9" s="10"/>
      <c r="H9" s="10"/>
      <c r="I9" s="10"/>
      <c r="J9" s="11"/>
      <c r="K9" s="11"/>
      <c r="L9" s="12"/>
      <c r="M9" s="11"/>
      <c r="N9" s="11"/>
      <c r="O9" s="11"/>
      <c r="P9" s="13"/>
    </row>
    <row r="10" spans="1:16" s="4" customFormat="1" ht="15" customHeight="1">
      <c r="A10" s="24" t="s">
        <v>158</v>
      </c>
      <c r="D10" s="1"/>
      <c r="E10" s="1"/>
      <c r="F10" s="1">
        <f>SUM(F11:F11)</f>
        <v>153968115</v>
      </c>
      <c r="G10" s="1"/>
      <c r="H10" s="28">
        <f>SUM(H11:H11)</f>
        <v>100</v>
      </c>
      <c r="I10" s="1"/>
      <c r="J10" s="2"/>
      <c r="K10" s="2"/>
      <c r="L10" s="3"/>
      <c r="M10" s="2"/>
      <c r="N10" s="2"/>
      <c r="O10" s="2"/>
      <c r="P10" s="23"/>
    </row>
    <row r="11" spans="1:16" ht="15" customHeight="1">
      <c r="A11" s="15"/>
      <c r="B11" s="14" t="s">
        <v>193</v>
      </c>
      <c r="D11" s="16">
        <v>154135516</v>
      </c>
      <c r="E11" s="14" t="s">
        <v>186</v>
      </c>
      <c r="F11" s="16">
        <v>153968115</v>
      </c>
      <c r="H11" s="29">
        <f>F11/F$10*100</f>
        <v>100</v>
      </c>
      <c r="I11" s="17"/>
      <c r="J11" s="18">
        <f>F11/D11</f>
        <v>0.998913936227391</v>
      </c>
      <c r="K11" s="18" t="s">
        <v>187</v>
      </c>
      <c r="L11" s="19" t="s">
        <v>188</v>
      </c>
      <c r="M11" s="18">
        <v>3.89</v>
      </c>
      <c r="N11" s="18" t="s">
        <v>187</v>
      </c>
      <c r="O11" s="18">
        <f>J11/M11</f>
        <v>0.256790214968481</v>
      </c>
      <c r="P11" s="20"/>
    </row>
    <row r="12" spans="1:16" ht="15" customHeight="1">
      <c r="A12" s="25"/>
      <c r="B12" s="5"/>
      <c r="C12" s="5"/>
      <c r="D12" s="6"/>
      <c r="E12" s="6"/>
      <c r="F12" s="6"/>
      <c r="G12" s="6"/>
      <c r="H12" s="6"/>
      <c r="I12" s="6"/>
      <c r="J12" s="7"/>
      <c r="K12" s="7"/>
      <c r="L12" s="8"/>
      <c r="M12" s="7"/>
      <c r="N12" s="7"/>
      <c r="O12" s="7"/>
      <c r="P12" s="26"/>
    </row>
    <row r="13" spans="1:16" ht="15" customHeight="1">
      <c r="A13" s="92" t="s">
        <v>159</v>
      </c>
      <c r="B13" s="92"/>
      <c r="C13" s="92"/>
      <c r="D13" s="93"/>
      <c r="E13" s="93"/>
      <c r="F13" s="93"/>
      <c r="G13" s="93"/>
      <c r="H13" s="93"/>
      <c r="I13" s="93"/>
      <c r="J13" s="93"/>
      <c r="K13" s="93"/>
      <c r="L13" s="93"/>
      <c r="M13" s="93"/>
      <c r="N13" s="93"/>
      <c r="O13" s="93"/>
      <c r="P13" s="93"/>
    </row>
    <row r="14" spans="1:16" ht="15" customHeight="1">
      <c r="A14" s="94"/>
      <c r="B14" s="94"/>
      <c r="C14" s="94"/>
      <c r="D14" s="94"/>
      <c r="E14" s="94"/>
      <c r="F14" s="94"/>
      <c r="G14" s="94"/>
      <c r="H14" s="94"/>
      <c r="I14" s="94"/>
      <c r="J14" s="94"/>
      <c r="K14" s="94"/>
      <c r="L14" s="94"/>
      <c r="M14" s="94"/>
      <c r="N14" s="94"/>
      <c r="O14" s="94"/>
      <c r="P14" s="94"/>
    </row>
    <row r="15" spans="2:16" ht="15" customHeight="1">
      <c r="B15" s="34"/>
      <c r="C15" s="34"/>
      <c r="D15" s="35"/>
      <c r="E15" s="34"/>
      <c r="F15" s="35"/>
      <c r="G15" s="35"/>
      <c r="H15" s="35"/>
      <c r="I15" s="35"/>
      <c r="J15" s="36"/>
      <c r="K15" s="36"/>
      <c r="L15" s="37"/>
      <c r="M15" s="36"/>
      <c r="N15" s="36"/>
      <c r="O15" s="36"/>
      <c r="P15" s="34"/>
    </row>
  </sheetData>
  <mergeCells count="12">
    <mergeCell ref="A1:P2"/>
    <mergeCell ref="B3:P5"/>
    <mergeCell ref="A7:C8"/>
    <mergeCell ref="D7:E8"/>
    <mergeCell ref="F7:I7"/>
    <mergeCell ref="J7:K8"/>
    <mergeCell ref="L7:L8"/>
    <mergeCell ref="M7:N8"/>
    <mergeCell ref="O7:P8"/>
    <mergeCell ref="F8:G8"/>
    <mergeCell ref="H8:I8"/>
    <mergeCell ref="A13:P14"/>
  </mergeCells>
  <printOptions horizontalCentered="1"/>
  <pageMargins left="0" right="0" top="0.59" bottom="0.3" header="0.18" footer="0.7"/>
  <pageSetup horizontalDpi="600" verticalDpi="600" orientation="landscape" r:id="rId1"/>
</worksheet>
</file>

<file path=xl/worksheets/sheet27.xml><?xml version="1.0" encoding="utf-8"?>
<worksheet xmlns="http://schemas.openxmlformats.org/spreadsheetml/2006/main" xmlns:r="http://schemas.openxmlformats.org/officeDocument/2006/relationships">
  <dimension ref="A1:P21"/>
  <sheetViews>
    <sheetView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2"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73" t="s">
        <v>160</v>
      </c>
      <c r="B1" s="74"/>
      <c r="C1" s="74"/>
      <c r="D1" s="74"/>
      <c r="E1" s="74"/>
      <c r="F1" s="74"/>
      <c r="G1" s="74"/>
      <c r="H1" s="74"/>
      <c r="I1" s="74"/>
      <c r="J1" s="74"/>
      <c r="K1" s="74"/>
      <c r="L1" s="74"/>
      <c r="M1" s="74"/>
      <c r="N1" s="74"/>
      <c r="O1" s="74"/>
      <c r="P1" s="74"/>
    </row>
    <row r="2" spans="1:16" s="4" customFormat="1" ht="15" customHeight="1">
      <c r="A2" s="74"/>
      <c r="B2" s="74"/>
      <c r="C2" s="74"/>
      <c r="D2" s="74"/>
      <c r="E2" s="74"/>
      <c r="F2" s="74"/>
      <c r="G2" s="74"/>
      <c r="H2" s="74"/>
      <c r="I2" s="74"/>
      <c r="J2" s="74"/>
      <c r="K2" s="74"/>
      <c r="L2" s="74"/>
      <c r="M2" s="74"/>
      <c r="N2" s="74"/>
      <c r="O2" s="74"/>
      <c r="P2" s="74"/>
    </row>
    <row r="3" spans="1:16" s="4" customFormat="1" ht="15" customHeight="1">
      <c r="A3" s="31"/>
      <c r="B3" s="81" t="s">
        <v>161</v>
      </c>
      <c r="C3" s="80"/>
      <c r="D3" s="80"/>
      <c r="E3" s="80"/>
      <c r="F3" s="80"/>
      <c r="G3" s="80"/>
      <c r="H3" s="80"/>
      <c r="I3" s="80"/>
      <c r="J3" s="80"/>
      <c r="K3" s="80"/>
      <c r="L3" s="80"/>
      <c r="M3" s="80"/>
      <c r="N3" s="80"/>
      <c r="O3" s="80"/>
      <c r="P3" s="80"/>
    </row>
    <row r="4" spans="1:16" s="4" customFormat="1" ht="15" customHeight="1">
      <c r="A4" s="31"/>
      <c r="B4" s="80"/>
      <c r="C4" s="80"/>
      <c r="D4" s="80"/>
      <c r="E4" s="80"/>
      <c r="F4" s="80"/>
      <c r="G4" s="80"/>
      <c r="H4" s="80"/>
      <c r="I4" s="80"/>
      <c r="J4" s="80"/>
      <c r="K4" s="80"/>
      <c r="L4" s="80"/>
      <c r="M4" s="80"/>
      <c r="N4" s="80"/>
      <c r="O4" s="80"/>
      <c r="P4" s="80"/>
    </row>
    <row r="5" spans="1:16" s="4" customFormat="1" ht="15" customHeight="1">
      <c r="A5" s="31"/>
      <c r="B5" s="45"/>
      <c r="C5" s="45"/>
      <c r="D5" s="45"/>
      <c r="E5" s="45"/>
      <c r="F5" s="45"/>
      <c r="G5" s="45"/>
      <c r="H5" s="45"/>
      <c r="I5" s="45"/>
      <c r="J5" s="45"/>
      <c r="K5" s="45"/>
      <c r="L5" s="45"/>
      <c r="M5" s="45"/>
      <c r="N5" s="45"/>
      <c r="O5" s="45"/>
      <c r="P5" s="45"/>
    </row>
    <row r="6" spans="1:16" s="4" customFormat="1" ht="15" customHeight="1">
      <c r="A6" s="31"/>
      <c r="B6" s="81" t="s">
        <v>162</v>
      </c>
      <c r="C6" s="81"/>
      <c r="D6" s="81"/>
      <c r="E6" s="81"/>
      <c r="F6" s="81"/>
      <c r="G6" s="81"/>
      <c r="H6" s="81"/>
      <c r="I6" s="81"/>
      <c r="J6" s="81"/>
      <c r="K6" s="81"/>
      <c r="L6" s="81"/>
      <c r="M6" s="81"/>
      <c r="N6" s="81"/>
      <c r="O6" s="81"/>
      <c r="P6" s="81"/>
    </row>
    <row r="7" spans="1:16" s="4" customFormat="1" ht="15" customHeight="1">
      <c r="A7" s="31"/>
      <c r="B7" s="81"/>
      <c r="C7" s="81"/>
      <c r="D7" s="81"/>
      <c r="E7" s="81"/>
      <c r="F7" s="81"/>
      <c r="G7" s="81"/>
      <c r="H7" s="81"/>
      <c r="I7" s="81"/>
      <c r="J7" s="81"/>
      <c r="K7" s="81"/>
      <c r="L7" s="81"/>
      <c r="M7" s="81"/>
      <c r="N7" s="81"/>
      <c r="O7" s="81"/>
      <c r="P7" s="81"/>
    </row>
    <row r="8" spans="1:16" s="4" customFormat="1" ht="15" customHeight="1">
      <c r="A8" s="31"/>
      <c r="B8" s="42"/>
      <c r="C8" s="42"/>
      <c r="D8" s="42"/>
      <c r="E8" s="42"/>
      <c r="F8" s="42"/>
      <c r="G8" s="42"/>
      <c r="H8" s="42"/>
      <c r="I8" s="42"/>
      <c r="J8" s="42"/>
      <c r="K8" s="42"/>
      <c r="L8" s="42"/>
      <c r="M8" s="42"/>
      <c r="N8" s="42"/>
      <c r="O8" s="42"/>
      <c r="P8" s="42"/>
    </row>
    <row r="9" spans="1:16" s="4" customFormat="1" ht="15" customHeight="1">
      <c r="A9" s="31"/>
      <c r="B9" s="81" t="s">
        <v>163</v>
      </c>
      <c r="C9" s="81"/>
      <c r="D9" s="81"/>
      <c r="E9" s="81"/>
      <c r="F9" s="81"/>
      <c r="G9" s="81"/>
      <c r="H9" s="81"/>
      <c r="I9" s="81"/>
      <c r="J9" s="81"/>
      <c r="K9" s="81"/>
      <c r="L9" s="81"/>
      <c r="M9" s="81"/>
      <c r="N9" s="81"/>
      <c r="O9" s="81"/>
      <c r="P9" s="81"/>
    </row>
    <row r="10" spans="1:16" s="4" customFormat="1" ht="15" customHeight="1">
      <c r="A10" s="31"/>
      <c r="B10" s="42"/>
      <c r="C10" s="42"/>
      <c r="D10" s="42"/>
      <c r="E10" s="42"/>
      <c r="F10" s="42"/>
      <c r="G10" s="42"/>
      <c r="H10" s="42"/>
      <c r="I10" s="42"/>
      <c r="J10" s="42"/>
      <c r="K10" s="42"/>
      <c r="L10" s="42"/>
      <c r="M10" s="42"/>
      <c r="N10" s="42"/>
      <c r="O10" s="42"/>
      <c r="P10" s="42"/>
    </row>
    <row r="11" spans="1:16" s="4" customFormat="1" ht="15" customHeight="1">
      <c r="A11" s="31"/>
      <c r="B11" s="81" t="s">
        <v>164</v>
      </c>
      <c r="C11" s="81"/>
      <c r="D11" s="81"/>
      <c r="E11" s="81"/>
      <c r="F11" s="81"/>
      <c r="G11" s="81"/>
      <c r="H11" s="81"/>
      <c r="I11" s="81"/>
      <c r="J11" s="81"/>
      <c r="K11" s="81"/>
      <c r="L11" s="81"/>
      <c r="M11" s="81"/>
      <c r="N11" s="81"/>
      <c r="O11" s="81"/>
      <c r="P11" s="81"/>
    </row>
    <row r="12" spans="1:16" s="4" customFormat="1" ht="15" customHeight="1">
      <c r="A12" s="31"/>
      <c r="B12" s="42"/>
      <c r="C12" s="42"/>
      <c r="D12" s="42"/>
      <c r="E12" s="42"/>
      <c r="F12" s="42"/>
      <c r="G12" s="42"/>
      <c r="H12" s="42"/>
      <c r="I12" s="42"/>
      <c r="J12" s="42"/>
      <c r="K12" s="42"/>
      <c r="L12" s="42"/>
      <c r="M12" s="42"/>
      <c r="N12" s="42"/>
      <c r="O12" s="42"/>
      <c r="P12" s="42"/>
    </row>
    <row r="13" spans="1:16" s="4" customFormat="1" ht="15" customHeight="1">
      <c r="A13" s="64" t="s">
        <v>202</v>
      </c>
      <c r="B13" s="65"/>
      <c r="C13" s="66"/>
      <c r="D13" s="61" t="s">
        <v>203</v>
      </c>
      <c r="E13" s="58"/>
      <c r="F13" s="70" t="s">
        <v>204</v>
      </c>
      <c r="G13" s="71"/>
      <c r="H13" s="71"/>
      <c r="I13" s="72"/>
      <c r="J13" s="57" t="s">
        <v>184</v>
      </c>
      <c r="K13" s="58"/>
      <c r="L13" s="62" t="s">
        <v>205</v>
      </c>
      <c r="M13" s="57" t="s">
        <v>206</v>
      </c>
      <c r="N13" s="58"/>
      <c r="O13" s="57" t="s">
        <v>185</v>
      </c>
      <c r="P13" s="58"/>
    </row>
    <row r="14" spans="1:16" s="4" customFormat="1" ht="15" customHeight="1">
      <c r="A14" s="67"/>
      <c r="B14" s="68"/>
      <c r="C14" s="69"/>
      <c r="D14" s="59"/>
      <c r="E14" s="60"/>
      <c r="F14" s="61" t="s">
        <v>182</v>
      </c>
      <c r="G14" s="58"/>
      <c r="H14" s="61" t="s">
        <v>183</v>
      </c>
      <c r="I14" s="58"/>
      <c r="J14" s="59"/>
      <c r="K14" s="60"/>
      <c r="L14" s="63"/>
      <c r="M14" s="59"/>
      <c r="N14" s="60"/>
      <c r="O14" s="59"/>
      <c r="P14" s="60"/>
    </row>
    <row r="15" spans="1:16" s="4" customFormat="1" ht="15" customHeight="1">
      <c r="A15" s="9"/>
      <c r="B15" s="27"/>
      <c r="C15" s="27"/>
      <c r="D15" s="10"/>
      <c r="E15" s="10"/>
      <c r="F15" s="10"/>
      <c r="G15" s="10"/>
      <c r="H15" s="10"/>
      <c r="I15" s="10"/>
      <c r="J15" s="11"/>
      <c r="K15" s="11"/>
      <c r="L15" s="12"/>
      <c r="M15" s="11"/>
      <c r="N15" s="11"/>
      <c r="O15" s="11"/>
      <c r="P15" s="13"/>
    </row>
    <row r="16" spans="1:16" s="4" customFormat="1" ht="15" customHeight="1">
      <c r="A16" s="24" t="s">
        <v>165</v>
      </c>
      <c r="D16" s="1"/>
      <c r="E16" s="1"/>
      <c r="F16" s="1">
        <f>SUM(F17:F17)</f>
        <v>375464814</v>
      </c>
      <c r="G16" s="1"/>
      <c r="H16" s="28">
        <f>SUM(H17:H17)</f>
        <v>100</v>
      </c>
      <c r="I16" s="1"/>
      <c r="J16" s="2"/>
      <c r="K16" s="2"/>
      <c r="L16" s="3"/>
      <c r="M16" s="2"/>
      <c r="N16" s="2"/>
      <c r="O16" s="2"/>
      <c r="P16" s="23"/>
    </row>
    <row r="17" spans="1:16" ht="15" customHeight="1">
      <c r="A17" s="15"/>
      <c r="B17" s="14" t="s">
        <v>193</v>
      </c>
      <c r="D17" s="16">
        <v>1166800050</v>
      </c>
      <c r="E17" s="14" t="s">
        <v>186</v>
      </c>
      <c r="F17" s="16">
        <v>375464814</v>
      </c>
      <c r="H17" s="29">
        <f>F17/F$16*100</f>
        <v>100</v>
      </c>
      <c r="I17" s="17"/>
      <c r="J17" s="18">
        <f>F17/D17</f>
        <v>0.32179019361543565</v>
      </c>
      <c r="K17" s="18" t="s">
        <v>187</v>
      </c>
      <c r="L17" s="19" t="s">
        <v>188</v>
      </c>
      <c r="M17" s="18">
        <v>3.05</v>
      </c>
      <c r="N17" s="18" t="s">
        <v>187</v>
      </c>
      <c r="O17" s="18">
        <f>J17/M17</f>
        <v>0.1055049815132576</v>
      </c>
      <c r="P17" s="20"/>
    </row>
    <row r="18" spans="1:16" ht="15" customHeight="1">
      <c r="A18" s="25"/>
      <c r="B18" s="5"/>
      <c r="C18" s="5"/>
      <c r="D18" s="6"/>
      <c r="E18" s="6"/>
      <c r="F18" s="6"/>
      <c r="G18" s="6"/>
      <c r="H18" s="6"/>
      <c r="I18" s="6"/>
      <c r="J18" s="7"/>
      <c r="K18" s="7"/>
      <c r="L18" s="8"/>
      <c r="M18" s="7"/>
      <c r="N18" s="7"/>
      <c r="O18" s="7"/>
      <c r="P18" s="26"/>
    </row>
    <row r="19" spans="1:16" ht="15" customHeight="1">
      <c r="A19" s="92" t="s">
        <v>166</v>
      </c>
      <c r="B19" s="92"/>
      <c r="C19" s="92"/>
      <c r="D19" s="93"/>
      <c r="E19" s="93"/>
      <c r="F19" s="93"/>
      <c r="G19" s="93"/>
      <c r="H19" s="93"/>
      <c r="I19" s="93"/>
      <c r="J19" s="93"/>
      <c r="K19" s="93"/>
      <c r="L19" s="93"/>
      <c r="M19" s="93"/>
      <c r="N19" s="93"/>
      <c r="O19" s="93"/>
      <c r="P19" s="93"/>
    </row>
    <row r="20" spans="1:16" ht="22.5" customHeight="1">
      <c r="A20" s="94"/>
      <c r="B20" s="94"/>
      <c r="C20" s="94"/>
      <c r="D20" s="94"/>
      <c r="E20" s="94"/>
      <c r="F20" s="94"/>
      <c r="G20" s="94"/>
      <c r="H20" s="94"/>
      <c r="I20" s="94"/>
      <c r="J20" s="94"/>
      <c r="K20" s="94"/>
      <c r="L20" s="94"/>
      <c r="M20" s="94"/>
      <c r="N20" s="94"/>
      <c r="O20" s="94"/>
      <c r="P20" s="94"/>
    </row>
    <row r="21" spans="2:16" ht="15" customHeight="1">
      <c r="B21" s="34"/>
      <c r="C21" s="34"/>
      <c r="D21" s="35"/>
      <c r="E21" s="34"/>
      <c r="F21" s="35"/>
      <c r="G21" s="35"/>
      <c r="H21" s="35"/>
      <c r="I21" s="35"/>
      <c r="J21" s="36"/>
      <c r="K21" s="36"/>
      <c r="L21" s="37"/>
      <c r="M21" s="36"/>
      <c r="N21" s="36"/>
      <c r="O21" s="36"/>
      <c r="P21" s="34"/>
    </row>
  </sheetData>
  <mergeCells count="15">
    <mergeCell ref="A19:P20"/>
    <mergeCell ref="B11:P11"/>
    <mergeCell ref="A13:C14"/>
    <mergeCell ref="D13:E14"/>
    <mergeCell ref="F13:I13"/>
    <mergeCell ref="J13:K14"/>
    <mergeCell ref="L13:L14"/>
    <mergeCell ref="M13:N14"/>
    <mergeCell ref="O13:P14"/>
    <mergeCell ref="F14:G14"/>
    <mergeCell ref="H14:I14"/>
    <mergeCell ref="A1:P2"/>
    <mergeCell ref="B3:P4"/>
    <mergeCell ref="B6:P7"/>
    <mergeCell ref="B9:P9"/>
  </mergeCells>
  <printOptions horizontalCentered="1"/>
  <pageMargins left="0" right="0" top="0.59" bottom="0.3" header="0.18" footer="0.7"/>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P26"/>
  <sheetViews>
    <sheetView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2"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73" t="s">
        <v>212</v>
      </c>
      <c r="B1" s="74"/>
      <c r="C1" s="74"/>
      <c r="D1" s="74"/>
      <c r="E1" s="74"/>
      <c r="F1" s="74"/>
      <c r="G1" s="74"/>
      <c r="H1" s="74"/>
      <c r="I1" s="74"/>
      <c r="J1" s="74"/>
      <c r="K1" s="74"/>
      <c r="L1" s="74"/>
      <c r="M1" s="74"/>
      <c r="N1" s="74"/>
      <c r="O1" s="74"/>
      <c r="P1" s="74"/>
    </row>
    <row r="2" spans="1:16" s="4" customFormat="1" ht="15" customHeight="1">
      <c r="A2" s="74"/>
      <c r="B2" s="74"/>
      <c r="C2" s="74"/>
      <c r="D2" s="74"/>
      <c r="E2" s="74"/>
      <c r="F2" s="74"/>
      <c r="G2" s="74"/>
      <c r="H2" s="74"/>
      <c r="I2" s="74"/>
      <c r="J2" s="74"/>
      <c r="K2" s="74"/>
      <c r="L2" s="74"/>
      <c r="M2" s="74"/>
      <c r="N2" s="74"/>
      <c r="O2" s="74"/>
      <c r="P2" s="74"/>
    </row>
    <row r="3" spans="1:16" s="4" customFormat="1" ht="15" customHeight="1">
      <c r="A3" s="31"/>
      <c r="B3" s="31"/>
      <c r="C3" s="31"/>
      <c r="D3" s="31"/>
      <c r="E3" s="31"/>
      <c r="F3" s="31"/>
      <c r="G3" s="31"/>
      <c r="H3" s="31"/>
      <c r="I3" s="31"/>
      <c r="J3" s="31"/>
      <c r="K3" s="31"/>
      <c r="L3" s="31"/>
      <c r="M3" s="31"/>
      <c r="N3" s="31"/>
      <c r="O3" s="31"/>
      <c r="P3" s="31"/>
    </row>
    <row r="4" spans="1:16" s="4" customFormat="1" ht="15" customHeight="1">
      <c r="A4" s="31"/>
      <c r="B4" s="79" t="s">
        <v>213</v>
      </c>
      <c r="C4" s="80"/>
      <c r="D4" s="80"/>
      <c r="E4" s="80"/>
      <c r="F4" s="80"/>
      <c r="G4" s="80"/>
      <c r="H4" s="80"/>
      <c r="I4" s="80"/>
      <c r="J4" s="80"/>
      <c r="K4" s="80"/>
      <c r="L4" s="80"/>
      <c r="M4" s="80"/>
      <c r="N4" s="80"/>
      <c r="O4" s="80"/>
      <c r="P4" s="80"/>
    </row>
    <row r="5" spans="1:16" s="4" customFormat="1" ht="15" customHeight="1">
      <c r="A5" s="31"/>
      <c r="B5" s="80"/>
      <c r="C5" s="80"/>
      <c r="D5" s="80"/>
      <c r="E5" s="80"/>
      <c r="F5" s="80"/>
      <c r="G5" s="80"/>
      <c r="H5" s="80"/>
      <c r="I5" s="80"/>
      <c r="J5" s="80"/>
      <c r="K5" s="80"/>
      <c r="L5" s="80"/>
      <c r="M5" s="80"/>
      <c r="N5" s="80"/>
      <c r="O5" s="80"/>
      <c r="P5" s="80"/>
    </row>
    <row r="6" spans="1:16" s="4" customFormat="1" ht="15" customHeight="1">
      <c r="A6" s="31"/>
      <c r="B6" s="79" t="s">
        <v>214</v>
      </c>
      <c r="C6" s="80"/>
      <c r="D6" s="80"/>
      <c r="E6" s="80"/>
      <c r="F6" s="80"/>
      <c r="G6" s="80"/>
      <c r="H6" s="80"/>
      <c r="I6" s="80"/>
      <c r="J6" s="80"/>
      <c r="K6" s="80"/>
      <c r="L6" s="80"/>
      <c r="M6" s="80"/>
      <c r="N6" s="80"/>
      <c r="O6" s="80"/>
      <c r="P6" s="80"/>
    </row>
    <row r="7" spans="1:16" s="4" customFormat="1" ht="15" customHeight="1">
      <c r="A7" s="31"/>
      <c r="B7" s="80"/>
      <c r="C7" s="80"/>
      <c r="D7" s="80"/>
      <c r="E7" s="80"/>
      <c r="F7" s="80"/>
      <c r="G7" s="80"/>
      <c r="H7" s="80"/>
      <c r="I7" s="80"/>
      <c r="J7" s="80"/>
      <c r="K7" s="80"/>
      <c r="L7" s="80"/>
      <c r="M7" s="80"/>
      <c r="N7" s="80"/>
      <c r="O7" s="80"/>
      <c r="P7" s="80"/>
    </row>
    <row r="8" spans="1:16" s="4" customFormat="1" ht="15" customHeight="1">
      <c r="A8" s="31"/>
      <c r="B8" s="80"/>
      <c r="C8" s="80"/>
      <c r="D8" s="80"/>
      <c r="E8" s="80"/>
      <c r="F8" s="80"/>
      <c r="G8" s="80"/>
      <c r="H8" s="80"/>
      <c r="I8" s="80"/>
      <c r="J8" s="80"/>
      <c r="K8" s="80"/>
      <c r="L8" s="80"/>
      <c r="M8" s="80"/>
      <c r="N8" s="80"/>
      <c r="O8" s="80"/>
      <c r="P8" s="80"/>
    </row>
    <row r="9" spans="1:16" s="4" customFormat="1" ht="15" customHeight="1">
      <c r="A9" s="31"/>
      <c r="B9" s="80"/>
      <c r="C9" s="80"/>
      <c r="D9" s="80"/>
      <c r="E9" s="80"/>
      <c r="F9" s="80"/>
      <c r="G9" s="80"/>
      <c r="H9" s="80"/>
      <c r="I9" s="80"/>
      <c r="J9" s="80"/>
      <c r="K9" s="80"/>
      <c r="L9" s="80"/>
      <c r="M9" s="80"/>
      <c r="N9" s="80"/>
      <c r="O9" s="80"/>
      <c r="P9" s="80"/>
    </row>
    <row r="10" spans="2:16" s="4" customFormat="1" ht="15" customHeight="1">
      <c r="B10" s="5"/>
      <c r="C10" s="5"/>
      <c r="D10" s="6"/>
      <c r="E10" s="6"/>
      <c r="F10" s="6"/>
      <c r="G10" s="6"/>
      <c r="H10" s="6"/>
      <c r="I10" s="6"/>
      <c r="J10" s="7"/>
      <c r="K10" s="7"/>
      <c r="L10" s="8"/>
      <c r="M10" s="7"/>
      <c r="N10" s="7"/>
      <c r="O10" s="7"/>
      <c r="P10" s="5"/>
    </row>
    <row r="11" spans="1:16" s="4" customFormat="1" ht="15" customHeight="1">
      <c r="A11" s="64" t="s">
        <v>177</v>
      </c>
      <c r="B11" s="65"/>
      <c r="C11" s="66"/>
      <c r="D11" s="61" t="s">
        <v>178</v>
      </c>
      <c r="E11" s="58"/>
      <c r="F11" s="70" t="s">
        <v>167</v>
      </c>
      <c r="G11" s="71"/>
      <c r="H11" s="71"/>
      <c r="I11" s="72"/>
      <c r="J11" s="57" t="s">
        <v>184</v>
      </c>
      <c r="K11" s="58"/>
      <c r="L11" s="62" t="s">
        <v>205</v>
      </c>
      <c r="M11" s="57" t="s">
        <v>215</v>
      </c>
      <c r="N11" s="58"/>
      <c r="O11" s="57" t="s">
        <v>185</v>
      </c>
      <c r="P11" s="58"/>
    </row>
    <row r="12" spans="1:16" s="4" customFormat="1" ht="15" customHeight="1">
      <c r="A12" s="67"/>
      <c r="B12" s="68"/>
      <c r="C12" s="69"/>
      <c r="D12" s="59"/>
      <c r="E12" s="60"/>
      <c r="F12" s="61" t="s">
        <v>182</v>
      </c>
      <c r="G12" s="58"/>
      <c r="H12" s="61" t="s">
        <v>183</v>
      </c>
      <c r="I12" s="58"/>
      <c r="J12" s="59"/>
      <c r="K12" s="60"/>
      <c r="L12" s="63"/>
      <c r="M12" s="59"/>
      <c r="N12" s="60"/>
      <c r="O12" s="59"/>
      <c r="P12" s="60"/>
    </row>
    <row r="13" spans="1:16" s="4" customFormat="1" ht="15" customHeight="1">
      <c r="A13" s="9"/>
      <c r="B13" s="27"/>
      <c r="C13" s="27"/>
      <c r="D13" s="10"/>
      <c r="E13" s="10"/>
      <c r="F13" s="10"/>
      <c r="G13" s="10"/>
      <c r="H13" s="10"/>
      <c r="I13" s="10"/>
      <c r="J13" s="11"/>
      <c r="K13" s="11"/>
      <c r="L13" s="12"/>
      <c r="M13" s="11"/>
      <c r="N13" s="11"/>
      <c r="O13" s="11"/>
      <c r="P13" s="13"/>
    </row>
    <row r="14" spans="1:16" s="4" customFormat="1" ht="15" customHeight="1">
      <c r="A14" s="24" t="s">
        <v>216</v>
      </c>
      <c r="D14" s="1"/>
      <c r="E14" s="1"/>
      <c r="F14" s="1">
        <f>SUM(F15:F15)</f>
        <v>94515039</v>
      </c>
      <c r="G14" s="1"/>
      <c r="H14" s="28">
        <f>SUM(H15:H15)</f>
        <v>100</v>
      </c>
      <c r="I14" s="1"/>
      <c r="J14" s="2"/>
      <c r="K14" s="2"/>
      <c r="L14" s="3"/>
      <c r="M14" s="2"/>
      <c r="N14" s="2"/>
      <c r="O14" s="2"/>
      <c r="P14" s="23"/>
    </row>
    <row r="15" spans="1:16" ht="15" customHeight="1">
      <c r="A15" s="15"/>
      <c r="B15" s="14" t="s">
        <v>217</v>
      </c>
      <c r="D15" s="16">
        <v>91765683</v>
      </c>
      <c r="E15" s="14" t="s">
        <v>186</v>
      </c>
      <c r="F15" s="16">
        <v>94515039</v>
      </c>
      <c r="H15" s="29">
        <f>F15/F$14*100</f>
        <v>100</v>
      </c>
      <c r="I15" s="17"/>
      <c r="J15" s="18">
        <f>F15/D15</f>
        <v>1.0299606117463322</v>
      </c>
      <c r="K15" s="18" t="s">
        <v>187</v>
      </c>
      <c r="L15" s="19" t="s">
        <v>188</v>
      </c>
      <c r="M15" s="18">
        <v>4.1</v>
      </c>
      <c r="N15" s="18" t="s">
        <v>187</v>
      </c>
      <c r="O15" s="18">
        <f>J15/M15</f>
        <v>0.2512099053039835</v>
      </c>
      <c r="P15" s="20"/>
    </row>
    <row r="16" spans="1:16" ht="15" customHeight="1">
      <c r="A16" s="25"/>
      <c r="B16" s="5"/>
      <c r="C16" s="5"/>
      <c r="D16" s="6"/>
      <c r="E16" s="6"/>
      <c r="F16" s="6"/>
      <c r="G16" s="6"/>
      <c r="H16" s="6"/>
      <c r="I16" s="6"/>
      <c r="J16" s="7"/>
      <c r="K16" s="7"/>
      <c r="L16" s="8"/>
      <c r="M16" s="7"/>
      <c r="N16" s="7"/>
      <c r="O16" s="7"/>
      <c r="P16" s="26"/>
    </row>
    <row r="17" spans="1:16" ht="15" customHeight="1">
      <c r="A17" s="92" t="s">
        <v>0</v>
      </c>
      <c r="B17" s="92"/>
      <c r="C17" s="92"/>
      <c r="D17" s="93"/>
      <c r="E17" s="93"/>
      <c r="F17" s="93"/>
      <c r="G17" s="93"/>
      <c r="H17" s="93"/>
      <c r="I17" s="93"/>
      <c r="J17" s="93"/>
      <c r="K17" s="93"/>
      <c r="L17" s="93"/>
      <c r="M17" s="93"/>
      <c r="N17" s="93"/>
      <c r="O17" s="93"/>
      <c r="P17" s="93"/>
    </row>
    <row r="18" spans="1:16" ht="15" customHeight="1">
      <c r="A18" s="98"/>
      <c r="B18" s="98"/>
      <c r="C18" s="98"/>
      <c r="D18" s="94"/>
      <c r="E18" s="94"/>
      <c r="F18" s="94"/>
      <c r="G18" s="94"/>
      <c r="H18" s="94"/>
      <c r="I18" s="94"/>
      <c r="J18" s="94"/>
      <c r="K18" s="94"/>
      <c r="L18" s="94"/>
      <c r="M18" s="94"/>
      <c r="N18" s="94"/>
      <c r="O18" s="94"/>
      <c r="P18" s="94"/>
    </row>
    <row r="19" spans="1:16" ht="15" customHeight="1">
      <c r="A19" s="98"/>
      <c r="B19" s="98"/>
      <c r="C19" s="98"/>
      <c r="D19" s="94"/>
      <c r="E19" s="94"/>
      <c r="F19" s="94"/>
      <c r="G19" s="94"/>
      <c r="H19" s="94"/>
      <c r="I19" s="94"/>
      <c r="J19" s="94"/>
      <c r="K19" s="94"/>
      <c r="L19" s="94"/>
      <c r="M19" s="94"/>
      <c r="N19" s="94"/>
      <c r="O19" s="94"/>
      <c r="P19" s="94"/>
    </row>
    <row r="20" spans="1:16" ht="15" customHeight="1">
      <c r="A20" s="94"/>
      <c r="B20" s="94"/>
      <c r="C20" s="94"/>
      <c r="D20" s="94"/>
      <c r="E20" s="94"/>
      <c r="F20" s="94"/>
      <c r="G20" s="94"/>
      <c r="H20" s="94"/>
      <c r="I20" s="94"/>
      <c r="J20" s="94"/>
      <c r="K20" s="94"/>
      <c r="L20" s="94"/>
      <c r="M20" s="94"/>
      <c r="N20" s="94"/>
      <c r="O20" s="94"/>
      <c r="P20" s="94"/>
    </row>
    <row r="21" spans="2:16" ht="15" customHeight="1">
      <c r="B21" s="34"/>
      <c r="C21" s="34"/>
      <c r="D21" s="35"/>
      <c r="E21" s="34"/>
      <c r="F21" s="35"/>
      <c r="G21" s="35"/>
      <c r="H21" s="35"/>
      <c r="I21" s="35"/>
      <c r="J21" s="36"/>
      <c r="K21" s="36"/>
      <c r="L21" s="37"/>
      <c r="M21" s="36"/>
      <c r="N21" s="36"/>
      <c r="O21" s="36"/>
      <c r="P21" s="34"/>
    </row>
    <row r="22" ht="15" customHeight="1">
      <c r="A22" s="40"/>
    </row>
    <row r="23" ht="15" customHeight="1">
      <c r="A23"/>
    </row>
    <row r="24" ht="15" customHeight="1">
      <c r="A24" s="40"/>
    </row>
    <row r="25" ht="15" customHeight="1">
      <c r="A25" s="41"/>
    </row>
    <row r="26" ht="15" customHeight="1">
      <c r="A26" s="40"/>
    </row>
  </sheetData>
  <mergeCells count="13">
    <mergeCell ref="A17:P20"/>
    <mergeCell ref="A1:P2"/>
    <mergeCell ref="B4:P5"/>
    <mergeCell ref="B6:P9"/>
    <mergeCell ref="A11:C12"/>
    <mergeCell ref="D11:E12"/>
    <mergeCell ref="F11:I11"/>
    <mergeCell ref="J11:K12"/>
    <mergeCell ref="L11:L12"/>
    <mergeCell ref="M11:N12"/>
    <mergeCell ref="O11:P12"/>
    <mergeCell ref="F12:G12"/>
    <mergeCell ref="H12:I12"/>
  </mergeCells>
  <printOptions horizontalCentered="1"/>
  <pageMargins left="0" right="0" top="0.59" bottom="0.3" header="0.18" footer="0.7"/>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P22"/>
  <sheetViews>
    <sheetView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2"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73" t="s">
        <v>1</v>
      </c>
      <c r="B1" s="74"/>
      <c r="C1" s="74"/>
      <c r="D1" s="74"/>
      <c r="E1" s="74"/>
      <c r="F1" s="74"/>
      <c r="G1" s="74"/>
      <c r="H1" s="74"/>
      <c r="I1" s="74"/>
      <c r="J1" s="74"/>
      <c r="K1" s="74"/>
      <c r="L1" s="74"/>
      <c r="M1" s="74"/>
      <c r="N1" s="74"/>
      <c r="O1" s="74"/>
      <c r="P1" s="74"/>
    </row>
    <row r="2" spans="1:16" s="4" customFormat="1" ht="15" customHeight="1">
      <c r="A2" s="74"/>
      <c r="B2" s="74"/>
      <c r="C2" s="74"/>
      <c r="D2" s="74"/>
      <c r="E2" s="74"/>
      <c r="F2" s="74"/>
      <c r="G2" s="74"/>
      <c r="H2" s="74"/>
      <c r="I2" s="74"/>
      <c r="J2" s="74"/>
      <c r="K2" s="74"/>
      <c r="L2" s="74"/>
      <c r="M2" s="74"/>
      <c r="N2" s="74"/>
      <c r="O2" s="74"/>
      <c r="P2" s="74"/>
    </row>
    <row r="3" spans="1:16" s="4" customFormat="1" ht="15" customHeight="1">
      <c r="A3" s="31"/>
      <c r="B3" s="31"/>
      <c r="C3" s="81" t="s">
        <v>2</v>
      </c>
      <c r="D3" s="81"/>
      <c r="E3" s="81"/>
      <c r="F3" s="81"/>
      <c r="G3" s="81"/>
      <c r="H3" s="81"/>
      <c r="I3" s="81"/>
      <c r="J3" s="81"/>
      <c r="K3" s="81"/>
      <c r="L3" s="81"/>
      <c r="M3" s="81"/>
      <c r="N3" s="81"/>
      <c r="O3" s="81"/>
      <c r="P3" s="81"/>
    </row>
    <row r="4" spans="1:16" s="4" customFormat="1" ht="15" customHeight="1">
      <c r="A4" s="31"/>
      <c r="B4" s="31"/>
      <c r="C4" s="81"/>
      <c r="D4" s="81"/>
      <c r="E4" s="81"/>
      <c r="F4" s="81"/>
      <c r="G4" s="81"/>
      <c r="H4" s="81"/>
      <c r="I4" s="81"/>
      <c r="J4" s="81"/>
      <c r="K4" s="81"/>
      <c r="L4" s="81"/>
      <c r="M4" s="81"/>
      <c r="N4" s="81"/>
      <c r="O4" s="81"/>
      <c r="P4" s="81"/>
    </row>
    <row r="5" spans="1:16" s="4" customFormat="1" ht="15" customHeight="1">
      <c r="A5" s="31"/>
      <c r="B5" s="31"/>
      <c r="C5" s="82" t="s">
        <v>3</v>
      </c>
      <c r="D5" s="81"/>
      <c r="E5" s="81"/>
      <c r="F5" s="81"/>
      <c r="G5" s="81"/>
      <c r="H5" s="81"/>
      <c r="I5" s="81"/>
      <c r="J5" s="81"/>
      <c r="K5" s="81"/>
      <c r="L5" s="81"/>
      <c r="M5" s="81"/>
      <c r="N5" s="81"/>
      <c r="O5" s="81"/>
      <c r="P5" s="81"/>
    </row>
    <row r="6" spans="1:16" s="4" customFormat="1" ht="15" customHeight="1">
      <c r="A6" s="31"/>
      <c r="B6" s="31"/>
      <c r="C6" s="81"/>
      <c r="D6" s="81"/>
      <c r="E6" s="81"/>
      <c r="F6" s="81"/>
      <c r="G6" s="81"/>
      <c r="H6" s="81"/>
      <c r="I6" s="81"/>
      <c r="J6" s="81"/>
      <c r="K6" s="81"/>
      <c r="L6" s="81"/>
      <c r="M6" s="81"/>
      <c r="N6" s="81"/>
      <c r="O6" s="81"/>
      <c r="P6" s="81"/>
    </row>
    <row r="7" spans="1:16" s="4" customFormat="1" ht="15" customHeight="1">
      <c r="A7" s="31"/>
      <c r="B7" s="31"/>
      <c r="C7" s="81"/>
      <c r="D7" s="81"/>
      <c r="E7" s="81"/>
      <c r="F7" s="81"/>
      <c r="G7" s="81"/>
      <c r="H7" s="81"/>
      <c r="I7" s="81"/>
      <c r="J7" s="81"/>
      <c r="K7" s="81"/>
      <c r="L7" s="81"/>
      <c r="M7" s="81"/>
      <c r="N7" s="81"/>
      <c r="O7" s="81"/>
      <c r="P7" s="81"/>
    </row>
    <row r="8" spans="1:16" s="4" customFormat="1" ht="15" customHeight="1">
      <c r="A8" s="31"/>
      <c r="B8" s="31"/>
      <c r="C8" s="42"/>
      <c r="D8" s="42"/>
      <c r="E8" s="42"/>
      <c r="F8" s="42"/>
      <c r="G8" s="42"/>
      <c r="H8" s="42"/>
      <c r="I8" s="42"/>
      <c r="J8" s="42"/>
      <c r="K8" s="42"/>
      <c r="L8" s="42"/>
      <c r="M8" s="42"/>
      <c r="N8" s="42"/>
      <c r="O8" s="42"/>
      <c r="P8" s="42"/>
    </row>
    <row r="9" spans="1:16" s="4" customFormat="1" ht="15" customHeight="1">
      <c r="A9" s="31"/>
      <c r="B9" s="31"/>
      <c r="C9" s="81" t="s">
        <v>4</v>
      </c>
      <c r="D9" s="81"/>
      <c r="E9" s="81"/>
      <c r="F9" s="81"/>
      <c r="G9" s="81"/>
      <c r="H9" s="81"/>
      <c r="I9" s="81"/>
      <c r="J9" s="81"/>
      <c r="K9" s="81"/>
      <c r="L9" s="81"/>
      <c r="M9" s="81"/>
      <c r="N9" s="81"/>
      <c r="O9" s="81"/>
      <c r="P9" s="81"/>
    </row>
    <row r="10" spans="1:16" s="4" customFormat="1" ht="15" customHeight="1">
      <c r="A10" s="31"/>
      <c r="B10" s="31"/>
      <c r="C10" s="81"/>
      <c r="D10" s="81"/>
      <c r="E10" s="81"/>
      <c r="F10" s="81"/>
      <c r="G10" s="81"/>
      <c r="H10" s="81"/>
      <c r="I10" s="81"/>
      <c r="J10" s="81"/>
      <c r="K10" s="81"/>
      <c r="L10" s="81"/>
      <c r="M10" s="81"/>
      <c r="N10" s="81"/>
      <c r="O10" s="81"/>
      <c r="P10" s="81"/>
    </row>
    <row r="11" spans="2:16" s="4" customFormat="1" ht="15" customHeight="1">
      <c r="B11" s="5"/>
      <c r="C11" s="5"/>
      <c r="D11" s="6"/>
      <c r="E11" s="6"/>
      <c r="F11" s="6"/>
      <c r="G11" s="6"/>
      <c r="H11" s="6"/>
      <c r="I11" s="6"/>
      <c r="J11" s="7"/>
      <c r="K11" s="7"/>
      <c r="L11" s="8"/>
      <c r="M11" s="7"/>
      <c r="N11" s="7"/>
      <c r="O11" s="7"/>
      <c r="P11" s="5"/>
    </row>
    <row r="12" spans="1:16" s="4" customFormat="1" ht="15" customHeight="1">
      <c r="A12" s="64" t="s">
        <v>177</v>
      </c>
      <c r="B12" s="65"/>
      <c r="C12" s="66"/>
      <c r="D12" s="61" t="s">
        <v>178</v>
      </c>
      <c r="E12" s="58"/>
      <c r="F12" s="70" t="s">
        <v>167</v>
      </c>
      <c r="G12" s="71"/>
      <c r="H12" s="71"/>
      <c r="I12" s="72"/>
      <c r="J12" s="57" t="s">
        <v>184</v>
      </c>
      <c r="K12" s="58"/>
      <c r="L12" s="62" t="s">
        <v>176</v>
      </c>
      <c r="M12" s="57" t="s">
        <v>175</v>
      </c>
      <c r="N12" s="58"/>
      <c r="O12" s="57" t="s">
        <v>185</v>
      </c>
      <c r="P12" s="58"/>
    </row>
    <row r="13" spans="1:16" s="4" customFormat="1" ht="15" customHeight="1">
      <c r="A13" s="67"/>
      <c r="B13" s="68"/>
      <c r="C13" s="69"/>
      <c r="D13" s="59"/>
      <c r="E13" s="60"/>
      <c r="F13" s="61" t="s">
        <v>182</v>
      </c>
      <c r="G13" s="58"/>
      <c r="H13" s="61" t="s">
        <v>183</v>
      </c>
      <c r="I13" s="58"/>
      <c r="J13" s="59"/>
      <c r="K13" s="60"/>
      <c r="L13" s="63"/>
      <c r="M13" s="59"/>
      <c r="N13" s="60"/>
      <c r="O13" s="59"/>
      <c r="P13" s="60"/>
    </row>
    <row r="14" spans="1:16" s="4" customFormat="1" ht="15" customHeight="1">
      <c r="A14" s="9"/>
      <c r="B14" s="27"/>
      <c r="C14" s="27"/>
      <c r="D14" s="10"/>
      <c r="E14" s="10"/>
      <c r="F14" s="10"/>
      <c r="G14" s="10"/>
      <c r="H14" s="10"/>
      <c r="I14" s="10"/>
      <c r="J14" s="11"/>
      <c r="K14" s="11"/>
      <c r="L14" s="12"/>
      <c r="M14" s="11"/>
      <c r="N14" s="11"/>
      <c r="O14" s="11"/>
      <c r="P14" s="13"/>
    </row>
    <row r="15" spans="1:16" s="4" customFormat="1" ht="15" customHeight="1">
      <c r="A15" s="24" t="s">
        <v>5</v>
      </c>
      <c r="D15" s="1"/>
      <c r="E15" s="1"/>
      <c r="F15" s="1">
        <f>SUM(F16:F16)</f>
        <v>1622556120</v>
      </c>
      <c r="G15" s="1"/>
      <c r="H15" s="28">
        <f>SUM(H16:H16)</f>
        <v>100</v>
      </c>
      <c r="I15" s="1"/>
      <c r="J15" s="2"/>
      <c r="K15" s="2"/>
      <c r="L15" s="3"/>
      <c r="M15" s="2"/>
      <c r="N15" s="2"/>
      <c r="O15" s="2"/>
      <c r="P15" s="23"/>
    </row>
    <row r="16" spans="1:16" ht="15" customHeight="1">
      <c r="A16" s="15"/>
      <c r="B16" s="14" t="s">
        <v>193</v>
      </c>
      <c r="D16" s="16">
        <v>3606531255</v>
      </c>
      <c r="E16" s="14" t="s">
        <v>186</v>
      </c>
      <c r="F16" s="16">
        <v>1622556120</v>
      </c>
      <c r="H16" s="29">
        <f>F16/F$15*100</f>
        <v>100</v>
      </c>
      <c r="I16" s="17"/>
      <c r="J16" s="18">
        <f>F16/D16</f>
        <v>0.4498938190957117</v>
      </c>
      <c r="K16" s="18" t="s">
        <v>187</v>
      </c>
      <c r="L16" s="19" t="s">
        <v>188</v>
      </c>
      <c r="M16" s="18">
        <v>2.7</v>
      </c>
      <c r="N16" s="18" t="s">
        <v>187</v>
      </c>
      <c r="O16" s="18">
        <f>J16/M16</f>
        <v>0.16662734040581914</v>
      </c>
      <c r="P16" s="20"/>
    </row>
    <row r="17" spans="1:16" ht="15" customHeight="1">
      <c r="A17" s="25"/>
      <c r="B17" s="5"/>
      <c r="C17" s="5"/>
      <c r="D17" s="6"/>
      <c r="E17" s="6"/>
      <c r="F17" s="6"/>
      <c r="G17" s="6"/>
      <c r="H17" s="6"/>
      <c r="I17" s="6"/>
      <c r="J17" s="7"/>
      <c r="K17" s="7"/>
      <c r="L17" s="8"/>
      <c r="M17" s="7"/>
      <c r="N17" s="7"/>
      <c r="O17" s="7"/>
      <c r="P17" s="26"/>
    </row>
    <row r="18" spans="1:16" ht="15" customHeight="1">
      <c r="A18" s="96" t="s">
        <v>6</v>
      </c>
      <c r="B18" s="92"/>
      <c r="C18" s="92"/>
      <c r="D18" s="93"/>
      <c r="E18" s="93"/>
      <c r="F18" s="93"/>
      <c r="G18" s="93"/>
      <c r="H18" s="93"/>
      <c r="I18" s="93"/>
      <c r="J18" s="93"/>
      <c r="K18" s="93"/>
      <c r="L18" s="93"/>
      <c r="M18" s="93"/>
      <c r="N18" s="93"/>
      <c r="O18" s="93"/>
      <c r="P18" s="93"/>
    </row>
    <row r="19" spans="1:16" ht="15" customHeight="1">
      <c r="A19" s="97"/>
      <c r="B19" s="98"/>
      <c r="C19" s="98"/>
      <c r="D19" s="94"/>
      <c r="E19" s="94"/>
      <c r="F19" s="94"/>
      <c r="G19" s="94"/>
      <c r="H19" s="94"/>
      <c r="I19" s="94"/>
      <c r="J19" s="94"/>
      <c r="K19" s="94"/>
      <c r="L19" s="94"/>
      <c r="M19" s="94"/>
      <c r="N19" s="94"/>
      <c r="O19" s="94"/>
      <c r="P19" s="94"/>
    </row>
    <row r="20" spans="1:16" ht="15" customHeight="1">
      <c r="A20" s="94"/>
      <c r="B20" s="94"/>
      <c r="C20" s="94"/>
      <c r="D20" s="94"/>
      <c r="E20" s="94"/>
      <c r="F20" s="94"/>
      <c r="G20" s="94"/>
      <c r="H20" s="94"/>
      <c r="I20" s="94"/>
      <c r="J20" s="94"/>
      <c r="K20" s="94"/>
      <c r="L20" s="94"/>
      <c r="M20" s="94"/>
      <c r="N20" s="94"/>
      <c r="O20" s="94"/>
      <c r="P20" s="94"/>
    </row>
    <row r="21" spans="2:16" ht="15" customHeight="1">
      <c r="B21" s="34"/>
      <c r="C21" s="34"/>
      <c r="D21" s="35"/>
      <c r="E21" s="34"/>
      <c r="F21" s="35"/>
      <c r="G21" s="35"/>
      <c r="H21" s="35"/>
      <c r="I21" s="35"/>
      <c r="J21" s="36"/>
      <c r="K21" s="36"/>
      <c r="L21" s="37"/>
      <c r="M21" s="36"/>
      <c r="N21" s="36"/>
      <c r="O21" s="36"/>
      <c r="P21" s="34"/>
    </row>
    <row r="22" spans="1:11" ht="15" customHeight="1">
      <c r="A22" s="43"/>
      <c r="C22" s="44"/>
      <c r="F22" s="43"/>
      <c r="K22" s="44"/>
    </row>
  </sheetData>
  <mergeCells count="14">
    <mergeCell ref="A18:P20"/>
    <mergeCell ref="L12:L13"/>
    <mergeCell ref="M12:N13"/>
    <mergeCell ref="O12:P13"/>
    <mergeCell ref="F13:G13"/>
    <mergeCell ref="H13:I13"/>
    <mergeCell ref="A12:C13"/>
    <mergeCell ref="D12:E13"/>
    <mergeCell ref="F12:I12"/>
    <mergeCell ref="J12:K13"/>
    <mergeCell ref="A1:P2"/>
    <mergeCell ref="C3:P4"/>
    <mergeCell ref="C5:P7"/>
    <mergeCell ref="C9:P10"/>
  </mergeCells>
  <printOptions horizontalCentered="1"/>
  <pageMargins left="0" right="0" top="0.59" bottom="0.3" header="0.18" footer="0.7"/>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P24"/>
  <sheetViews>
    <sheetView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2"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73" t="s">
        <v>7</v>
      </c>
      <c r="B1" s="74"/>
      <c r="C1" s="74"/>
      <c r="D1" s="74"/>
      <c r="E1" s="74"/>
      <c r="F1" s="74"/>
      <c r="G1" s="74"/>
      <c r="H1" s="74"/>
      <c r="I1" s="74"/>
      <c r="J1" s="74"/>
      <c r="K1" s="74"/>
      <c r="L1" s="74"/>
      <c r="M1" s="74"/>
      <c r="N1" s="74"/>
      <c r="O1" s="74"/>
      <c r="P1" s="74"/>
    </row>
    <row r="2" spans="1:16" s="4" customFormat="1" ht="15" customHeight="1">
      <c r="A2" s="74"/>
      <c r="B2" s="74"/>
      <c r="C2" s="74"/>
      <c r="D2" s="74"/>
      <c r="E2" s="74"/>
      <c r="F2" s="74"/>
      <c r="G2" s="74"/>
      <c r="H2" s="74"/>
      <c r="I2" s="74"/>
      <c r="J2" s="74"/>
      <c r="K2" s="74"/>
      <c r="L2" s="74"/>
      <c r="M2" s="74"/>
      <c r="N2" s="74"/>
      <c r="O2" s="74"/>
      <c r="P2" s="74"/>
    </row>
    <row r="3" spans="1:16" s="4" customFormat="1" ht="15" customHeight="1">
      <c r="A3" s="31"/>
      <c r="B3" s="81" t="s">
        <v>8</v>
      </c>
      <c r="C3" s="81"/>
      <c r="D3" s="81"/>
      <c r="E3" s="81"/>
      <c r="F3" s="81"/>
      <c r="G3" s="81"/>
      <c r="H3" s="81"/>
      <c r="I3" s="81"/>
      <c r="J3" s="81"/>
      <c r="K3" s="81"/>
      <c r="L3" s="81"/>
      <c r="M3" s="81"/>
      <c r="N3" s="81"/>
      <c r="O3" s="81"/>
      <c r="P3" s="31"/>
    </row>
    <row r="4" spans="1:16" s="4" customFormat="1" ht="15" customHeight="1">
      <c r="A4" s="31"/>
      <c r="B4" s="81"/>
      <c r="C4" s="81"/>
      <c r="D4" s="81"/>
      <c r="E4" s="81"/>
      <c r="F4" s="81"/>
      <c r="G4" s="81"/>
      <c r="H4" s="81"/>
      <c r="I4" s="81"/>
      <c r="J4" s="81"/>
      <c r="K4" s="81"/>
      <c r="L4" s="81"/>
      <c r="M4" s="81"/>
      <c r="N4" s="81"/>
      <c r="O4" s="81"/>
      <c r="P4" s="31"/>
    </row>
    <row r="5" spans="1:16" s="4" customFormat="1" ht="15" customHeight="1">
      <c r="A5" s="31"/>
      <c r="B5" s="83"/>
      <c r="C5" s="83"/>
      <c r="D5" s="83"/>
      <c r="E5" s="83"/>
      <c r="F5" s="83"/>
      <c r="G5" s="83"/>
      <c r="H5" s="83"/>
      <c r="I5" s="83"/>
      <c r="J5" s="83"/>
      <c r="K5" s="83"/>
      <c r="L5" s="83"/>
      <c r="M5" s="83"/>
      <c r="N5" s="83"/>
      <c r="O5" s="83"/>
      <c r="P5" s="31"/>
    </row>
    <row r="6" spans="1:16" s="4" customFormat="1" ht="15" customHeight="1">
      <c r="A6" s="31"/>
      <c r="B6" s="31"/>
      <c r="C6" s="31"/>
      <c r="D6" s="31"/>
      <c r="E6" s="31"/>
      <c r="F6" s="31"/>
      <c r="G6" s="31"/>
      <c r="H6" s="31"/>
      <c r="I6" s="31"/>
      <c r="J6" s="31"/>
      <c r="K6" s="31"/>
      <c r="L6" s="31"/>
      <c r="M6" s="31"/>
      <c r="N6" s="31"/>
      <c r="O6" s="31"/>
      <c r="P6" s="31"/>
    </row>
    <row r="7" spans="1:16" s="4" customFormat="1" ht="15" customHeight="1">
      <c r="A7" s="31"/>
      <c r="B7" s="81" t="s">
        <v>9</v>
      </c>
      <c r="C7" s="81"/>
      <c r="D7" s="81"/>
      <c r="E7" s="81"/>
      <c r="F7" s="81"/>
      <c r="G7" s="81"/>
      <c r="H7" s="81"/>
      <c r="I7" s="81"/>
      <c r="J7" s="81"/>
      <c r="K7" s="81"/>
      <c r="L7" s="81"/>
      <c r="M7" s="81"/>
      <c r="N7" s="81"/>
      <c r="O7" s="81"/>
      <c r="P7" s="31"/>
    </row>
    <row r="8" spans="1:16" s="4" customFormat="1" ht="15" customHeight="1">
      <c r="A8" s="31"/>
      <c r="B8" s="81"/>
      <c r="C8" s="81"/>
      <c r="D8" s="81"/>
      <c r="E8" s="81"/>
      <c r="F8" s="81"/>
      <c r="G8" s="81"/>
      <c r="H8" s="81"/>
      <c r="I8" s="81"/>
      <c r="J8" s="81"/>
      <c r="K8" s="81"/>
      <c r="L8" s="81"/>
      <c r="M8" s="81"/>
      <c r="N8" s="81"/>
      <c r="O8" s="81"/>
      <c r="P8" s="31"/>
    </row>
    <row r="9" spans="1:16" s="4" customFormat="1" ht="15" customHeight="1">
      <c r="A9" s="31"/>
      <c r="B9" s="31"/>
      <c r="C9" s="31"/>
      <c r="D9" s="31"/>
      <c r="E9" s="31"/>
      <c r="F9" s="31"/>
      <c r="G9" s="31"/>
      <c r="H9" s="31"/>
      <c r="I9" s="31"/>
      <c r="J9" s="31"/>
      <c r="K9" s="31"/>
      <c r="L9" s="31"/>
      <c r="M9" s="31"/>
      <c r="N9" s="31"/>
      <c r="O9" s="31"/>
      <c r="P9" s="31"/>
    </row>
    <row r="10" spans="1:16" s="4" customFormat="1" ht="15" customHeight="1">
      <c r="A10" s="31"/>
      <c r="B10" s="81" t="s">
        <v>10</v>
      </c>
      <c r="C10" s="81"/>
      <c r="D10" s="81"/>
      <c r="E10" s="81"/>
      <c r="F10" s="81"/>
      <c r="G10" s="81"/>
      <c r="H10" s="81"/>
      <c r="I10" s="81"/>
      <c r="J10" s="81"/>
      <c r="K10" s="81"/>
      <c r="L10" s="81"/>
      <c r="M10" s="81"/>
      <c r="N10" s="81"/>
      <c r="O10" s="81"/>
      <c r="P10" s="31"/>
    </row>
    <row r="11" spans="1:16" s="4" customFormat="1" ht="15" customHeight="1">
      <c r="A11" s="31"/>
      <c r="B11" s="81"/>
      <c r="C11" s="81"/>
      <c r="D11" s="81"/>
      <c r="E11" s="81"/>
      <c r="F11" s="81"/>
      <c r="G11" s="81"/>
      <c r="H11" s="81"/>
      <c r="I11" s="81"/>
      <c r="J11" s="81"/>
      <c r="K11" s="81"/>
      <c r="L11" s="81"/>
      <c r="M11" s="81"/>
      <c r="N11" s="81"/>
      <c r="O11" s="81"/>
      <c r="P11" s="31"/>
    </row>
    <row r="12" spans="2:16" s="4" customFormat="1" ht="15" customHeight="1">
      <c r="B12" s="5"/>
      <c r="C12" s="5"/>
      <c r="D12" s="6"/>
      <c r="E12" s="6"/>
      <c r="F12" s="6"/>
      <c r="G12" s="6"/>
      <c r="H12" s="6"/>
      <c r="I12" s="6"/>
      <c r="J12" s="7"/>
      <c r="K12" s="7"/>
      <c r="L12" s="8"/>
      <c r="M12" s="7"/>
      <c r="N12" s="7"/>
      <c r="O12" s="7"/>
      <c r="P12" s="5"/>
    </row>
    <row r="13" spans="1:16" s="4" customFormat="1" ht="15" customHeight="1">
      <c r="A13" s="64" t="s">
        <v>202</v>
      </c>
      <c r="B13" s="65"/>
      <c r="C13" s="66"/>
      <c r="D13" s="61" t="s">
        <v>203</v>
      </c>
      <c r="E13" s="58"/>
      <c r="F13" s="70" t="s">
        <v>204</v>
      </c>
      <c r="G13" s="71"/>
      <c r="H13" s="71"/>
      <c r="I13" s="72"/>
      <c r="J13" s="57" t="s">
        <v>184</v>
      </c>
      <c r="K13" s="58"/>
      <c r="L13" s="62" t="s">
        <v>205</v>
      </c>
      <c r="M13" s="57" t="s">
        <v>206</v>
      </c>
      <c r="N13" s="58"/>
      <c r="O13" s="57" t="s">
        <v>185</v>
      </c>
      <c r="P13" s="58"/>
    </row>
    <row r="14" spans="1:16" s="4" customFormat="1" ht="15" customHeight="1">
      <c r="A14" s="67"/>
      <c r="B14" s="68"/>
      <c r="C14" s="69"/>
      <c r="D14" s="59"/>
      <c r="E14" s="60"/>
      <c r="F14" s="61" t="s">
        <v>182</v>
      </c>
      <c r="G14" s="58"/>
      <c r="H14" s="61" t="s">
        <v>183</v>
      </c>
      <c r="I14" s="58"/>
      <c r="J14" s="59"/>
      <c r="K14" s="60"/>
      <c r="L14" s="63"/>
      <c r="M14" s="59"/>
      <c r="N14" s="60"/>
      <c r="O14" s="59"/>
      <c r="P14" s="60"/>
    </row>
    <row r="15" spans="1:16" s="4" customFormat="1" ht="15" customHeight="1">
      <c r="A15" s="9"/>
      <c r="B15" s="27"/>
      <c r="C15" s="27"/>
      <c r="D15" s="10"/>
      <c r="E15" s="10"/>
      <c r="F15" s="10"/>
      <c r="G15" s="10"/>
      <c r="H15" s="10"/>
      <c r="I15" s="10"/>
      <c r="J15" s="11"/>
      <c r="K15" s="11"/>
      <c r="L15" s="12"/>
      <c r="M15" s="11"/>
      <c r="N15" s="11"/>
      <c r="O15" s="11"/>
      <c r="P15" s="13"/>
    </row>
    <row r="16" spans="1:16" s="4" customFormat="1" ht="15" customHeight="1">
      <c r="A16" s="24" t="s">
        <v>11</v>
      </c>
      <c r="D16" s="1"/>
      <c r="E16" s="1"/>
      <c r="F16" s="1">
        <f>SUM(F17:F19)</f>
        <v>21598016</v>
      </c>
      <c r="G16" s="1"/>
      <c r="H16" s="28">
        <f>SUM(H17:H19)</f>
        <v>99.99999999999999</v>
      </c>
      <c r="I16" s="1"/>
      <c r="J16" s="2"/>
      <c r="K16" s="2"/>
      <c r="L16" s="3"/>
      <c r="M16" s="2"/>
      <c r="N16" s="2"/>
      <c r="O16" s="2"/>
      <c r="P16" s="23"/>
    </row>
    <row r="17" spans="1:16" ht="15" customHeight="1">
      <c r="A17" s="15"/>
      <c r="B17" s="14" t="s">
        <v>12</v>
      </c>
      <c r="D17" s="16">
        <v>4291339</v>
      </c>
      <c r="E17" s="14" t="s">
        <v>186</v>
      </c>
      <c r="F17" s="16">
        <v>16895750</v>
      </c>
      <c r="H17" s="29">
        <f>F17/F$16*100</f>
        <v>78.22825022446506</v>
      </c>
      <c r="I17" s="17"/>
      <c r="J17" s="18">
        <f>F17/D17</f>
        <v>3.937174387761023</v>
      </c>
      <c r="K17" s="18" t="s">
        <v>187</v>
      </c>
      <c r="L17" s="19" t="s">
        <v>188</v>
      </c>
      <c r="M17" s="18">
        <v>5.95</v>
      </c>
      <c r="N17" s="18" t="s">
        <v>187</v>
      </c>
      <c r="O17" s="18">
        <f>J17/M17</f>
        <v>0.6617099811363064</v>
      </c>
      <c r="P17" s="20"/>
    </row>
    <row r="18" spans="1:16" ht="15" customHeight="1">
      <c r="A18" s="15"/>
      <c r="B18" s="14" t="s">
        <v>13</v>
      </c>
      <c r="D18" s="16">
        <v>747142</v>
      </c>
      <c r="E18" s="14" t="s">
        <v>186</v>
      </c>
      <c r="F18" s="16">
        <v>2021421</v>
      </c>
      <c r="H18" s="29">
        <f>F18/F$16*100</f>
        <v>9.35929022369462</v>
      </c>
      <c r="I18" s="17"/>
      <c r="J18" s="18">
        <f>F18/D18</f>
        <v>2.705537903102757</v>
      </c>
      <c r="K18" s="18" t="s">
        <v>187</v>
      </c>
      <c r="L18" s="19" t="s">
        <v>188</v>
      </c>
      <c r="M18" s="18">
        <v>2.93</v>
      </c>
      <c r="N18" s="18" t="s">
        <v>187</v>
      </c>
      <c r="O18" s="18">
        <f>J18/M18</f>
        <v>0.9233917758029887</v>
      </c>
      <c r="P18" s="20"/>
    </row>
    <row r="19" spans="1:16" ht="15" customHeight="1">
      <c r="A19" s="15"/>
      <c r="B19" s="14" t="s">
        <v>14</v>
      </c>
      <c r="D19" s="16">
        <v>903765</v>
      </c>
      <c r="E19" s="14" t="s">
        <v>186</v>
      </c>
      <c r="F19" s="16">
        <v>2680845</v>
      </c>
      <c r="H19" s="29">
        <f>F19/F$16*100</f>
        <v>12.412459551840318</v>
      </c>
      <c r="J19" s="18">
        <f>F19/D19</f>
        <v>2.966307613151649</v>
      </c>
      <c r="K19" s="18" t="s">
        <v>187</v>
      </c>
      <c r="L19" s="19" t="s">
        <v>188</v>
      </c>
      <c r="M19" s="18">
        <v>4.5</v>
      </c>
      <c r="N19" s="18" t="s">
        <v>187</v>
      </c>
      <c r="O19" s="18">
        <f>J19/M19</f>
        <v>0.6591794695892553</v>
      </c>
      <c r="P19" s="20"/>
    </row>
    <row r="20" spans="1:16" ht="15" customHeight="1">
      <c r="A20" s="25"/>
      <c r="B20" s="5"/>
      <c r="C20" s="5"/>
      <c r="D20" s="6"/>
      <c r="E20" s="6"/>
      <c r="F20" s="6"/>
      <c r="G20" s="6"/>
      <c r="H20" s="6"/>
      <c r="I20" s="6"/>
      <c r="J20" s="7"/>
      <c r="K20" s="7"/>
      <c r="L20" s="8"/>
      <c r="M20" s="7"/>
      <c r="N20" s="7"/>
      <c r="O20" s="7"/>
      <c r="P20" s="26"/>
    </row>
    <row r="21" spans="1:16" ht="15" customHeight="1">
      <c r="A21" s="92" t="s">
        <v>15</v>
      </c>
      <c r="B21" s="92"/>
      <c r="C21" s="92"/>
      <c r="D21" s="93"/>
      <c r="E21" s="93"/>
      <c r="F21" s="93"/>
      <c r="G21" s="93"/>
      <c r="H21" s="93"/>
      <c r="I21" s="93"/>
      <c r="J21" s="93"/>
      <c r="K21" s="93"/>
      <c r="L21" s="93"/>
      <c r="M21" s="93"/>
      <c r="N21" s="93"/>
      <c r="O21" s="93"/>
      <c r="P21" s="93"/>
    </row>
    <row r="22" spans="1:16" ht="15" customHeight="1">
      <c r="A22" s="98"/>
      <c r="B22" s="98"/>
      <c r="C22" s="98"/>
      <c r="D22" s="94"/>
      <c r="E22" s="94"/>
      <c r="F22" s="94"/>
      <c r="G22" s="94"/>
      <c r="H22" s="94"/>
      <c r="I22" s="94"/>
      <c r="J22" s="94"/>
      <c r="K22" s="94"/>
      <c r="L22" s="94"/>
      <c r="M22" s="94"/>
      <c r="N22" s="94"/>
      <c r="O22" s="94"/>
      <c r="P22" s="94"/>
    </row>
    <row r="23" spans="1:16" ht="15" customHeight="1">
      <c r="A23" s="94"/>
      <c r="B23" s="94"/>
      <c r="C23" s="94"/>
      <c r="D23" s="94"/>
      <c r="E23" s="94"/>
      <c r="F23" s="94"/>
      <c r="G23" s="94"/>
      <c r="H23" s="94"/>
      <c r="I23" s="94"/>
      <c r="J23" s="94"/>
      <c r="K23" s="94"/>
      <c r="L23" s="94"/>
      <c r="M23" s="94"/>
      <c r="N23" s="94"/>
      <c r="O23" s="94"/>
      <c r="P23" s="94"/>
    </row>
    <row r="24" spans="2:16" ht="15" customHeight="1">
      <c r="B24" s="34"/>
      <c r="C24" s="34"/>
      <c r="D24" s="35"/>
      <c r="E24" s="34"/>
      <c r="F24" s="35"/>
      <c r="G24" s="35"/>
      <c r="H24" s="35"/>
      <c r="I24" s="35"/>
      <c r="J24" s="36"/>
      <c r="K24" s="36"/>
      <c r="L24" s="37"/>
      <c r="M24" s="36"/>
      <c r="N24" s="36"/>
      <c r="O24" s="36"/>
      <c r="P24" s="34"/>
    </row>
  </sheetData>
  <mergeCells count="14">
    <mergeCell ref="A21:P23"/>
    <mergeCell ref="L13:L14"/>
    <mergeCell ref="M13:N14"/>
    <mergeCell ref="O13:P14"/>
    <mergeCell ref="F14:G14"/>
    <mergeCell ref="H14:I14"/>
    <mergeCell ref="A13:C14"/>
    <mergeCell ref="D13:E14"/>
    <mergeCell ref="F13:I13"/>
    <mergeCell ref="J13:K14"/>
    <mergeCell ref="A1:P2"/>
    <mergeCell ref="B3:O5"/>
    <mergeCell ref="B7:O8"/>
    <mergeCell ref="B10:O11"/>
  </mergeCells>
  <printOptions horizontalCentered="1"/>
  <pageMargins left="0" right="0" top="0.59" bottom="0.3" header="0.18" footer="0.7"/>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P23"/>
  <sheetViews>
    <sheetView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2"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73" t="s">
        <v>16</v>
      </c>
      <c r="B1" s="74"/>
      <c r="C1" s="74"/>
      <c r="D1" s="74"/>
      <c r="E1" s="74"/>
      <c r="F1" s="74"/>
      <c r="G1" s="74"/>
      <c r="H1" s="74"/>
      <c r="I1" s="74"/>
      <c r="J1" s="74"/>
      <c r="K1" s="74"/>
      <c r="L1" s="74"/>
      <c r="M1" s="74"/>
      <c r="N1" s="74"/>
      <c r="O1" s="74"/>
      <c r="P1" s="74"/>
    </row>
    <row r="2" spans="1:16" s="4" customFormat="1" ht="15" customHeight="1">
      <c r="A2" s="74"/>
      <c r="B2" s="74"/>
      <c r="C2" s="74"/>
      <c r="D2" s="74"/>
      <c r="E2" s="74"/>
      <c r="F2" s="74"/>
      <c r="G2" s="74"/>
      <c r="H2" s="74"/>
      <c r="I2" s="74"/>
      <c r="J2" s="74"/>
      <c r="K2" s="74"/>
      <c r="L2" s="74"/>
      <c r="M2" s="74"/>
      <c r="N2" s="74"/>
      <c r="O2" s="74"/>
      <c r="P2" s="74"/>
    </row>
    <row r="3" spans="1:16" s="4" customFormat="1" ht="15" customHeight="1">
      <c r="A3" s="31"/>
      <c r="B3" s="81" t="s">
        <v>17</v>
      </c>
      <c r="C3" s="81"/>
      <c r="D3" s="81"/>
      <c r="E3" s="81"/>
      <c r="F3" s="81"/>
      <c r="G3" s="81"/>
      <c r="H3" s="81"/>
      <c r="I3" s="81"/>
      <c r="J3" s="81"/>
      <c r="K3" s="81"/>
      <c r="L3" s="81"/>
      <c r="M3" s="81"/>
      <c r="N3" s="81"/>
      <c r="O3" s="81"/>
      <c r="P3" s="81"/>
    </row>
    <row r="4" spans="1:16" s="4" customFormat="1" ht="15" customHeight="1">
      <c r="A4" s="31"/>
      <c r="B4" s="81"/>
      <c r="C4" s="81"/>
      <c r="D4" s="81"/>
      <c r="E4" s="81"/>
      <c r="F4" s="81"/>
      <c r="G4" s="81"/>
      <c r="H4" s="81"/>
      <c r="I4" s="81"/>
      <c r="J4" s="81"/>
      <c r="K4" s="81"/>
      <c r="L4" s="81"/>
      <c r="M4" s="81"/>
      <c r="N4" s="81"/>
      <c r="O4" s="81"/>
      <c r="P4" s="81"/>
    </row>
    <row r="5" spans="1:16" s="4" customFormat="1" ht="15" customHeight="1">
      <c r="A5" s="31"/>
      <c r="B5" s="81"/>
      <c r="C5" s="81"/>
      <c r="D5" s="81"/>
      <c r="E5" s="81"/>
      <c r="F5" s="81"/>
      <c r="G5" s="81"/>
      <c r="H5" s="81"/>
      <c r="I5" s="81"/>
      <c r="J5" s="81"/>
      <c r="K5" s="81"/>
      <c r="L5" s="81"/>
      <c r="M5" s="81"/>
      <c r="N5" s="81"/>
      <c r="O5" s="81"/>
      <c r="P5" s="81"/>
    </row>
    <row r="6" spans="1:16" s="4" customFormat="1" ht="15" customHeight="1">
      <c r="A6" s="31"/>
      <c r="B6" s="81"/>
      <c r="C6" s="81"/>
      <c r="D6" s="81"/>
      <c r="E6" s="81"/>
      <c r="F6" s="81"/>
      <c r="G6" s="81"/>
      <c r="H6" s="81"/>
      <c r="I6" s="81"/>
      <c r="J6" s="81"/>
      <c r="K6" s="81"/>
      <c r="L6" s="81"/>
      <c r="M6" s="81"/>
      <c r="N6" s="81"/>
      <c r="O6" s="81"/>
      <c r="P6" s="81"/>
    </row>
    <row r="7" spans="1:16" s="4" customFormat="1" ht="15" customHeight="1">
      <c r="A7" s="31"/>
      <c r="B7"/>
      <c r="C7" s="31"/>
      <c r="D7" s="31"/>
      <c r="E7" s="31"/>
      <c r="F7" s="31"/>
      <c r="G7" s="31"/>
      <c r="H7" s="31"/>
      <c r="I7" s="31"/>
      <c r="J7" s="31"/>
      <c r="K7" s="31"/>
      <c r="L7" s="31"/>
      <c r="M7" s="31"/>
      <c r="N7" s="31"/>
      <c r="O7" s="31"/>
      <c r="P7" s="31"/>
    </row>
    <row r="8" spans="1:16" s="4" customFormat="1" ht="15" customHeight="1">
      <c r="A8" s="31"/>
      <c r="B8" s="81" t="s">
        <v>18</v>
      </c>
      <c r="C8" s="83"/>
      <c r="D8" s="83"/>
      <c r="E8" s="83"/>
      <c r="F8" s="83"/>
      <c r="G8" s="83"/>
      <c r="H8" s="83"/>
      <c r="I8" s="83"/>
      <c r="J8" s="83"/>
      <c r="K8" s="83"/>
      <c r="L8" s="83"/>
      <c r="M8" s="83"/>
      <c r="N8" s="83"/>
      <c r="O8" s="83"/>
      <c r="P8" s="83"/>
    </row>
    <row r="9" spans="1:16" s="4" customFormat="1" ht="15" customHeight="1">
      <c r="A9" s="31"/>
      <c r="B9" s="83"/>
      <c r="C9" s="83"/>
      <c r="D9" s="83"/>
      <c r="E9" s="83"/>
      <c r="F9" s="83"/>
      <c r="G9" s="83"/>
      <c r="H9" s="83"/>
      <c r="I9" s="83"/>
      <c r="J9" s="83"/>
      <c r="K9" s="83"/>
      <c r="L9" s="83"/>
      <c r="M9" s="83"/>
      <c r="N9" s="83"/>
      <c r="O9" s="83"/>
      <c r="P9" s="83"/>
    </row>
    <row r="10" spans="1:16" s="4" customFormat="1" ht="15" customHeight="1">
      <c r="A10" s="31"/>
      <c r="B10" s="83"/>
      <c r="C10" s="83"/>
      <c r="D10" s="83"/>
      <c r="E10" s="83"/>
      <c r="F10" s="83"/>
      <c r="G10" s="83"/>
      <c r="H10" s="83"/>
      <c r="I10" s="83"/>
      <c r="J10" s="83"/>
      <c r="K10" s="83"/>
      <c r="L10" s="83"/>
      <c r="M10" s="83"/>
      <c r="N10" s="83"/>
      <c r="O10" s="83"/>
      <c r="P10" s="83"/>
    </row>
    <row r="11" spans="2:16" s="4" customFormat="1" ht="15" customHeight="1">
      <c r="B11" s="5"/>
      <c r="C11" s="5"/>
      <c r="D11" s="6"/>
      <c r="E11" s="6"/>
      <c r="F11" s="6"/>
      <c r="G11" s="6"/>
      <c r="H11" s="6"/>
      <c r="I11" s="6"/>
      <c r="J11" s="7"/>
      <c r="K11" s="7"/>
      <c r="L11" s="8"/>
      <c r="M11" s="7"/>
      <c r="N11" s="7"/>
      <c r="O11" s="7"/>
      <c r="P11" s="5"/>
    </row>
    <row r="12" spans="1:16" s="4" customFormat="1" ht="15" customHeight="1">
      <c r="A12" s="64" t="s">
        <v>202</v>
      </c>
      <c r="B12" s="65"/>
      <c r="C12" s="66"/>
      <c r="D12" s="61" t="s">
        <v>203</v>
      </c>
      <c r="E12" s="58"/>
      <c r="F12" s="70" t="s">
        <v>204</v>
      </c>
      <c r="G12" s="71"/>
      <c r="H12" s="71"/>
      <c r="I12" s="72"/>
      <c r="J12" s="57" t="s">
        <v>184</v>
      </c>
      <c r="K12" s="58"/>
      <c r="L12" s="62" t="s">
        <v>205</v>
      </c>
      <c r="M12" s="57" t="s">
        <v>206</v>
      </c>
      <c r="N12" s="58"/>
      <c r="O12" s="57" t="s">
        <v>185</v>
      </c>
      <c r="P12" s="58"/>
    </row>
    <row r="13" spans="1:16" s="4" customFormat="1" ht="15" customHeight="1">
      <c r="A13" s="67"/>
      <c r="B13" s="68"/>
      <c r="C13" s="69"/>
      <c r="D13" s="59"/>
      <c r="E13" s="60"/>
      <c r="F13" s="61" t="s">
        <v>182</v>
      </c>
      <c r="G13" s="58"/>
      <c r="H13" s="61" t="s">
        <v>183</v>
      </c>
      <c r="I13" s="58"/>
      <c r="J13" s="59"/>
      <c r="K13" s="60"/>
      <c r="L13" s="63"/>
      <c r="M13" s="59"/>
      <c r="N13" s="60"/>
      <c r="O13" s="59"/>
      <c r="P13" s="60"/>
    </row>
    <row r="14" spans="1:16" s="4" customFormat="1" ht="15" customHeight="1">
      <c r="A14" s="9"/>
      <c r="B14" s="27"/>
      <c r="C14" s="27"/>
      <c r="D14" s="10"/>
      <c r="E14" s="10"/>
      <c r="F14" s="10"/>
      <c r="G14" s="10"/>
      <c r="H14" s="10"/>
      <c r="I14" s="10"/>
      <c r="J14" s="11"/>
      <c r="K14" s="11"/>
      <c r="L14" s="12"/>
      <c r="M14" s="11"/>
      <c r="N14" s="11"/>
      <c r="O14" s="11"/>
      <c r="P14" s="13"/>
    </row>
    <row r="15" spans="1:16" s="4" customFormat="1" ht="15" customHeight="1">
      <c r="A15" s="24" t="s">
        <v>19</v>
      </c>
      <c r="D15" s="1"/>
      <c r="E15" s="1"/>
      <c r="F15" s="1">
        <f>SUM(F16:F18)</f>
        <v>136331145</v>
      </c>
      <c r="G15" s="1"/>
      <c r="H15" s="28">
        <f>SUM(H16:H18)</f>
        <v>100</v>
      </c>
      <c r="I15" s="1"/>
      <c r="J15" s="2"/>
      <c r="K15" s="2"/>
      <c r="L15" s="3"/>
      <c r="M15" s="2"/>
      <c r="N15" s="2"/>
      <c r="O15" s="2"/>
      <c r="P15" s="23"/>
    </row>
    <row r="16" spans="1:16" ht="15" customHeight="1">
      <c r="A16" s="15"/>
      <c r="B16" s="14" t="s">
        <v>193</v>
      </c>
      <c r="D16" s="16">
        <v>82001538</v>
      </c>
      <c r="E16" s="14" t="s">
        <v>186</v>
      </c>
      <c r="F16" s="16">
        <v>124285494</v>
      </c>
      <c r="H16" s="29">
        <f>F16/F$15*100</f>
        <v>91.16441734572096</v>
      </c>
      <c r="I16" s="17"/>
      <c r="J16" s="18">
        <f>F16/D16</f>
        <v>1.5156483284496445</v>
      </c>
      <c r="K16" s="18" t="s">
        <v>187</v>
      </c>
      <c r="L16" s="19" t="s">
        <v>188</v>
      </c>
      <c r="M16" s="18">
        <v>5.95</v>
      </c>
      <c r="N16" s="18" t="s">
        <v>187</v>
      </c>
      <c r="O16" s="18">
        <f>J16/M16</f>
        <v>0.2547308115041419</v>
      </c>
      <c r="P16" s="20"/>
    </row>
    <row r="17" spans="1:16" ht="15" customHeight="1">
      <c r="A17" s="15"/>
      <c r="B17" s="14" t="s">
        <v>208</v>
      </c>
      <c r="D17" s="16">
        <v>1795721</v>
      </c>
      <c r="E17" s="14" t="s">
        <v>186</v>
      </c>
      <c r="F17" s="16">
        <v>3647101</v>
      </c>
      <c r="H17" s="29">
        <f>F17/F$15*100</f>
        <v>2.675178148030665</v>
      </c>
      <c r="I17" s="17"/>
      <c r="J17" s="18">
        <f>F17/D17</f>
        <v>2.030995349500284</v>
      </c>
      <c r="K17" s="18" t="s">
        <v>187</v>
      </c>
      <c r="L17" s="19" t="s">
        <v>188</v>
      </c>
      <c r="M17" s="18">
        <v>2.93</v>
      </c>
      <c r="N17" s="18" t="s">
        <v>187</v>
      </c>
      <c r="O17" s="18">
        <f>J17/M17</f>
        <v>0.6931724742321789</v>
      </c>
      <c r="P17" s="20"/>
    </row>
    <row r="18" spans="1:16" ht="15" customHeight="1">
      <c r="A18" s="15"/>
      <c r="B18" s="14" t="s">
        <v>20</v>
      </c>
      <c r="D18" s="16">
        <v>3080388</v>
      </c>
      <c r="E18" s="14" t="s">
        <v>186</v>
      </c>
      <c r="F18" s="16">
        <v>8398550</v>
      </c>
      <c r="H18" s="29">
        <f>F18/F$15*100</f>
        <v>6.16040450624837</v>
      </c>
      <c r="J18" s="18">
        <f>F18/D18</f>
        <v>2.726458485099929</v>
      </c>
      <c r="K18" s="18" t="s">
        <v>187</v>
      </c>
      <c r="L18" s="19" t="s">
        <v>188</v>
      </c>
      <c r="M18" s="18">
        <v>5.95</v>
      </c>
      <c r="N18" s="18" t="s">
        <v>187</v>
      </c>
      <c r="O18" s="18">
        <f>J18/M18</f>
        <v>0.4582283168235175</v>
      </c>
      <c r="P18" s="20"/>
    </row>
    <row r="19" spans="1:16" ht="15" customHeight="1">
      <c r="A19" s="25"/>
      <c r="B19" s="5"/>
      <c r="C19" s="5"/>
      <c r="D19" s="6"/>
      <c r="E19" s="6"/>
      <c r="F19" s="6"/>
      <c r="G19" s="6"/>
      <c r="H19" s="6"/>
      <c r="I19" s="6"/>
      <c r="J19" s="7"/>
      <c r="K19" s="7"/>
      <c r="L19" s="8"/>
      <c r="M19" s="7"/>
      <c r="N19" s="7"/>
      <c r="O19" s="7"/>
      <c r="P19" s="26"/>
    </row>
    <row r="20" spans="1:16" ht="15" customHeight="1">
      <c r="A20" s="92" t="s">
        <v>21</v>
      </c>
      <c r="B20" s="92"/>
      <c r="C20" s="92"/>
      <c r="D20" s="93"/>
      <c r="E20" s="93"/>
      <c r="F20" s="93"/>
      <c r="G20" s="93"/>
      <c r="H20" s="93"/>
      <c r="I20" s="93"/>
      <c r="J20" s="93"/>
      <c r="K20" s="93"/>
      <c r="L20" s="93"/>
      <c r="M20" s="93"/>
      <c r="N20" s="93"/>
      <c r="O20" s="93"/>
      <c r="P20" s="93"/>
    </row>
    <row r="21" spans="1:16" ht="15" customHeight="1">
      <c r="A21" s="98"/>
      <c r="B21" s="98"/>
      <c r="C21" s="98"/>
      <c r="D21" s="94"/>
      <c r="E21" s="94"/>
      <c r="F21" s="94"/>
      <c r="G21" s="94"/>
      <c r="H21" s="94"/>
      <c r="I21" s="94"/>
      <c r="J21" s="94"/>
      <c r="K21" s="94"/>
      <c r="L21" s="94"/>
      <c r="M21" s="94"/>
      <c r="N21" s="94"/>
      <c r="O21" s="94"/>
      <c r="P21" s="94"/>
    </row>
    <row r="22" spans="1:16" ht="15" customHeight="1">
      <c r="A22" s="94"/>
      <c r="B22" s="94"/>
      <c r="C22" s="94"/>
      <c r="D22" s="94"/>
      <c r="E22" s="94"/>
      <c r="F22" s="94"/>
      <c r="G22" s="94"/>
      <c r="H22" s="94"/>
      <c r="I22" s="94"/>
      <c r="J22" s="94"/>
      <c r="K22" s="94"/>
      <c r="L22" s="94"/>
      <c r="M22" s="94"/>
      <c r="N22" s="94"/>
      <c r="O22" s="94"/>
      <c r="P22" s="94"/>
    </row>
    <row r="23" spans="2:16" ht="15" customHeight="1">
      <c r="B23" s="34"/>
      <c r="C23" s="34"/>
      <c r="D23" s="35"/>
      <c r="E23" s="34"/>
      <c r="F23" s="35"/>
      <c r="G23" s="35"/>
      <c r="H23" s="35"/>
      <c r="I23" s="35"/>
      <c r="J23" s="36"/>
      <c r="K23" s="36"/>
      <c r="L23" s="37"/>
      <c r="M23" s="36"/>
      <c r="N23" s="36"/>
      <c r="O23" s="36"/>
      <c r="P23" s="34"/>
    </row>
  </sheetData>
  <mergeCells count="13">
    <mergeCell ref="A20:P22"/>
    <mergeCell ref="A1:P2"/>
    <mergeCell ref="B3:P6"/>
    <mergeCell ref="B8:P10"/>
    <mergeCell ref="A12:C13"/>
    <mergeCell ref="D12:E13"/>
    <mergeCell ref="F12:I12"/>
    <mergeCell ref="J12:K13"/>
    <mergeCell ref="L12:L13"/>
    <mergeCell ref="M12:N13"/>
    <mergeCell ref="O12:P13"/>
    <mergeCell ref="F13:G13"/>
    <mergeCell ref="H13:I13"/>
  </mergeCells>
  <printOptions horizontalCentered="1"/>
  <pageMargins left="0" right="0" top="0.59" bottom="0.3" header="0.18" footer="0.7"/>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P20"/>
  <sheetViews>
    <sheetView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2"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73" t="s">
        <v>22</v>
      </c>
      <c r="B1" s="74"/>
      <c r="C1" s="74"/>
      <c r="D1" s="74"/>
      <c r="E1" s="74"/>
      <c r="F1" s="74"/>
      <c r="G1" s="74"/>
      <c r="H1" s="74"/>
      <c r="I1" s="74"/>
      <c r="J1" s="74"/>
      <c r="K1" s="74"/>
      <c r="L1" s="74"/>
      <c r="M1" s="74"/>
      <c r="N1" s="74"/>
      <c r="O1" s="74"/>
      <c r="P1" s="74"/>
    </row>
    <row r="2" spans="1:16" s="4" customFormat="1" ht="15" customHeight="1">
      <c r="A2" s="74"/>
      <c r="B2" s="74"/>
      <c r="C2" s="74"/>
      <c r="D2" s="74"/>
      <c r="E2" s="74"/>
      <c r="F2" s="74"/>
      <c r="G2" s="74"/>
      <c r="H2" s="74"/>
      <c r="I2" s="74"/>
      <c r="J2" s="74"/>
      <c r="K2" s="74"/>
      <c r="L2" s="74"/>
      <c r="M2" s="74"/>
      <c r="N2" s="74"/>
      <c r="O2" s="74"/>
      <c r="P2" s="74"/>
    </row>
    <row r="3" spans="1:16" s="4" customFormat="1" ht="15" customHeight="1">
      <c r="A3" s="31"/>
      <c r="B3" s="81" t="s">
        <v>23</v>
      </c>
      <c r="C3" s="83"/>
      <c r="D3" s="83"/>
      <c r="E3" s="83"/>
      <c r="F3" s="83"/>
      <c r="G3" s="83"/>
      <c r="H3" s="83"/>
      <c r="I3" s="83"/>
      <c r="J3" s="83"/>
      <c r="K3" s="83"/>
      <c r="L3" s="83"/>
      <c r="M3" s="83"/>
      <c r="N3" s="83"/>
      <c r="O3" s="83"/>
      <c r="P3" s="83"/>
    </row>
    <row r="4" spans="1:16" s="4" customFormat="1" ht="15" customHeight="1">
      <c r="A4" s="31"/>
      <c r="B4" s="81"/>
      <c r="C4" s="83"/>
      <c r="D4" s="83"/>
      <c r="E4" s="83"/>
      <c r="F4" s="83"/>
      <c r="G4" s="83"/>
      <c r="H4" s="83"/>
      <c r="I4" s="83"/>
      <c r="J4" s="83"/>
      <c r="K4" s="83"/>
      <c r="L4" s="83"/>
      <c r="M4" s="83"/>
      <c r="N4" s="83"/>
      <c r="O4" s="83"/>
      <c r="P4" s="83"/>
    </row>
    <row r="5" spans="1:16" s="4" customFormat="1" ht="27.75" customHeight="1">
      <c r="A5" s="31"/>
      <c r="B5" s="83"/>
      <c r="C5" s="83"/>
      <c r="D5" s="83"/>
      <c r="E5" s="83"/>
      <c r="F5" s="83"/>
      <c r="G5" s="83"/>
      <c r="H5" s="83"/>
      <c r="I5" s="83"/>
      <c r="J5" s="83"/>
      <c r="K5" s="83"/>
      <c r="L5" s="83"/>
      <c r="M5" s="83"/>
      <c r="N5" s="83"/>
      <c r="O5" s="83"/>
      <c r="P5" s="83"/>
    </row>
    <row r="6" spans="1:16" s="4" customFormat="1" ht="15" customHeight="1">
      <c r="A6" s="31"/>
      <c r="B6"/>
      <c r="C6" s="45"/>
      <c r="D6" s="45"/>
      <c r="E6" s="45"/>
      <c r="F6" s="45"/>
      <c r="G6" s="45"/>
      <c r="H6" s="45"/>
      <c r="I6" s="45"/>
      <c r="J6" s="45"/>
      <c r="K6" s="45"/>
      <c r="L6" s="45"/>
      <c r="M6" s="45"/>
      <c r="N6" s="45"/>
      <c r="O6" s="45"/>
      <c r="P6" s="45"/>
    </row>
    <row r="7" spans="1:16" s="4" customFormat="1" ht="15" customHeight="1">
      <c r="A7" s="31"/>
      <c r="B7" s="81" t="s">
        <v>24</v>
      </c>
      <c r="C7" s="83"/>
      <c r="D7" s="83"/>
      <c r="E7" s="83"/>
      <c r="F7" s="83"/>
      <c r="G7" s="83"/>
      <c r="H7" s="83"/>
      <c r="I7" s="83"/>
      <c r="J7" s="83"/>
      <c r="K7" s="83"/>
      <c r="L7" s="83"/>
      <c r="M7" s="83"/>
      <c r="N7" s="83"/>
      <c r="O7" s="83"/>
      <c r="P7" s="83"/>
    </row>
    <row r="8" spans="1:16" s="4" customFormat="1" ht="15" customHeight="1">
      <c r="A8" s="31"/>
      <c r="B8" s="81"/>
      <c r="C8" s="83"/>
      <c r="D8" s="83"/>
      <c r="E8" s="83"/>
      <c r="F8" s="83"/>
      <c r="G8" s="83"/>
      <c r="H8" s="83"/>
      <c r="I8" s="83"/>
      <c r="J8" s="83"/>
      <c r="K8" s="83"/>
      <c r="L8" s="83"/>
      <c r="M8" s="83"/>
      <c r="N8" s="83"/>
      <c r="O8" s="83"/>
      <c r="P8" s="83"/>
    </row>
    <row r="9" spans="1:16" s="4" customFormat="1" ht="15" customHeight="1">
      <c r="A9" s="31"/>
      <c r="B9" s="83"/>
      <c r="C9" s="83"/>
      <c r="D9" s="83"/>
      <c r="E9" s="83"/>
      <c r="F9" s="83"/>
      <c r="G9" s="83"/>
      <c r="H9" s="83"/>
      <c r="I9" s="83"/>
      <c r="J9" s="83"/>
      <c r="K9" s="83"/>
      <c r="L9" s="83"/>
      <c r="M9" s="83"/>
      <c r="N9" s="83"/>
      <c r="O9" s="83"/>
      <c r="P9" s="83"/>
    </row>
    <row r="10" spans="2:16" s="4" customFormat="1" ht="15" customHeight="1">
      <c r="B10" s="5"/>
      <c r="C10" s="5"/>
      <c r="D10" s="6"/>
      <c r="E10" s="6"/>
      <c r="F10" s="6"/>
      <c r="G10" s="6"/>
      <c r="H10" s="6"/>
      <c r="I10" s="6"/>
      <c r="J10" s="7"/>
      <c r="K10" s="7"/>
      <c r="L10" s="8"/>
      <c r="M10" s="7"/>
      <c r="N10" s="7"/>
      <c r="O10" s="7"/>
      <c r="P10" s="5"/>
    </row>
    <row r="11" spans="1:16" s="4" customFormat="1" ht="15" customHeight="1">
      <c r="A11" s="64" t="s">
        <v>202</v>
      </c>
      <c r="B11" s="65"/>
      <c r="C11" s="66"/>
      <c r="D11" s="61" t="s">
        <v>203</v>
      </c>
      <c r="E11" s="58"/>
      <c r="F11" s="70" t="s">
        <v>204</v>
      </c>
      <c r="G11" s="71"/>
      <c r="H11" s="71"/>
      <c r="I11" s="72"/>
      <c r="J11" s="57" t="s">
        <v>184</v>
      </c>
      <c r="K11" s="58"/>
      <c r="L11" s="62" t="s">
        <v>205</v>
      </c>
      <c r="M11" s="57" t="s">
        <v>206</v>
      </c>
      <c r="N11" s="58"/>
      <c r="O11" s="57" t="s">
        <v>185</v>
      </c>
      <c r="P11" s="58"/>
    </row>
    <row r="12" spans="1:16" s="4" customFormat="1" ht="15" customHeight="1">
      <c r="A12" s="67"/>
      <c r="B12" s="68"/>
      <c r="C12" s="69"/>
      <c r="D12" s="59"/>
      <c r="E12" s="60"/>
      <c r="F12" s="61" t="s">
        <v>182</v>
      </c>
      <c r="G12" s="58"/>
      <c r="H12" s="61" t="s">
        <v>183</v>
      </c>
      <c r="I12" s="58"/>
      <c r="J12" s="59"/>
      <c r="K12" s="60"/>
      <c r="L12" s="63"/>
      <c r="M12" s="59"/>
      <c r="N12" s="60"/>
      <c r="O12" s="59"/>
      <c r="P12" s="60"/>
    </row>
    <row r="13" spans="1:16" s="4" customFormat="1" ht="15" customHeight="1">
      <c r="A13" s="9"/>
      <c r="B13" s="27"/>
      <c r="C13" s="27"/>
      <c r="D13" s="10"/>
      <c r="E13" s="10"/>
      <c r="F13" s="10"/>
      <c r="G13" s="10"/>
      <c r="H13" s="10"/>
      <c r="I13" s="10"/>
      <c r="J13" s="11"/>
      <c r="K13" s="11"/>
      <c r="L13" s="12"/>
      <c r="M13" s="11"/>
      <c r="N13" s="11"/>
      <c r="O13" s="11"/>
      <c r="P13" s="13"/>
    </row>
    <row r="14" spans="1:16" s="4" customFormat="1" ht="15" customHeight="1">
      <c r="A14" s="24" t="s">
        <v>25</v>
      </c>
      <c r="D14" s="1"/>
      <c r="E14" s="1"/>
      <c r="F14" s="1">
        <f>F15</f>
        <v>422513703</v>
      </c>
      <c r="G14" s="1"/>
      <c r="H14" s="28">
        <f>H15</f>
        <v>100</v>
      </c>
      <c r="I14" s="1"/>
      <c r="J14" s="2"/>
      <c r="K14" s="2"/>
      <c r="L14" s="3"/>
      <c r="M14" s="2"/>
      <c r="N14" s="2"/>
      <c r="O14" s="2"/>
      <c r="P14" s="23"/>
    </row>
    <row r="15" spans="1:16" ht="15" customHeight="1">
      <c r="A15" s="24"/>
      <c r="B15" s="14" t="s">
        <v>12</v>
      </c>
      <c r="D15" s="16">
        <v>696310857</v>
      </c>
      <c r="E15" s="14" t="s">
        <v>186</v>
      </c>
      <c r="F15" s="16">
        <v>422513703</v>
      </c>
      <c r="H15" s="29">
        <f>F15/F$14*100</f>
        <v>100</v>
      </c>
      <c r="I15" s="17"/>
      <c r="J15" s="18">
        <f>F15/D15</f>
        <v>0.6067889057774666</v>
      </c>
      <c r="K15" s="18" t="s">
        <v>187</v>
      </c>
      <c r="L15" s="19" t="s">
        <v>188</v>
      </c>
      <c r="M15" s="18">
        <v>2.87</v>
      </c>
      <c r="N15" s="18" t="s">
        <v>187</v>
      </c>
      <c r="O15" s="18">
        <f>J15/M15</f>
        <v>0.21142470584580716</v>
      </c>
      <c r="P15" s="20"/>
    </row>
    <row r="16" spans="1:16" ht="15" customHeight="1">
      <c r="A16" s="25"/>
      <c r="B16" s="5"/>
      <c r="C16" s="5"/>
      <c r="D16" s="6"/>
      <c r="E16" s="6"/>
      <c r="F16" s="6"/>
      <c r="G16" s="6"/>
      <c r="H16" s="6"/>
      <c r="I16" s="6"/>
      <c r="J16" s="7"/>
      <c r="K16" s="7"/>
      <c r="L16" s="8"/>
      <c r="M16" s="7"/>
      <c r="N16" s="7"/>
      <c r="O16" s="7"/>
      <c r="P16" s="26"/>
    </row>
    <row r="17" spans="1:16" ht="15" customHeight="1">
      <c r="A17" s="92" t="s">
        <v>26</v>
      </c>
      <c r="B17" s="92"/>
      <c r="C17" s="92"/>
      <c r="D17" s="93"/>
      <c r="E17" s="93"/>
      <c r="F17" s="93"/>
      <c r="G17" s="93"/>
      <c r="H17" s="93"/>
      <c r="I17" s="93"/>
      <c r="J17" s="93"/>
      <c r="K17" s="93"/>
      <c r="L17" s="93"/>
      <c r="M17" s="93"/>
      <c r="N17" s="93"/>
      <c r="O17" s="93"/>
      <c r="P17" s="93"/>
    </row>
    <row r="18" spans="1:16" ht="15" customHeight="1">
      <c r="A18" s="98"/>
      <c r="B18" s="98"/>
      <c r="C18" s="98"/>
      <c r="D18" s="94"/>
      <c r="E18" s="94"/>
      <c r="F18" s="94"/>
      <c r="G18" s="94"/>
      <c r="H18" s="94"/>
      <c r="I18" s="94"/>
      <c r="J18" s="94"/>
      <c r="K18" s="94"/>
      <c r="L18" s="94"/>
      <c r="M18" s="94"/>
      <c r="N18" s="94"/>
      <c r="O18" s="94"/>
      <c r="P18" s="94"/>
    </row>
    <row r="19" spans="1:16" ht="15" customHeight="1">
      <c r="A19" s="94"/>
      <c r="B19" s="94"/>
      <c r="C19" s="94"/>
      <c r="D19" s="94"/>
      <c r="E19" s="94"/>
      <c r="F19" s="94"/>
      <c r="G19" s="94"/>
      <c r="H19" s="94"/>
      <c r="I19" s="94"/>
      <c r="J19" s="94"/>
      <c r="K19" s="94"/>
      <c r="L19" s="94"/>
      <c r="M19" s="94"/>
      <c r="N19" s="94"/>
      <c r="O19" s="94"/>
      <c r="P19" s="94"/>
    </row>
    <row r="20" spans="2:16" ht="15" customHeight="1">
      <c r="B20" s="34"/>
      <c r="C20" s="34"/>
      <c r="D20" s="35"/>
      <c r="E20" s="34"/>
      <c r="F20" s="35"/>
      <c r="G20" s="35"/>
      <c r="H20" s="35"/>
      <c r="I20" s="35"/>
      <c r="J20" s="36"/>
      <c r="K20" s="36"/>
      <c r="L20" s="37"/>
      <c r="M20" s="36"/>
      <c r="N20" s="36"/>
      <c r="O20" s="36"/>
      <c r="P20" s="34"/>
    </row>
  </sheetData>
  <mergeCells count="13">
    <mergeCell ref="A17:P19"/>
    <mergeCell ref="A1:P2"/>
    <mergeCell ref="B3:P5"/>
    <mergeCell ref="B7:P9"/>
    <mergeCell ref="A11:C12"/>
    <mergeCell ref="D11:E12"/>
    <mergeCell ref="F11:I11"/>
    <mergeCell ref="J11:K12"/>
    <mergeCell ref="L11:L12"/>
    <mergeCell ref="M11:N12"/>
    <mergeCell ref="O11:P12"/>
    <mergeCell ref="F12:G12"/>
    <mergeCell ref="H12:I12"/>
  </mergeCells>
  <printOptions horizontalCentered="1"/>
  <pageMargins left="0" right="0" top="0.59" bottom="0.3" header="0.18" footer="0.7"/>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P25"/>
  <sheetViews>
    <sheetView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2"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73" t="s">
        <v>27</v>
      </c>
      <c r="B1" s="74"/>
      <c r="C1" s="74"/>
      <c r="D1" s="74"/>
      <c r="E1" s="74"/>
      <c r="F1" s="74"/>
      <c r="G1" s="74"/>
      <c r="H1" s="74"/>
      <c r="I1" s="74"/>
      <c r="J1" s="74"/>
      <c r="K1" s="74"/>
      <c r="L1" s="74"/>
      <c r="M1" s="74"/>
      <c r="N1" s="74"/>
      <c r="O1" s="74"/>
      <c r="P1" s="74"/>
    </row>
    <row r="2" spans="1:16" s="4" customFormat="1" ht="15" customHeight="1">
      <c r="A2" s="74"/>
      <c r="B2" s="74"/>
      <c r="C2" s="74"/>
      <c r="D2" s="74"/>
      <c r="E2" s="74"/>
      <c r="F2" s="74"/>
      <c r="G2" s="74"/>
      <c r="H2" s="74"/>
      <c r="I2" s="74"/>
      <c r="J2" s="74"/>
      <c r="K2" s="74"/>
      <c r="L2" s="74"/>
      <c r="M2" s="74"/>
      <c r="N2" s="74"/>
      <c r="O2" s="74"/>
      <c r="P2" s="74"/>
    </row>
    <row r="3" spans="1:16" s="4" customFormat="1" ht="15" customHeight="1">
      <c r="A3" s="31"/>
      <c r="B3" s="81" t="s">
        <v>28</v>
      </c>
      <c r="C3" s="80"/>
      <c r="D3" s="80"/>
      <c r="E3" s="80"/>
      <c r="F3" s="80"/>
      <c r="G3" s="80"/>
      <c r="H3" s="80"/>
      <c r="I3" s="80"/>
      <c r="J3" s="80"/>
      <c r="K3" s="80"/>
      <c r="L3" s="80"/>
      <c r="M3" s="80"/>
      <c r="N3" s="80"/>
      <c r="O3" s="80"/>
      <c r="P3" s="80"/>
    </row>
    <row r="4" spans="1:16" s="4" customFormat="1" ht="15" customHeight="1">
      <c r="A4" s="31"/>
      <c r="B4" s="81"/>
      <c r="C4" s="80"/>
      <c r="D4" s="80"/>
      <c r="E4" s="80"/>
      <c r="F4" s="80"/>
      <c r="G4" s="80"/>
      <c r="H4" s="80"/>
      <c r="I4" s="80"/>
      <c r="J4" s="80"/>
      <c r="K4" s="80"/>
      <c r="L4" s="80"/>
      <c r="M4" s="80"/>
      <c r="N4" s="80"/>
      <c r="O4" s="80"/>
      <c r="P4" s="80"/>
    </row>
    <row r="5" spans="1:16" s="4" customFormat="1" ht="15" customHeight="1">
      <c r="A5" s="31"/>
      <c r="B5" s="80"/>
      <c r="C5" s="80"/>
      <c r="D5" s="80"/>
      <c r="E5" s="80"/>
      <c r="F5" s="80"/>
      <c r="G5" s="80"/>
      <c r="H5" s="80"/>
      <c r="I5" s="80"/>
      <c r="J5" s="80"/>
      <c r="K5" s="80"/>
      <c r="L5" s="80"/>
      <c r="M5" s="80"/>
      <c r="N5" s="80"/>
      <c r="O5" s="80"/>
      <c r="P5" s="80"/>
    </row>
    <row r="6" spans="1:16" s="4" customFormat="1" ht="15" customHeight="1">
      <c r="A6" s="31"/>
      <c r="B6" s="80"/>
      <c r="C6" s="80"/>
      <c r="D6" s="80"/>
      <c r="E6" s="80"/>
      <c r="F6" s="80"/>
      <c r="G6" s="80"/>
      <c r="H6" s="80"/>
      <c r="I6" s="80"/>
      <c r="J6" s="80"/>
      <c r="K6" s="80"/>
      <c r="L6" s="80"/>
      <c r="M6" s="80"/>
      <c r="N6" s="80"/>
      <c r="O6" s="80"/>
      <c r="P6" s="80"/>
    </row>
    <row r="7" spans="1:16" s="4" customFormat="1" ht="15" customHeight="1">
      <c r="A7" s="31"/>
      <c r="B7" s="81" t="s">
        <v>29</v>
      </c>
      <c r="C7" s="80"/>
      <c r="D7" s="80"/>
      <c r="E7" s="80"/>
      <c r="F7" s="80"/>
      <c r="G7" s="80"/>
      <c r="H7" s="80"/>
      <c r="I7" s="80"/>
      <c r="J7" s="80"/>
      <c r="K7" s="80"/>
      <c r="L7" s="80"/>
      <c r="M7" s="80"/>
      <c r="N7" s="80"/>
      <c r="O7" s="80"/>
      <c r="P7" s="80"/>
    </row>
    <row r="8" spans="1:16" s="4" customFormat="1" ht="15" customHeight="1">
      <c r="A8" s="31"/>
      <c r="B8" s="80"/>
      <c r="C8" s="80"/>
      <c r="D8" s="80"/>
      <c r="E8" s="80"/>
      <c r="F8" s="80"/>
      <c r="G8" s="80"/>
      <c r="H8" s="80"/>
      <c r="I8" s="80"/>
      <c r="J8" s="80"/>
      <c r="K8" s="80"/>
      <c r="L8" s="80"/>
      <c r="M8" s="80"/>
      <c r="N8" s="80"/>
      <c r="O8" s="80"/>
      <c r="P8" s="80"/>
    </row>
    <row r="9" spans="2:16" s="4" customFormat="1" ht="15" customHeight="1">
      <c r="B9" s="83"/>
      <c r="C9" s="83"/>
      <c r="D9" s="83"/>
      <c r="E9" s="83"/>
      <c r="F9" s="83"/>
      <c r="G9" s="83"/>
      <c r="H9" s="83"/>
      <c r="I9" s="83"/>
      <c r="J9" s="83"/>
      <c r="K9" s="83"/>
      <c r="L9" s="83"/>
      <c r="M9" s="83"/>
      <c r="N9" s="83"/>
      <c r="O9" s="83"/>
      <c r="P9" s="83"/>
    </row>
    <row r="10" spans="1:16" s="4" customFormat="1" ht="15" customHeight="1">
      <c r="A10" s="64" t="s">
        <v>202</v>
      </c>
      <c r="B10" s="65"/>
      <c r="C10" s="66"/>
      <c r="D10" s="61" t="s">
        <v>203</v>
      </c>
      <c r="E10" s="58"/>
      <c r="F10" s="70" t="s">
        <v>204</v>
      </c>
      <c r="G10" s="71"/>
      <c r="H10" s="71"/>
      <c r="I10" s="72"/>
      <c r="J10" s="57" t="s">
        <v>184</v>
      </c>
      <c r="K10" s="58"/>
      <c r="L10" s="62" t="s">
        <v>205</v>
      </c>
      <c r="M10" s="57" t="s">
        <v>206</v>
      </c>
      <c r="N10" s="58"/>
      <c r="O10" s="57" t="s">
        <v>185</v>
      </c>
      <c r="P10" s="58"/>
    </row>
    <row r="11" spans="1:16" s="4" customFormat="1" ht="15" customHeight="1">
      <c r="A11" s="67"/>
      <c r="B11" s="68"/>
      <c r="C11" s="69"/>
      <c r="D11" s="59"/>
      <c r="E11" s="60"/>
      <c r="F11" s="61" t="s">
        <v>182</v>
      </c>
      <c r="G11" s="58"/>
      <c r="H11" s="61" t="s">
        <v>183</v>
      </c>
      <c r="I11" s="58"/>
      <c r="J11" s="59"/>
      <c r="K11" s="60"/>
      <c r="L11" s="63"/>
      <c r="M11" s="59"/>
      <c r="N11" s="60"/>
      <c r="O11" s="59"/>
      <c r="P11" s="60"/>
    </row>
    <row r="12" spans="1:16" s="4" customFormat="1" ht="15" customHeight="1">
      <c r="A12" s="9"/>
      <c r="B12" s="27"/>
      <c r="C12" s="27"/>
      <c r="D12" s="10"/>
      <c r="E12" s="10"/>
      <c r="F12" s="10"/>
      <c r="G12" s="10"/>
      <c r="H12" s="10"/>
      <c r="I12" s="10"/>
      <c r="J12" s="11"/>
      <c r="K12" s="11"/>
      <c r="L12" s="12"/>
      <c r="M12" s="11"/>
      <c r="N12" s="11"/>
      <c r="O12" s="11"/>
      <c r="P12" s="13"/>
    </row>
    <row r="13" spans="1:16" s="4" customFormat="1" ht="15" customHeight="1">
      <c r="A13" s="46" t="s">
        <v>30</v>
      </c>
      <c r="B13" s="34"/>
      <c r="C13" s="34"/>
      <c r="D13" s="35"/>
      <c r="E13" s="35"/>
      <c r="F13" s="35">
        <f>SUM(F14,,,,,,F15,F18)</f>
        <v>173393953</v>
      </c>
      <c r="G13" s="35"/>
      <c r="H13" s="47">
        <f>SUM(H14,,,,,,H15,H18)</f>
        <v>100</v>
      </c>
      <c r="I13" s="35"/>
      <c r="J13" s="36"/>
      <c r="K13" s="36"/>
      <c r="L13" s="37"/>
      <c r="M13" s="36"/>
      <c r="N13" s="36"/>
      <c r="O13" s="36"/>
      <c r="P13" s="48"/>
    </row>
    <row r="14" spans="1:16" ht="15" customHeight="1">
      <c r="A14" s="15"/>
      <c r="B14" s="14" t="s">
        <v>193</v>
      </c>
      <c r="D14" s="16">
        <v>91502656</v>
      </c>
      <c r="E14" s="14" t="s">
        <v>186</v>
      </c>
      <c r="F14" s="16">
        <v>155821963</v>
      </c>
      <c r="H14" s="29">
        <f aca="true" t="shared" si="0" ref="H14:H20">F14/F$13*100</f>
        <v>89.86585766344459</v>
      </c>
      <c r="I14" s="17"/>
      <c r="J14" s="18">
        <f aca="true" t="shared" si="1" ref="J14:J20">F14/D14</f>
        <v>1.702922841933681</v>
      </c>
      <c r="K14" s="18" t="s">
        <v>187</v>
      </c>
      <c r="L14" s="19" t="s">
        <v>188</v>
      </c>
      <c r="M14" s="18">
        <v>4.25</v>
      </c>
      <c r="N14" s="18" t="s">
        <v>187</v>
      </c>
      <c r="O14" s="18">
        <f aca="true" t="shared" si="2" ref="O14:O20">J14/M14</f>
        <v>0.4006877275138073</v>
      </c>
      <c r="P14" s="20"/>
    </row>
    <row r="15" spans="1:16" ht="15" customHeight="1">
      <c r="A15" s="15"/>
      <c r="B15" s="14" t="s">
        <v>194</v>
      </c>
      <c r="D15" s="16">
        <f>SUM(D16:D17)</f>
        <v>7913450</v>
      </c>
      <c r="E15" s="14" t="s">
        <v>186</v>
      </c>
      <c r="F15" s="16">
        <f>SUM(F16:F17)</f>
        <v>15068881</v>
      </c>
      <c r="H15" s="29">
        <f t="shared" si="0"/>
        <v>8.69054585773242</v>
      </c>
      <c r="I15" s="17"/>
      <c r="J15" s="18">
        <f t="shared" si="1"/>
        <v>1.9042113111222034</v>
      </c>
      <c r="K15" s="18" t="s">
        <v>187</v>
      </c>
      <c r="L15" s="19" t="s">
        <v>188</v>
      </c>
      <c r="M15" s="18">
        <v>2.9</v>
      </c>
      <c r="N15" s="18" t="s">
        <v>187</v>
      </c>
      <c r="O15" s="18">
        <f t="shared" si="2"/>
        <v>0.6566245900421391</v>
      </c>
      <c r="P15" s="20"/>
    </row>
    <row r="16" spans="1:16" ht="15" customHeight="1">
      <c r="A16" s="15"/>
      <c r="C16" s="14" t="s">
        <v>31</v>
      </c>
      <c r="D16" s="16">
        <v>3295409</v>
      </c>
      <c r="E16" s="14" t="s">
        <v>186</v>
      </c>
      <c r="F16" s="16">
        <v>6001744</v>
      </c>
      <c r="H16" s="29">
        <f t="shared" si="0"/>
        <v>3.461334087008213</v>
      </c>
      <c r="I16" s="17"/>
      <c r="J16" s="18">
        <f t="shared" si="1"/>
        <v>1.8212440398141778</v>
      </c>
      <c r="K16" s="18" t="s">
        <v>187</v>
      </c>
      <c r="L16" s="19" t="s">
        <v>188</v>
      </c>
      <c r="M16" s="18">
        <v>2.9</v>
      </c>
      <c r="N16" s="18" t="s">
        <v>187</v>
      </c>
      <c r="O16" s="18">
        <f t="shared" si="2"/>
        <v>0.6280151861428199</v>
      </c>
      <c r="P16" s="20"/>
    </row>
    <row r="17" spans="1:16" ht="15" customHeight="1">
      <c r="A17" s="15"/>
      <c r="C17" s="14" t="s">
        <v>32</v>
      </c>
      <c r="D17" s="16">
        <v>4618041</v>
      </c>
      <c r="E17" s="14" t="s">
        <v>186</v>
      </c>
      <c r="F17" s="16">
        <v>9067137</v>
      </c>
      <c r="H17" s="29">
        <f t="shared" si="0"/>
        <v>5.229211770724207</v>
      </c>
      <c r="I17" s="17"/>
      <c r="J17" s="18">
        <f t="shared" si="1"/>
        <v>1.9634163057452283</v>
      </c>
      <c r="K17" s="18" t="s">
        <v>187</v>
      </c>
      <c r="L17" s="19" t="s">
        <v>188</v>
      </c>
      <c r="M17" s="18">
        <v>2.89</v>
      </c>
      <c r="N17" s="18" t="s">
        <v>187</v>
      </c>
      <c r="O17" s="18">
        <f t="shared" si="2"/>
        <v>0.6793828047561343</v>
      </c>
      <c r="P17" s="20"/>
    </row>
    <row r="18" spans="1:16" ht="15" customHeight="1">
      <c r="A18" s="15"/>
      <c r="B18" s="14" t="s">
        <v>14</v>
      </c>
      <c r="D18" s="16">
        <f>SUM(D19:D20)</f>
        <v>921537</v>
      </c>
      <c r="E18" s="14" t="s">
        <v>186</v>
      </c>
      <c r="F18" s="16">
        <f>SUM(F19:F20)</f>
        <v>2503109</v>
      </c>
      <c r="H18" s="29">
        <f t="shared" si="0"/>
        <v>1.4435964788229956</v>
      </c>
      <c r="J18" s="18">
        <f t="shared" si="1"/>
        <v>2.7162327719885364</v>
      </c>
      <c r="K18" s="18" t="s">
        <v>187</v>
      </c>
      <c r="L18" s="19" t="s">
        <v>188</v>
      </c>
      <c r="M18" s="18">
        <v>3.5</v>
      </c>
      <c r="N18" s="18" t="s">
        <v>187</v>
      </c>
      <c r="O18" s="18">
        <f t="shared" si="2"/>
        <v>0.776066506282439</v>
      </c>
      <c r="P18" s="20"/>
    </row>
    <row r="19" spans="1:16" ht="15" customHeight="1">
      <c r="A19" s="15"/>
      <c r="C19" s="14" t="s">
        <v>33</v>
      </c>
      <c r="D19" s="16">
        <v>251733</v>
      </c>
      <c r="E19" s="14" t="s">
        <v>186</v>
      </c>
      <c r="F19" s="16">
        <v>516210</v>
      </c>
      <c r="H19" s="29">
        <f t="shared" si="0"/>
        <v>0.2977093439930976</v>
      </c>
      <c r="J19" s="18">
        <f t="shared" si="1"/>
        <v>2.050625067035311</v>
      </c>
      <c r="K19" s="18" t="s">
        <v>187</v>
      </c>
      <c r="L19" s="19" t="s">
        <v>188</v>
      </c>
      <c r="M19" s="18">
        <v>3.5</v>
      </c>
      <c r="N19" s="18" t="s">
        <v>187</v>
      </c>
      <c r="O19" s="18">
        <f t="shared" si="2"/>
        <v>0.5858928762958032</v>
      </c>
      <c r="P19" s="20"/>
    </row>
    <row r="20" spans="1:16" ht="15" customHeight="1">
      <c r="A20" s="15"/>
      <c r="C20" s="14" t="s">
        <v>34</v>
      </c>
      <c r="D20" s="16">
        <v>669804</v>
      </c>
      <c r="E20" s="14" t="s">
        <v>186</v>
      </c>
      <c r="F20" s="16">
        <v>1986899</v>
      </c>
      <c r="H20" s="29">
        <f t="shared" si="0"/>
        <v>1.145887134829898</v>
      </c>
      <c r="J20" s="18">
        <f t="shared" si="1"/>
        <v>2.96638867489594</v>
      </c>
      <c r="K20" s="18" t="s">
        <v>187</v>
      </c>
      <c r="L20" s="19" t="s">
        <v>188</v>
      </c>
      <c r="M20" s="18">
        <v>3.5</v>
      </c>
      <c r="N20" s="18" t="s">
        <v>187</v>
      </c>
      <c r="O20" s="18">
        <f t="shared" si="2"/>
        <v>0.84753962139884</v>
      </c>
      <c r="P20" s="20"/>
    </row>
    <row r="21" spans="1:16" ht="15" customHeight="1">
      <c r="A21" s="25"/>
      <c r="B21" s="5"/>
      <c r="C21" s="5"/>
      <c r="D21" s="6"/>
      <c r="E21" s="6"/>
      <c r="F21" s="6"/>
      <c r="G21" s="6"/>
      <c r="H21" s="6"/>
      <c r="I21" s="6"/>
      <c r="J21" s="7"/>
      <c r="K21" s="7"/>
      <c r="L21" s="8"/>
      <c r="M21" s="7"/>
      <c r="N21" s="7"/>
      <c r="O21" s="7"/>
      <c r="P21" s="26"/>
    </row>
    <row r="22" spans="1:16" ht="15" customHeight="1">
      <c r="A22" s="92" t="s">
        <v>35</v>
      </c>
      <c r="B22" s="92"/>
      <c r="C22" s="92"/>
      <c r="D22" s="93"/>
      <c r="E22" s="93"/>
      <c r="F22" s="93"/>
      <c r="G22" s="93"/>
      <c r="H22" s="93"/>
      <c r="I22" s="93"/>
      <c r="J22" s="93"/>
      <c r="K22" s="93"/>
      <c r="L22" s="93"/>
      <c r="M22" s="93"/>
      <c r="N22" s="93"/>
      <c r="O22" s="93"/>
      <c r="P22" s="93"/>
    </row>
    <row r="23" spans="1:16" ht="15" customHeight="1">
      <c r="A23" s="98"/>
      <c r="B23" s="98"/>
      <c r="C23" s="98"/>
      <c r="D23" s="94"/>
      <c r="E23" s="94"/>
      <c r="F23" s="94"/>
      <c r="G23" s="94"/>
      <c r="H23" s="94"/>
      <c r="I23" s="94"/>
      <c r="J23" s="94"/>
      <c r="K23" s="94"/>
      <c r="L23" s="94"/>
      <c r="M23" s="94"/>
      <c r="N23" s="94"/>
      <c r="O23" s="94"/>
      <c r="P23" s="94"/>
    </row>
    <row r="24" spans="1:16" ht="15" customHeight="1">
      <c r="A24" s="94"/>
      <c r="B24" s="94"/>
      <c r="C24" s="94"/>
      <c r="D24" s="94"/>
      <c r="E24" s="94"/>
      <c r="F24" s="94"/>
      <c r="G24" s="94"/>
      <c r="H24" s="94"/>
      <c r="I24" s="94"/>
      <c r="J24" s="94"/>
      <c r="K24" s="94"/>
      <c r="L24" s="94"/>
      <c r="M24" s="94"/>
      <c r="N24" s="94"/>
      <c r="O24" s="94"/>
      <c r="P24" s="94"/>
    </row>
    <row r="25" spans="2:16" ht="15" customHeight="1">
      <c r="B25" s="34"/>
      <c r="C25" s="34"/>
      <c r="D25" s="35"/>
      <c r="E25" s="34"/>
      <c r="F25" s="35"/>
      <c r="G25" s="35"/>
      <c r="H25" s="35"/>
      <c r="I25" s="35"/>
      <c r="J25" s="36"/>
      <c r="K25" s="36"/>
      <c r="L25" s="37"/>
      <c r="M25" s="36"/>
      <c r="N25" s="36"/>
      <c r="O25" s="36"/>
      <c r="P25" s="34"/>
    </row>
  </sheetData>
  <mergeCells count="14">
    <mergeCell ref="A22:P24"/>
    <mergeCell ref="L10:L11"/>
    <mergeCell ref="M10:N11"/>
    <mergeCell ref="O10:P11"/>
    <mergeCell ref="F11:G11"/>
    <mergeCell ref="H11:I11"/>
    <mergeCell ref="A10:C11"/>
    <mergeCell ref="D10:E11"/>
    <mergeCell ref="F10:I10"/>
    <mergeCell ref="J10:K11"/>
    <mergeCell ref="A1:P2"/>
    <mergeCell ref="B3:P6"/>
    <mergeCell ref="B7:P8"/>
    <mergeCell ref="B9:P9"/>
  </mergeCells>
  <printOptions horizontalCentered="1"/>
  <pageMargins left="0" right="0" top="0.59" bottom="0.3" header="0.18" footer="0.7"/>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P21"/>
  <sheetViews>
    <sheetView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2"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73" t="s">
        <v>36</v>
      </c>
      <c r="B1" s="74"/>
      <c r="C1" s="74"/>
      <c r="D1" s="74"/>
      <c r="E1" s="74"/>
      <c r="F1" s="74"/>
      <c r="G1" s="74"/>
      <c r="H1" s="74"/>
      <c r="I1" s="74"/>
      <c r="J1" s="74"/>
      <c r="K1" s="74"/>
      <c r="L1" s="74"/>
      <c r="M1" s="74"/>
      <c r="N1" s="74"/>
      <c r="O1" s="74"/>
      <c r="P1" s="74"/>
    </row>
    <row r="2" spans="1:16" s="4" customFormat="1" ht="15" customHeight="1">
      <c r="A2" s="74"/>
      <c r="B2" s="74"/>
      <c r="C2" s="74"/>
      <c r="D2" s="74"/>
      <c r="E2" s="74"/>
      <c r="F2" s="74"/>
      <c r="G2" s="74"/>
      <c r="H2" s="74"/>
      <c r="I2" s="74"/>
      <c r="J2" s="74"/>
      <c r="K2" s="74"/>
      <c r="L2" s="74"/>
      <c r="M2" s="74"/>
      <c r="N2" s="74"/>
      <c r="O2" s="74"/>
      <c r="P2" s="74"/>
    </row>
    <row r="3" spans="1:16" s="4" customFormat="1" ht="15" customHeight="1">
      <c r="A3" s="31"/>
      <c r="B3" s="81" t="s">
        <v>37</v>
      </c>
      <c r="C3" s="81"/>
      <c r="D3" s="81"/>
      <c r="E3" s="81"/>
      <c r="F3" s="81"/>
      <c r="G3" s="81"/>
      <c r="H3" s="81"/>
      <c r="I3" s="81"/>
      <c r="J3" s="81"/>
      <c r="K3" s="81"/>
      <c r="L3" s="81"/>
      <c r="M3" s="81"/>
      <c r="N3" s="81"/>
      <c r="O3" s="81"/>
      <c r="P3" s="81"/>
    </row>
    <row r="4" spans="1:16" s="4" customFormat="1" ht="15" customHeight="1">
      <c r="A4" s="31"/>
      <c r="B4" s="81"/>
      <c r="C4" s="81"/>
      <c r="D4" s="81"/>
      <c r="E4" s="81"/>
      <c r="F4" s="81"/>
      <c r="G4" s="81"/>
      <c r="H4" s="81"/>
      <c r="I4" s="81"/>
      <c r="J4" s="81"/>
      <c r="K4" s="81"/>
      <c r="L4" s="81"/>
      <c r="M4" s="81"/>
      <c r="N4" s="81"/>
      <c r="O4" s="81"/>
      <c r="P4" s="81"/>
    </row>
    <row r="5" spans="1:16" s="4" customFormat="1" ht="15" customHeight="1">
      <c r="A5" s="31"/>
      <c r="B5" s="81"/>
      <c r="C5" s="81"/>
      <c r="D5" s="81"/>
      <c r="E5" s="81"/>
      <c r="F5" s="81"/>
      <c r="G5" s="81"/>
      <c r="H5" s="81"/>
      <c r="I5" s="81"/>
      <c r="J5" s="81"/>
      <c r="K5" s="81"/>
      <c r="L5" s="81"/>
      <c r="M5" s="81"/>
      <c r="N5" s="81"/>
      <c r="O5" s="81"/>
      <c r="P5" s="81"/>
    </row>
    <row r="6" spans="1:16" s="4" customFormat="1" ht="15" customHeight="1">
      <c r="A6" s="31"/>
      <c r="B6" s="81" t="s">
        <v>38</v>
      </c>
      <c r="C6" s="81"/>
      <c r="D6" s="81"/>
      <c r="E6" s="81"/>
      <c r="F6" s="81"/>
      <c r="G6" s="81"/>
      <c r="H6" s="81"/>
      <c r="I6" s="81"/>
      <c r="J6" s="81"/>
      <c r="K6" s="81"/>
      <c r="L6" s="81"/>
      <c r="M6" s="81"/>
      <c r="N6" s="81"/>
      <c r="O6" s="81"/>
      <c r="P6" s="81"/>
    </row>
    <row r="7" spans="1:16" s="4" customFormat="1" ht="15" customHeight="1">
      <c r="A7" s="31"/>
      <c r="B7" s="81"/>
      <c r="C7" s="81"/>
      <c r="D7" s="81"/>
      <c r="E7" s="81"/>
      <c r="F7" s="81"/>
      <c r="G7" s="81"/>
      <c r="H7" s="81"/>
      <c r="I7" s="81"/>
      <c r="J7" s="81"/>
      <c r="K7" s="81"/>
      <c r="L7" s="81"/>
      <c r="M7" s="81"/>
      <c r="N7" s="81"/>
      <c r="O7" s="81"/>
      <c r="P7" s="81"/>
    </row>
    <row r="8" spans="1:16" s="4" customFormat="1" ht="15" customHeight="1">
      <c r="A8" s="31"/>
      <c r="B8" s="81"/>
      <c r="C8" s="81"/>
      <c r="D8" s="81"/>
      <c r="E8" s="81"/>
      <c r="F8" s="81"/>
      <c r="G8" s="81"/>
      <c r="H8" s="81"/>
      <c r="I8" s="81"/>
      <c r="J8" s="81"/>
      <c r="K8" s="81"/>
      <c r="L8" s="81"/>
      <c r="M8" s="81"/>
      <c r="N8" s="81"/>
      <c r="O8" s="81"/>
      <c r="P8" s="81"/>
    </row>
    <row r="9" spans="1:16" s="4" customFormat="1" ht="15" customHeight="1">
      <c r="A9" s="31"/>
      <c r="B9" s="81"/>
      <c r="C9" s="81"/>
      <c r="D9" s="81"/>
      <c r="E9" s="81"/>
      <c r="F9" s="81"/>
      <c r="G9" s="81"/>
      <c r="H9" s="81"/>
      <c r="I9" s="81"/>
      <c r="J9" s="81"/>
      <c r="K9" s="81"/>
      <c r="L9" s="81"/>
      <c r="M9" s="81"/>
      <c r="N9" s="81"/>
      <c r="O9" s="81"/>
      <c r="P9" s="81"/>
    </row>
    <row r="10" spans="2:16" s="4" customFormat="1" ht="15" customHeight="1">
      <c r="B10" s="5"/>
      <c r="C10" s="5"/>
      <c r="D10" s="6"/>
      <c r="E10" s="6"/>
      <c r="F10" s="6"/>
      <c r="G10" s="6"/>
      <c r="H10" s="6"/>
      <c r="I10" s="6"/>
      <c r="J10" s="7"/>
      <c r="K10" s="7"/>
      <c r="L10" s="8"/>
      <c r="M10" s="7"/>
      <c r="N10" s="7"/>
      <c r="O10" s="7"/>
      <c r="P10" s="5"/>
    </row>
    <row r="11" spans="1:16" s="4" customFormat="1" ht="15" customHeight="1">
      <c r="A11" s="64" t="s">
        <v>202</v>
      </c>
      <c r="B11" s="65"/>
      <c r="C11" s="66"/>
      <c r="D11" s="61" t="s">
        <v>203</v>
      </c>
      <c r="E11" s="58"/>
      <c r="F11" s="70" t="s">
        <v>204</v>
      </c>
      <c r="G11" s="71"/>
      <c r="H11" s="71"/>
      <c r="I11" s="72"/>
      <c r="J11" s="57" t="s">
        <v>184</v>
      </c>
      <c r="K11" s="58"/>
      <c r="L11" s="62" t="s">
        <v>205</v>
      </c>
      <c r="M11" s="57" t="s">
        <v>206</v>
      </c>
      <c r="N11" s="58"/>
      <c r="O11" s="57" t="s">
        <v>185</v>
      </c>
      <c r="P11" s="58"/>
    </row>
    <row r="12" spans="1:16" s="4" customFormat="1" ht="15" customHeight="1">
      <c r="A12" s="67"/>
      <c r="B12" s="68"/>
      <c r="C12" s="69"/>
      <c r="D12" s="59"/>
      <c r="E12" s="60"/>
      <c r="F12" s="61" t="s">
        <v>182</v>
      </c>
      <c r="G12" s="58"/>
      <c r="H12" s="61" t="s">
        <v>183</v>
      </c>
      <c r="I12" s="58"/>
      <c r="J12" s="59"/>
      <c r="K12" s="60"/>
      <c r="L12" s="63"/>
      <c r="M12" s="59"/>
      <c r="N12" s="60"/>
      <c r="O12" s="59"/>
      <c r="P12" s="60"/>
    </row>
    <row r="13" spans="1:16" s="4" customFormat="1" ht="15" customHeight="1">
      <c r="A13" s="9"/>
      <c r="B13" s="27"/>
      <c r="C13" s="27"/>
      <c r="D13" s="10"/>
      <c r="E13" s="10"/>
      <c r="F13" s="10"/>
      <c r="G13" s="10"/>
      <c r="H13" s="10"/>
      <c r="I13" s="10"/>
      <c r="J13" s="11"/>
      <c r="K13" s="11"/>
      <c r="L13" s="12"/>
      <c r="M13" s="11"/>
      <c r="N13" s="11"/>
      <c r="O13" s="11"/>
      <c r="P13" s="13"/>
    </row>
    <row r="14" spans="1:16" s="4" customFormat="1" ht="15" customHeight="1">
      <c r="A14" s="24" t="s">
        <v>39</v>
      </c>
      <c r="D14" s="1"/>
      <c r="E14" s="1"/>
      <c r="F14" s="1">
        <f>F15</f>
        <v>37147769</v>
      </c>
      <c r="G14" s="1"/>
      <c r="H14" s="28">
        <f>H15</f>
        <v>100</v>
      </c>
      <c r="I14" s="1"/>
      <c r="J14" s="2"/>
      <c r="K14" s="2"/>
      <c r="L14" s="3"/>
      <c r="M14" s="2"/>
      <c r="N14" s="2"/>
      <c r="O14" s="2"/>
      <c r="P14" s="23"/>
    </row>
    <row r="15" spans="1:16" ht="15" customHeight="1">
      <c r="A15" s="15"/>
      <c r="B15" s="14" t="s">
        <v>40</v>
      </c>
      <c r="D15" s="16">
        <v>50442160</v>
      </c>
      <c r="E15" s="14" t="s">
        <v>41</v>
      </c>
      <c r="F15" s="16">
        <v>37147769</v>
      </c>
      <c r="H15" s="29">
        <f>F15/F$14*100</f>
        <v>100</v>
      </c>
      <c r="J15" s="18">
        <f>F15/D15</f>
        <v>0.7364428684259358</v>
      </c>
      <c r="K15" s="18" t="s">
        <v>42</v>
      </c>
      <c r="L15" s="19" t="s">
        <v>191</v>
      </c>
      <c r="M15" s="18">
        <v>2.67</v>
      </c>
      <c r="N15" s="18" t="s">
        <v>42</v>
      </c>
      <c r="O15" s="18">
        <f>J15/M15</f>
        <v>0.275821299035931</v>
      </c>
      <c r="P15" s="20"/>
    </row>
    <row r="16" spans="1:16" ht="15" customHeight="1">
      <c r="A16" s="25"/>
      <c r="B16" s="5"/>
      <c r="C16" s="5"/>
      <c r="D16" s="6"/>
      <c r="E16" s="6"/>
      <c r="F16" s="6"/>
      <c r="G16" s="6"/>
      <c r="H16" s="6"/>
      <c r="I16" s="6"/>
      <c r="J16" s="7"/>
      <c r="K16" s="7"/>
      <c r="L16" s="8"/>
      <c r="M16" s="7"/>
      <c r="N16" s="7"/>
      <c r="O16" s="7"/>
      <c r="P16" s="26"/>
    </row>
    <row r="17" spans="1:16" ht="15" customHeight="1">
      <c r="A17" s="92" t="s">
        <v>43</v>
      </c>
      <c r="B17" s="92"/>
      <c r="C17" s="92"/>
      <c r="D17" s="93"/>
      <c r="E17" s="93"/>
      <c r="F17" s="93"/>
      <c r="G17" s="93"/>
      <c r="H17" s="93"/>
      <c r="I17" s="93"/>
      <c r="J17" s="93"/>
      <c r="K17" s="93"/>
      <c r="L17" s="93"/>
      <c r="M17" s="93"/>
      <c r="N17" s="93"/>
      <c r="O17" s="93"/>
      <c r="P17" s="93"/>
    </row>
    <row r="18" spans="1:16" ht="15" customHeight="1">
      <c r="A18" s="98"/>
      <c r="B18" s="98"/>
      <c r="C18" s="98"/>
      <c r="D18" s="94"/>
      <c r="E18" s="94"/>
      <c r="F18" s="94"/>
      <c r="G18" s="94"/>
      <c r="H18" s="94"/>
      <c r="I18" s="94"/>
      <c r="J18" s="94"/>
      <c r="K18" s="94"/>
      <c r="L18" s="94"/>
      <c r="M18" s="94"/>
      <c r="N18" s="94"/>
      <c r="O18" s="94"/>
      <c r="P18" s="94"/>
    </row>
    <row r="19" spans="1:16" ht="13.5" customHeight="1">
      <c r="A19" s="98"/>
      <c r="B19" s="98"/>
      <c r="C19" s="98"/>
      <c r="D19" s="94"/>
      <c r="E19" s="94"/>
      <c r="F19" s="94"/>
      <c r="G19" s="94"/>
      <c r="H19" s="94"/>
      <c r="I19" s="94"/>
      <c r="J19" s="94"/>
      <c r="K19" s="94"/>
      <c r="L19" s="94"/>
      <c r="M19" s="94"/>
      <c r="N19" s="94"/>
      <c r="O19" s="94"/>
      <c r="P19" s="94"/>
    </row>
    <row r="20" spans="1:16" ht="4.5" customHeight="1" hidden="1">
      <c r="A20" s="94"/>
      <c r="B20" s="94"/>
      <c r="C20" s="94"/>
      <c r="D20" s="94"/>
      <c r="E20" s="94"/>
      <c r="F20" s="94"/>
      <c r="G20" s="94"/>
      <c r="H20" s="94"/>
      <c r="I20" s="94"/>
      <c r="J20" s="94"/>
      <c r="K20" s="94"/>
      <c r="L20" s="94"/>
      <c r="M20" s="94"/>
      <c r="N20" s="94"/>
      <c r="O20" s="94"/>
      <c r="P20" s="94"/>
    </row>
    <row r="21" spans="2:16" ht="15" customHeight="1">
      <c r="B21" s="34"/>
      <c r="C21" s="34"/>
      <c r="D21" s="35"/>
      <c r="E21" s="34"/>
      <c r="F21" s="35"/>
      <c r="G21" s="35"/>
      <c r="H21" s="35"/>
      <c r="I21" s="35"/>
      <c r="J21" s="36"/>
      <c r="K21" s="36"/>
      <c r="L21" s="37"/>
      <c r="M21" s="36"/>
      <c r="N21" s="36"/>
      <c r="O21" s="36"/>
      <c r="P21" s="34"/>
    </row>
  </sheetData>
  <mergeCells count="13">
    <mergeCell ref="A17:P20"/>
    <mergeCell ref="A1:P2"/>
    <mergeCell ref="B3:P5"/>
    <mergeCell ref="B6:P9"/>
    <mergeCell ref="A11:C12"/>
    <mergeCell ref="D11:E12"/>
    <mergeCell ref="F11:I11"/>
    <mergeCell ref="J11:K12"/>
    <mergeCell ref="L11:L12"/>
    <mergeCell ref="M11:N12"/>
    <mergeCell ref="O11:P12"/>
    <mergeCell ref="F12:G12"/>
    <mergeCell ref="H12:I12"/>
  </mergeCells>
  <printOptions horizontalCentered="1"/>
  <pageMargins left="0" right="0" top="0.59" bottom="0.3" header="0.18" footer="0.7"/>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allshous@ers.usda.gov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fruits:  Quantity purchased, dollars spent, average retail price per pound or pint, and average price per serving, 1999</dc:title>
  <dc:subject>Costs of fruits and vegetables, agricultural economics</dc:subject>
  <dc:creator>Jane Reed</dc:creator>
  <cp:keywords>fruits and vegetables, household food expenditures, scanner data, ACNielsen Homescan, food prices, ERS, USDA</cp:keywords>
  <dc:description>This analysis uses ACNielsen Homescan data on 1999 household food purchases from all types of retail outlets to estimate an annual retail price per pound and per serving for 69 forms of fruits and 85 forms of vegetables. Among the forms we priced, more than half were estimated to cost 25 cents or less per serving. Consumers can meet the recommendation of three servings of fruits and four servings of vegetables daily for 64 cents.</dc:description>
  <cp:lastModifiedBy>USDA\ERS</cp:lastModifiedBy>
  <cp:lastPrinted>2004-08-09T15:25:50Z</cp:lastPrinted>
  <dcterms:created xsi:type="dcterms:W3CDTF">2003-12-10T13:33:29Z</dcterms:created>
  <dcterms:modified xsi:type="dcterms:W3CDTF">2004-08-04T15:28:11Z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