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795" windowHeight="13545" activeTab="0"/>
  </bookViews>
  <sheets>
    <sheet name="A" sheetId="1" r:id="rId1"/>
    <sheet name="Current" sheetId="2" r:id="rId2"/>
    <sheet name="WOMPCT" sheetId="3" r:id="rId3"/>
  </sheets>
  <definedNames>
    <definedName name="__123Graph_ACurrent" hidden="1">'A'!$O$9:$O$41</definedName>
    <definedName name="__123Graph_AWOMPCT" hidden="1">'A'!$O$9:$O$41</definedName>
    <definedName name="__123Graph_XCurrent" hidden="1">'A'!$A$9:$A$42</definedName>
    <definedName name="__123Graph_XWOMPCT" hidden="1">'A'!$A$9:$A$42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<sst xmlns="http://schemas.openxmlformats.org/spreadsheetml/2006/main" count="337" uniqueCount="53">
  <si>
    <t>Appendix table 1-2.  Selected population, education, and employment</t>
  </si>
  <si>
    <t xml:space="preserve">                     characteristics, by sex:  selected years</t>
  </si>
  <si>
    <t>Page 1 of 1</t>
  </si>
  <si>
    <t>|</t>
  </si>
  <si>
    <t>Total U.S.</t>
  </si>
  <si>
    <t>Measure</t>
  </si>
  <si>
    <t xml:space="preserve">citizens </t>
  </si>
  <si>
    <t>Males</t>
  </si>
  <si>
    <t>Females</t>
  </si>
  <si>
    <t xml:space="preserve"> and permanent </t>
  </si>
  <si>
    <t>residents</t>
  </si>
  <si>
    <t>Total population, 1990 census</t>
  </si>
  <si>
    <t xml:space="preserve">      Persons 5-18 years old, October 1992</t>
  </si>
  <si>
    <t xml:space="preserve">      Persons 5-18 years old enrolled in school,</t>
  </si>
  <si>
    <t xml:space="preserve">        October 1992</t>
  </si>
  <si>
    <t xml:space="preserve">      Undergraduate enrollment, fall 1991</t>
  </si>
  <si>
    <t xml:space="preserve">  Bachelor's degrees, 1991</t>
  </si>
  <si>
    <t xml:space="preserve">    Science</t>
  </si>
  <si>
    <t xml:space="preserve">    Engineering</t>
  </si>
  <si>
    <t xml:space="preserve">    Other</t>
  </si>
  <si>
    <t xml:space="preserve">  Graduate enrollment, fall 1992 1/</t>
  </si>
  <si>
    <t xml:space="preserve">  Master's degrees, 1991</t>
  </si>
  <si>
    <t xml:space="preserve">  Doctoral degrees, 1992</t>
  </si>
  <si>
    <t xml:space="preserve">  Civilian labor force, 1990</t>
  </si>
  <si>
    <t xml:space="preserve">    Scientists</t>
  </si>
  <si>
    <t xml:space="preserve">      Natural scientists</t>
  </si>
  <si>
    <t xml:space="preserve">      Math and computer scientists</t>
  </si>
  <si>
    <t xml:space="preserve">      Social scientists</t>
  </si>
  <si>
    <t xml:space="preserve">    Engineers</t>
  </si>
  <si>
    <t>_</t>
  </si>
  <si>
    <t xml:space="preserve"> 1/       Includes nonresident aliens</t>
  </si>
  <si>
    <t xml:space="preserve">NOTE:     Because of nonresponse, details may not add to totals. </t>
  </si>
  <si>
    <t>SOURCES:  U.S. Department of Commerce, Bureau of the Census; U.S. Department of</t>
  </si>
  <si>
    <t xml:space="preserve">          Education/NCES.  Fall Enrollment Survey; and National Science</t>
  </si>
  <si>
    <t xml:space="preserve">          Foundation/SRS.  Survey of Graduate Students and Postdoctorates</t>
  </si>
  <si>
    <t xml:space="preserve">          in Science and Engineering and Survey of Earned Doctorates</t>
  </si>
  <si>
    <t>Detail of census population figures by age cohort:</t>
  </si>
  <si>
    <t>Total, age 5-18: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</si>
  <si>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</si>
  <si>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</si>
  <si>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</si>
  <si>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</si>
  <si>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</si>
  <si>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</si>
  <si>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</si>
  <si>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</si>
  <si>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</si>
  <si>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</si>
  <si>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</si>
  <si>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</si>
  <si>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</si>
  <si>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</si>
  <si>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Enrolled in school, age 5-18: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</si>
</sst>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fill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Women
as a percent of total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A!$A$9:$A$42</c:f>
              <c:strCache>
                <c:ptCount val="33"/>
                <c:pt idx="0">
                  <c:v>Total population, 1990 census</c:v>
                </c:pt>
                <c:pt idx="2">
                  <c:v>      Persons 5-18 years old, October 1992</c:v>
                </c:pt>
                <c:pt idx="3">
                  <c:v>      Persons 5-18 years old enrolled in school,</c:v>
                </c:pt>
                <c:pt idx="4">
                  <c:v>        October 1992</c:v>
                </c:pt>
                <c:pt idx="5">
                  <c:v>      Undergraduate enrollment, fall 1991</c:v>
                </c:pt>
                <c:pt idx="7">
                  <c:v>  Bachelor's degrees, 1991</c:v>
                </c:pt>
                <c:pt idx="8">
                  <c:v>    Science</c:v>
                </c:pt>
                <c:pt idx="9">
                  <c:v>    Engineering</c:v>
                </c:pt>
                <c:pt idx="10">
                  <c:v>    Other</c:v>
                </c:pt>
                <c:pt idx="12">
                  <c:v>  Graduate enrollment, fall 1992 1/</c:v>
                </c:pt>
                <c:pt idx="13">
                  <c:v>    Science</c:v>
                </c:pt>
                <c:pt idx="14">
                  <c:v>    Engineering</c:v>
                </c:pt>
                <c:pt idx="15">
                  <c:v>    Other</c:v>
                </c:pt>
                <c:pt idx="17">
                  <c:v>  Master's degrees, 1991</c:v>
                </c:pt>
                <c:pt idx="18">
                  <c:v>    Science</c:v>
                </c:pt>
                <c:pt idx="19">
                  <c:v>    Engineering</c:v>
                </c:pt>
                <c:pt idx="20">
                  <c:v>    Other</c:v>
                </c:pt>
                <c:pt idx="22">
                  <c:v>  Doctoral degrees, 1992</c:v>
                </c:pt>
                <c:pt idx="23">
                  <c:v>    Science</c:v>
                </c:pt>
                <c:pt idx="24">
                  <c:v>    Engineering</c:v>
                </c:pt>
                <c:pt idx="25">
                  <c:v>    Other</c:v>
                </c:pt>
                <c:pt idx="27">
                  <c:v>  Civilian labor force, 1990</c:v>
                </c:pt>
                <c:pt idx="28">
                  <c:v>    Scientists</c:v>
                </c:pt>
                <c:pt idx="29">
                  <c:v>      Natural scientists</c:v>
                </c:pt>
                <c:pt idx="30">
                  <c:v>      Math and computer scientists</c:v>
                </c:pt>
                <c:pt idx="31">
                  <c:v>      Social scientists</c:v>
                </c:pt>
                <c:pt idx="32">
                  <c:v>    Engineers</c:v>
                </c:pt>
              </c:strCache>
            </c:strRef>
          </c:cat>
          <c:val>
            <c:numRef>
              <c:f>A!$O$9:$O$41</c:f>
              <c:numCache>
                <c:ptCount val="33"/>
              </c:numCache>
            </c:numRef>
          </c:val>
        </c:ser>
        <c:axId val="50332204"/>
        <c:axId val="50336653"/>
      </c:barChart>
      <c:catAx>
        <c:axId val="50332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0336653"/>
        <c:crosses val="autoZero"/>
        <c:auto val="1"/>
        <c:lblOffset val="100"/>
        <c:noMultiLvlLbl val="0"/>
      </c:catAx>
      <c:valAx>
        <c:axId val="50336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32204"/>
        <c:crossesAt val="1"/>
        <c:crossBetween val="between"/>
        <c:dispUnits/>
      </c:valAx>
      <c:spPr>
        <a:noFill/>
        <a:ln w="3175">
          <a:solid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Women
as a percent of total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A!$A$9:$A$42</c:f>
              <c:strCache>
                <c:ptCount val="33"/>
                <c:pt idx="0">
                  <c:v>Total population, 1990 census</c:v>
                </c:pt>
                <c:pt idx="2">
                  <c:v>      Persons 5-18 years old, October 1992</c:v>
                </c:pt>
                <c:pt idx="3">
                  <c:v>      Persons 5-18 years old enrolled in school,</c:v>
                </c:pt>
                <c:pt idx="4">
                  <c:v>        October 1992</c:v>
                </c:pt>
                <c:pt idx="5">
                  <c:v>      Undergraduate enrollment, fall 1991</c:v>
                </c:pt>
                <c:pt idx="7">
                  <c:v>  Bachelor's degrees, 1991</c:v>
                </c:pt>
                <c:pt idx="8">
                  <c:v>    Science</c:v>
                </c:pt>
                <c:pt idx="9">
                  <c:v>    Engineering</c:v>
                </c:pt>
                <c:pt idx="10">
                  <c:v>    Other</c:v>
                </c:pt>
                <c:pt idx="12">
                  <c:v>  Graduate enrollment, fall 1992 1/</c:v>
                </c:pt>
                <c:pt idx="13">
                  <c:v>    Science</c:v>
                </c:pt>
                <c:pt idx="14">
                  <c:v>    Engineering</c:v>
                </c:pt>
                <c:pt idx="15">
                  <c:v>    Other</c:v>
                </c:pt>
                <c:pt idx="17">
                  <c:v>  Master's degrees, 1991</c:v>
                </c:pt>
                <c:pt idx="18">
                  <c:v>    Science</c:v>
                </c:pt>
                <c:pt idx="19">
                  <c:v>    Engineering</c:v>
                </c:pt>
                <c:pt idx="20">
                  <c:v>    Other</c:v>
                </c:pt>
                <c:pt idx="22">
                  <c:v>  Doctoral degrees, 1992</c:v>
                </c:pt>
                <c:pt idx="23">
                  <c:v>    Science</c:v>
                </c:pt>
                <c:pt idx="24">
                  <c:v>    Engineering</c:v>
                </c:pt>
                <c:pt idx="25">
                  <c:v>    Other</c:v>
                </c:pt>
                <c:pt idx="27">
                  <c:v>  Civilian labor force, 1990</c:v>
                </c:pt>
                <c:pt idx="28">
                  <c:v>    Scientists</c:v>
                </c:pt>
                <c:pt idx="29">
                  <c:v>      Natural scientists</c:v>
                </c:pt>
                <c:pt idx="30">
                  <c:v>      Math and computer scientists</c:v>
                </c:pt>
                <c:pt idx="31">
                  <c:v>      Social scientists</c:v>
                </c:pt>
                <c:pt idx="32">
                  <c:v>    Engineers</c:v>
                </c:pt>
              </c:strCache>
            </c:strRef>
          </c:cat>
          <c:val>
            <c:numRef>
              <c:f>A!$O$9:$O$41</c:f>
              <c:numCache>
                <c:ptCount val="33"/>
              </c:numCache>
            </c:numRef>
          </c:val>
        </c:ser>
        <c:axId val="50376694"/>
        <c:axId val="50737063"/>
      </c:barChart>
      <c:catAx>
        <c:axId val="50376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0737063"/>
        <c:crosses val="autoZero"/>
        <c:auto val="1"/>
        <c:lblOffset val="100"/>
        <c:noMultiLvlLbl val="0"/>
      </c:catAx>
      <c:valAx>
        <c:axId val="50737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76694"/>
        <c:crossesAt val="1"/>
        <c:crossBetween val="between"/>
        <c:dispUnits/>
      </c:valAx>
      <c:spPr>
        <a:noFill/>
        <a:ln w="3175">
          <a:solid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478125" cy="8086725"/>
    <xdr:graphicFrame>
      <xdr:nvGraphicFramePr>
        <xdr:cNvPr id="1" name="Chart 1"/>
        <xdr:cNvGraphicFramePr/>
      </xdr:nvGraphicFramePr>
      <xdr:xfrm>
        <a:off x="0" y="0"/>
        <a:ext cx="15478125" cy="808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478125" cy="8086725"/>
    <xdr:graphicFrame>
      <xdr:nvGraphicFramePr>
        <xdr:cNvPr id="1" name="Shape 1025"/>
        <xdr:cNvGraphicFramePr/>
      </xdr:nvGraphicFramePr>
      <xdr:xfrm>
        <a:off x="0" y="0"/>
        <a:ext cx="15478125" cy="808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87"/>
  <sheetViews>
    <sheetView showGridLines="0" tabSelected="1" workbookViewId="0" topLeftCell="A1">
      <selection activeCell="A1" sqref="A1"/>
    </sheetView>
  </sheetViews>
  <sheetFormatPr defaultColWidth="12.625" defaultRowHeight="12.75"/>
  <cols>
    <col min="1" max="1" width="55.625" style="0" customWidth="1"/>
    <col min="2" max="2" width="1.625" style="0" customWidth="1"/>
    <col min="3" max="3" width="17.625" style="0" customWidth="1"/>
    <col min="4" max="4" width="1.625" style="0" customWidth="1"/>
    <col min="5" max="5" width="14.625" style="0" customWidth="1"/>
    <col min="6" max="6" width="1.625" style="0" customWidth="1"/>
    <col min="7" max="7" width="14.625" style="0" customWidth="1"/>
    <col min="9" max="9" width="36.625" style="0" customWidth="1"/>
    <col min="10" max="10" width="1.625" style="0" customWidth="1"/>
    <col min="12" max="12" width="1.625" style="0" customWidth="1"/>
    <col min="14" max="14" width="1.625" style="0" customWidth="1"/>
  </cols>
  <sheetData>
    <row r="1" spans="1:15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">
      <c r="A3" s="1"/>
      <c r="B3" s="1"/>
      <c r="C3" s="1"/>
      <c r="D3" s="1"/>
      <c r="E3" s="1"/>
      <c r="F3" s="1"/>
      <c r="G3" s="4" t="s">
        <v>2</v>
      </c>
      <c r="H3" s="1"/>
      <c r="I3" s="1"/>
      <c r="J3" s="1"/>
      <c r="K3" s="1"/>
      <c r="L3" s="1"/>
      <c r="M3" s="1"/>
      <c r="N3" s="1"/>
      <c r="O3" s="1"/>
    </row>
    <row r="4" spans="1:15" ht="12">
      <c r="A4" s="1"/>
      <c r="B4" s="1" t="s">
        <v>3</v>
      </c>
      <c r="C4" s="5" t="s">
        <v>4</v>
      </c>
      <c r="D4" s="1" t="s">
        <v>3</v>
      </c>
      <c r="E4" s="1"/>
      <c r="F4" s="2" t="s">
        <v>3</v>
      </c>
      <c r="G4" s="2"/>
      <c r="H4" s="1"/>
      <c r="I4" s="1"/>
      <c r="J4" s="1"/>
      <c r="K4" s="1"/>
      <c r="L4" s="2"/>
      <c r="M4" s="2"/>
      <c r="N4" s="2"/>
      <c r="O4" s="2"/>
    </row>
    <row r="5" spans="1:15" ht="12">
      <c r="A5" s="5" t="s">
        <v>5</v>
      </c>
      <c r="B5" s="1" t="s">
        <v>3</v>
      </c>
      <c r="C5" s="5" t="s">
        <v>6</v>
      </c>
      <c r="D5" s="2" t="s">
        <v>3</v>
      </c>
      <c r="E5" s="5" t="s">
        <v>7</v>
      </c>
      <c r="F5" s="1" t="s">
        <v>3</v>
      </c>
      <c r="G5" s="5" t="s">
        <v>8</v>
      </c>
      <c r="H5" s="1"/>
      <c r="I5" s="1"/>
      <c r="J5" s="1"/>
      <c r="K5" s="1"/>
      <c r="L5" s="1"/>
      <c r="M5" s="1"/>
      <c r="N5" s="1"/>
      <c r="O5" s="1"/>
    </row>
    <row r="6" spans="1:15" ht="12">
      <c r="A6" s="1"/>
      <c r="B6" s="1" t="s">
        <v>3</v>
      </c>
      <c r="C6" s="6" t="s">
        <v>9</v>
      </c>
      <c r="D6" s="2" t="s">
        <v>3</v>
      </c>
      <c r="E6" s="1"/>
      <c r="F6" s="1" t="s">
        <v>3</v>
      </c>
      <c r="G6" s="1"/>
      <c r="H6" s="1"/>
      <c r="I6" s="1"/>
      <c r="J6" s="1"/>
      <c r="K6" s="1"/>
      <c r="L6" s="1"/>
      <c r="M6" s="1"/>
      <c r="N6" s="1"/>
      <c r="O6" s="1"/>
    </row>
    <row r="7" spans="1:15" ht="12">
      <c r="A7" s="1"/>
      <c r="B7" s="1"/>
      <c r="C7" s="5" t="s">
        <v>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">
      <c r="A8" s="1"/>
      <c r="B8" s="1" t="s">
        <v>3</v>
      </c>
      <c r="C8" s="1"/>
      <c r="D8" s="2" t="s">
        <v>3</v>
      </c>
      <c r="E8" s="2"/>
      <c r="F8" s="2" t="s">
        <v>3</v>
      </c>
      <c r="G8" s="2"/>
      <c r="H8" s="1"/>
      <c r="I8" s="1"/>
      <c r="J8" s="1"/>
      <c r="K8" s="2"/>
      <c r="L8" s="2"/>
      <c r="M8" s="2"/>
      <c r="N8" s="2"/>
      <c r="O8" s="1"/>
    </row>
    <row r="9" spans="1:15" ht="12">
      <c r="A9" s="1" t="s">
        <v>11</v>
      </c>
      <c r="B9" s="1" t="s">
        <v>3</v>
      </c>
      <c r="C9" s="2">
        <v>248709873</v>
      </c>
      <c r="D9" s="2" t="s">
        <v>3</v>
      </c>
      <c r="E9" s="2">
        <v>121239418</v>
      </c>
      <c r="F9" s="2" t="s">
        <v>3</v>
      </c>
      <c r="G9" s="2">
        <f>C9-E9</f>
        <v>127470455</v>
      </c>
      <c r="H9" s="1"/>
      <c r="I9" s="1"/>
      <c r="J9" s="1"/>
      <c r="K9" s="3"/>
      <c r="L9" s="3"/>
      <c r="M9" s="3"/>
      <c r="N9" s="3"/>
      <c r="O9" s="3"/>
    </row>
    <row r="10" spans="1:15" ht="12">
      <c r="A10" s="1"/>
      <c r="B10" s="1" t="s">
        <v>3</v>
      </c>
      <c r="C10" s="2"/>
      <c r="D10" s="2" t="s">
        <v>3</v>
      </c>
      <c r="E10" s="2"/>
      <c r="F10" s="2" t="s">
        <v>3</v>
      </c>
      <c r="G10" s="2"/>
      <c r="H10" s="1"/>
      <c r="I10" s="1"/>
      <c r="J10" s="1"/>
      <c r="K10" s="3"/>
      <c r="L10" s="3"/>
      <c r="M10" s="3"/>
      <c r="N10" s="3"/>
      <c r="O10" s="3"/>
    </row>
    <row r="11" spans="1:15" ht="12">
      <c r="A11" s="1" t="s">
        <v>12</v>
      </c>
      <c r="B11" s="1" t="s">
        <v>3</v>
      </c>
      <c r="C11" s="2">
        <f>C54*1000</f>
        <v>50392000</v>
      </c>
      <c r="D11" s="2" t="s">
        <v>3</v>
      </c>
      <c r="E11" s="2">
        <f>E54*1000</f>
        <v>25780000</v>
      </c>
      <c r="F11" s="2" t="s">
        <v>3</v>
      </c>
      <c r="G11" s="2">
        <f>C11-E11</f>
        <v>24612000</v>
      </c>
      <c r="H11" s="1"/>
      <c r="I11" s="1"/>
      <c r="J11" s="1"/>
      <c r="K11" s="3"/>
      <c r="L11" s="3"/>
      <c r="M11" s="3"/>
      <c r="N11" s="3"/>
      <c r="O11" s="3"/>
    </row>
    <row r="12" spans="1:15" ht="12">
      <c r="A12" s="1" t="s">
        <v>13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">
      <c r="A13" s="1" t="s">
        <v>14</v>
      </c>
      <c r="B13" s="1" t="s">
        <v>3</v>
      </c>
      <c r="C13" s="2">
        <f>C71*1000</f>
        <v>48388000</v>
      </c>
      <c r="D13" s="2" t="s">
        <v>3</v>
      </c>
      <c r="E13" s="2">
        <f>E71*1000</f>
        <v>24850000</v>
      </c>
      <c r="F13" s="2" t="s">
        <v>3</v>
      </c>
      <c r="G13" s="2">
        <f>C13-E13</f>
        <v>23538000</v>
      </c>
      <c r="H13" s="1"/>
      <c r="I13" s="1"/>
      <c r="J13" s="1"/>
      <c r="K13" s="3"/>
      <c r="L13" s="3"/>
      <c r="M13" s="3"/>
      <c r="N13" s="3"/>
      <c r="O13" s="3"/>
    </row>
    <row r="14" spans="1:15" ht="12">
      <c r="A14" s="1" t="s">
        <v>15</v>
      </c>
      <c r="B14" s="1" t="s">
        <v>3</v>
      </c>
      <c r="C14" s="2">
        <v>12360287</v>
      </c>
      <c r="D14" s="2" t="s">
        <v>3</v>
      </c>
      <c r="E14" s="2">
        <v>5499123</v>
      </c>
      <c r="F14" s="2" t="s">
        <v>3</v>
      </c>
      <c r="G14" s="2">
        <f>C14-E14</f>
        <v>6861164</v>
      </c>
      <c r="H14" s="1"/>
      <c r="I14" s="1"/>
      <c r="J14" s="1"/>
      <c r="K14" s="3"/>
      <c r="L14" s="3"/>
      <c r="M14" s="3"/>
      <c r="N14" s="3"/>
      <c r="O14" s="3"/>
    </row>
    <row r="15" spans="1:15" ht="12">
      <c r="A15" s="1"/>
      <c r="B15" s="1" t="s">
        <v>3</v>
      </c>
      <c r="C15" s="2"/>
      <c r="D15" s="2" t="s">
        <v>3</v>
      </c>
      <c r="E15" s="2"/>
      <c r="F15" s="2" t="s">
        <v>3</v>
      </c>
      <c r="G15" s="2"/>
      <c r="H15" s="1"/>
      <c r="I15" s="1"/>
      <c r="J15" s="1"/>
      <c r="K15" s="3"/>
      <c r="L15" s="3"/>
      <c r="M15" s="3"/>
      <c r="N15" s="3"/>
      <c r="O15" s="3"/>
    </row>
    <row r="16" spans="1:15" ht="12">
      <c r="A16" s="1" t="s">
        <v>16</v>
      </c>
      <c r="B16" s="1" t="s">
        <v>3</v>
      </c>
      <c r="C16" s="2">
        <v>1078340</v>
      </c>
      <c r="D16" s="2" t="s">
        <v>3</v>
      </c>
      <c r="E16" s="2">
        <v>490725</v>
      </c>
      <c r="F16" s="2" t="s">
        <v>3</v>
      </c>
      <c r="G16" s="2">
        <f>C16-E16</f>
        <v>587615</v>
      </c>
      <c r="H16" s="1"/>
      <c r="I16" s="1"/>
      <c r="J16" s="1"/>
      <c r="K16" s="3"/>
      <c r="L16" s="3"/>
      <c r="M16" s="3"/>
      <c r="N16" s="3"/>
      <c r="O16" s="3"/>
    </row>
    <row r="17" spans="1:15" ht="12">
      <c r="A17" s="1" t="s">
        <v>17</v>
      </c>
      <c r="B17" s="1" t="s">
        <v>3</v>
      </c>
      <c r="C17" s="2">
        <v>353189</v>
      </c>
      <c r="D17" s="2" t="s">
        <v>3</v>
      </c>
      <c r="E17" s="2">
        <v>175527</v>
      </c>
      <c r="F17" s="2" t="s">
        <v>3</v>
      </c>
      <c r="G17" s="2">
        <f>C17-E17</f>
        <v>177662</v>
      </c>
      <c r="H17" s="1"/>
      <c r="I17" s="1"/>
      <c r="J17" s="1"/>
      <c r="K17" s="3"/>
      <c r="L17" s="3"/>
      <c r="M17" s="3"/>
      <c r="N17" s="3"/>
      <c r="O17" s="3"/>
    </row>
    <row r="18" spans="1:15" ht="12">
      <c r="A18" s="1" t="s">
        <v>18</v>
      </c>
      <c r="B18" s="1" t="s">
        <v>3</v>
      </c>
      <c r="C18" s="2">
        <v>57604</v>
      </c>
      <c r="D18" s="2" t="s">
        <v>3</v>
      </c>
      <c r="E18" s="2">
        <v>48410</v>
      </c>
      <c r="F18" s="2" t="s">
        <v>3</v>
      </c>
      <c r="G18" s="2">
        <f>C18-E18</f>
        <v>9194</v>
      </c>
      <c r="H18" s="1"/>
      <c r="I18" s="1"/>
      <c r="J18" s="1"/>
      <c r="K18" s="3"/>
      <c r="L18" s="3"/>
      <c r="M18" s="3"/>
      <c r="N18" s="3"/>
      <c r="O18" s="3"/>
    </row>
    <row r="19" spans="1:15" ht="12">
      <c r="A19" s="1" t="s">
        <v>19</v>
      </c>
      <c r="B19" s="1" t="s">
        <v>3</v>
      </c>
      <c r="C19" s="2">
        <f>C16-C17-C18</f>
        <v>667547</v>
      </c>
      <c r="D19" s="2" t="s">
        <v>3</v>
      </c>
      <c r="E19" s="2">
        <f>E16-SUM(E17:E18)</f>
        <v>266788</v>
      </c>
      <c r="F19" s="2" t="s">
        <v>3</v>
      </c>
      <c r="G19" s="2">
        <f>C19-E19</f>
        <v>400759</v>
      </c>
      <c r="H19" s="1"/>
      <c r="I19" s="1"/>
      <c r="J19" s="1"/>
      <c r="K19" s="3"/>
      <c r="L19" s="3"/>
      <c r="M19" s="3"/>
      <c r="N19" s="3"/>
      <c r="O19" s="3"/>
    </row>
    <row r="20" spans="1:15" ht="12">
      <c r="A20" s="1"/>
      <c r="B20" s="1" t="s">
        <v>3</v>
      </c>
      <c r="C20" s="2"/>
      <c r="D20" s="2" t="s">
        <v>3</v>
      </c>
      <c r="E20" s="2"/>
      <c r="F20" s="2" t="s">
        <v>3</v>
      </c>
      <c r="G20" s="2"/>
      <c r="H20" s="1"/>
      <c r="I20" s="1"/>
      <c r="J20" s="1"/>
      <c r="K20" s="3"/>
      <c r="L20" s="3"/>
      <c r="M20" s="3"/>
      <c r="N20" s="3"/>
      <c r="O20" s="3"/>
    </row>
    <row r="21" spans="1:15" ht="12">
      <c r="A21" s="1" t="s">
        <v>20</v>
      </c>
      <c r="B21" s="1" t="s">
        <v>3</v>
      </c>
      <c r="C21" s="2">
        <v>1681294</v>
      </c>
      <c r="D21" s="2" t="s">
        <v>3</v>
      </c>
      <c r="E21" s="2">
        <f>$C21*0.4636</f>
        <v>779447.8984000001</v>
      </c>
      <c r="F21" s="2" t="s">
        <v>3</v>
      </c>
      <c r="G21" s="2">
        <f>C21-E21</f>
        <v>901846.1015999999</v>
      </c>
      <c r="H21" s="1"/>
      <c r="I21" s="1"/>
      <c r="J21" s="1"/>
      <c r="K21" s="3"/>
      <c r="L21" s="3"/>
      <c r="M21" s="3"/>
      <c r="N21" s="3"/>
      <c r="O21" s="3"/>
    </row>
    <row r="22" spans="1:15" ht="12">
      <c r="A22" s="1" t="s">
        <v>17</v>
      </c>
      <c r="B22" s="1" t="s">
        <v>3</v>
      </c>
      <c r="C22" s="2">
        <v>313566</v>
      </c>
      <c r="D22" s="2" t="s">
        <v>3</v>
      </c>
      <c r="E22" s="2">
        <v>180313</v>
      </c>
      <c r="F22" s="2" t="s">
        <v>3</v>
      </c>
      <c r="G22" s="2">
        <f>C22-E22</f>
        <v>133253</v>
      </c>
      <c r="H22" s="1"/>
      <c r="I22" s="1"/>
      <c r="J22" s="1"/>
      <c r="K22" s="3"/>
      <c r="L22" s="3"/>
      <c r="M22" s="3"/>
      <c r="N22" s="3"/>
      <c r="O22" s="3"/>
    </row>
    <row r="23" spans="1:15" ht="12">
      <c r="A23" s="1" t="s">
        <v>18</v>
      </c>
      <c r="B23" s="1" t="s">
        <v>3</v>
      </c>
      <c r="C23" s="2">
        <v>118047</v>
      </c>
      <c r="D23" s="2" t="s">
        <v>3</v>
      </c>
      <c r="E23" s="2">
        <v>100889</v>
      </c>
      <c r="F23" s="2" t="s">
        <v>3</v>
      </c>
      <c r="G23" s="2">
        <f>C23-E23</f>
        <v>17158</v>
      </c>
      <c r="H23" s="1"/>
      <c r="I23" s="1"/>
      <c r="J23" s="1"/>
      <c r="K23" s="3"/>
      <c r="L23" s="3"/>
      <c r="M23" s="3"/>
      <c r="N23" s="3"/>
      <c r="O23" s="3"/>
    </row>
    <row r="24" spans="1:15" ht="12">
      <c r="A24" s="1" t="s">
        <v>19</v>
      </c>
      <c r="B24" s="1" t="s">
        <v>3</v>
      </c>
      <c r="C24" s="2">
        <f>C21-C22-C23</f>
        <v>1249681</v>
      </c>
      <c r="D24" s="2" t="s">
        <v>3</v>
      </c>
      <c r="E24" s="2">
        <f>E21-SUM(E22:E23)</f>
        <v>498245.89840000006</v>
      </c>
      <c r="F24" s="2" t="s">
        <v>3</v>
      </c>
      <c r="G24" s="2">
        <f>C24-E24</f>
        <v>751435.1015999999</v>
      </c>
      <c r="H24" s="1"/>
      <c r="I24" s="1"/>
      <c r="J24" s="1"/>
      <c r="K24" s="3"/>
      <c r="L24" s="3"/>
      <c r="M24" s="3"/>
      <c r="N24" s="3"/>
      <c r="O24" s="3"/>
    </row>
    <row r="25" spans="1:15" ht="12">
      <c r="A25" s="1"/>
      <c r="B25" s="1" t="s">
        <v>3</v>
      </c>
      <c r="C25" s="2"/>
      <c r="D25" s="2" t="s">
        <v>3</v>
      </c>
      <c r="E25" s="2"/>
      <c r="F25" s="2" t="s">
        <v>3</v>
      </c>
      <c r="G25" s="2"/>
      <c r="H25" s="1"/>
      <c r="I25" s="1"/>
      <c r="J25" s="1"/>
      <c r="K25" s="3"/>
      <c r="L25" s="3"/>
      <c r="M25" s="3"/>
      <c r="N25" s="3"/>
      <c r="O25" s="3"/>
    </row>
    <row r="26" spans="1:15" ht="12">
      <c r="A26" s="1" t="s">
        <v>21</v>
      </c>
      <c r="B26" s="1" t="s">
        <v>3</v>
      </c>
      <c r="C26" s="2">
        <v>300887</v>
      </c>
      <c r="D26" s="2" t="s">
        <v>3</v>
      </c>
      <c r="E26" s="2">
        <v>131745</v>
      </c>
      <c r="F26" s="2" t="s">
        <v>3</v>
      </c>
      <c r="G26" s="2">
        <f>C26-E26</f>
        <v>169142</v>
      </c>
      <c r="H26" s="1"/>
      <c r="I26" s="1"/>
      <c r="J26" s="1"/>
      <c r="K26" s="3"/>
      <c r="L26" s="3"/>
      <c r="M26" s="3"/>
      <c r="N26" s="3"/>
      <c r="O26" s="3"/>
    </row>
    <row r="27" spans="1:15" ht="12">
      <c r="A27" s="1" t="s">
        <v>17</v>
      </c>
      <c r="B27" s="1" t="s">
        <v>3</v>
      </c>
      <c r="C27" s="2">
        <v>64003</v>
      </c>
      <c r="D27" s="2" t="s">
        <v>3</v>
      </c>
      <c r="E27" s="2">
        <v>28901</v>
      </c>
      <c r="F27" s="2" t="s">
        <v>3</v>
      </c>
      <c r="G27" s="2">
        <f>C27-E27</f>
        <v>35102</v>
      </c>
      <c r="H27" s="1"/>
      <c r="I27" s="1"/>
      <c r="J27" s="1"/>
      <c r="K27" s="3"/>
      <c r="L27" s="3"/>
      <c r="M27" s="3"/>
      <c r="N27" s="3"/>
      <c r="O27" s="3"/>
    </row>
    <row r="28" spans="1:15" ht="12">
      <c r="A28" s="1" t="s">
        <v>18</v>
      </c>
      <c r="B28" s="1" t="s">
        <v>3</v>
      </c>
      <c r="C28" s="2">
        <v>16487</v>
      </c>
      <c r="D28" s="2" t="s">
        <v>3</v>
      </c>
      <c r="E28" s="2">
        <v>13977</v>
      </c>
      <c r="F28" s="2" t="s">
        <v>3</v>
      </c>
      <c r="G28" s="2">
        <f>C28-E28</f>
        <v>2510</v>
      </c>
      <c r="H28" s="1"/>
      <c r="I28" s="1"/>
      <c r="J28" s="1"/>
      <c r="K28" s="3"/>
      <c r="L28" s="3"/>
      <c r="M28" s="3"/>
      <c r="N28" s="3"/>
      <c r="O28" s="3"/>
    </row>
    <row r="29" spans="1:15" ht="12">
      <c r="A29" s="1" t="s">
        <v>19</v>
      </c>
      <c r="B29" s="1" t="s">
        <v>3</v>
      </c>
      <c r="C29" s="2">
        <f>C26-C27-C28</f>
        <v>220397</v>
      </c>
      <c r="D29" s="2" t="s">
        <v>3</v>
      </c>
      <c r="E29" s="2">
        <f>E26-SUM(E27:E28)</f>
        <v>88867</v>
      </c>
      <c r="F29" s="2" t="s">
        <v>3</v>
      </c>
      <c r="G29" s="2">
        <f>C29-E29</f>
        <v>131530</v>
      </c>
      <c r="H29" s="1"/>
      <c r="I29" s="1"/>
      <c r="J29" s="1"/>
      <c r="K29" s="3"/>
      <c r="L29" s="3"/>
      <c r="M29" s="3"/>
      <c r="N29" s="3"/>
      <c r="O29" s="3"/>
    </row>
    <row r="30" spans="1:15" ht="12">
      <c r="A30" s="1"/>
      <c r="B30" s="1" t="s">
        <v>3</v>
      </c>
      <c r="C30" s="2"/>
      <c r="D30" s="2" t="s">
        <v>3</v>
      </c>
      <c r="E30" s="2"/>
      <c r="F30" s="2" t="s">
        <v>3</v>
      </c>
      <c r="G30" s="2"/>
      <c r="H30" s="1"/>
      <c r="I30" s="1"/>
      <c r="J30" s="1"/>
      <c r="K30" s="3"/>
      <c r="L30" s="3"/>
      <c r="M30" s="3"/>
      <c r="N30" s="3"/>
      <c r="O30" s="3"/>
    </row>
    <row r="31" spans="1:15" ht="12">
      <c r="A31" s="1" t="s">
        <v>22</v>
      </c>
      <c r="B31" s="1" t="s">
        <v>3</v>
      </c>
      <c r="C31" s="2">
        <v>27717</v>
      </c>
      <c r="D31" s="2" t="s">
        <v>3</v>
      </c>
      <c r="E31" s="2">
        <f>14391+1282</f>
        <v>15673</v>
      </c>
      <c r="F31" s="2" t="s">
        <v>3</v>
      </c>
      <c r="G31" s="2">
        <f>C31-E31</f>
        <v>12044</v>
      </c>
      <c r="H31" s="1"/>
      <c r="I31" s="1"/>
      <c r="J31" s="1"/>
      <c r="K31" s="3"/>
      <c r="L31" s="3"/>
      <c r="M31" s="3"/>
      <c r="N31" s="3"/>
      <c r="O31" s="3"/>
    </row>
    <row r="32" spans="1:15" ht="12">
      <c r="A32" s="1" t="s">
        <v>17</v>
      </c>
      <c r="B32" s="1" t="s">
        <v>3</v>
      </c>
      <c r="C32" s="2">
        <f>12160+950</f>
        <v>13110</v>
      </c>
      <c r="D32" s="2" t="s">
        <v>3</v>
      </c>
      <c r="E32" s="2">
        <f>9229-1821+955-363</f>
        <v>8000</v>
      </c>
      <c r="F32" s="2" t="s">
        <v>3</v>
      </c>
      <c r="G32" s="2">
        <f>C32-E32</f>
        <v>5110</v>
      </c>
      <c r="H32" s="1"/>
      <c r="I32" s="1"/>
      <c r="J32" s="1"/>
      <c r="K32" s="3"/>
      <c r="L32" s="3"/>
      <c r="M32" s="3"/>
      <c r="N32" s="3"/>
      <c r="O32" s="3"/>
    </row>
    <row r="33" spans="1:15" ht="12">
      <c r="A33" s="1" t="s">
        <v>18</v>
      </c>
      <c r="B33" s="1" t="s">
        <v>3</v>
      </c>
      <c r="C33" s="2">
        <f>2102+408</f>
        <v>2510</v>
      </c>
      <c r="D33" s="2" t="s">
        <v>3</v>
      </c>
      <c r="E33" s="2">
        <f>1821+364</f>
        <v>2185</v>
      </c>
      <c r="F33" s="2" t="s">
        <v>3</v>
      </c>
      <c r="G33" s="2">
        <f>C33-E33</f>
        <v>325</v>
      </c>
      <c r="H33" s="1"/>
      <c r="I33" s="1"/>
      <c r="J33" s="1"/>
      <c r="K33" s="3"/>
      <c r="L33" s="3"/>
      <c r="M33" s="3"/>
      <c r="N33" s="3"/>
      <c r="O33" s="3"/>
    </row>
    <row r="34" spans="1:15" ht="12">
      <c r="A34" s="1" t="s">
        <v>19</v>
      </c>
      <c r="B34" s="1" t="s">
        <v>3</v>
      </c>
      <c r="C34" s="2">
        <f>C31-C32-C33</f>
        <v>12097</v>
      </c>
      <c r="D34" s="2" t="s">
        <v>3</v>
      </c>
      <c r="E34" s="2">
        <f>E31-E32-E33</f>
        <v>5488</v>
      </c>
      <c r="F34" s="2" t="s">
        <v>3</v>
      </c>
      <c r="G34" s="2">
        <f>C34-E34</f>
        <v>6609</v>
      </c>
      <c r="H34" s="1"/>
      <c r="I34" s="1"/>
      <c r="J34" s="1"/>
      <c r="K34" s="3"/>
      <c r="L34" s="3"/>
      <c r="M34" s="3"/>
      <c r="N34" s="3"/>
      <c r="O34" s="3"/>
    </row>
    <row r="35" spans="1:15" ht="12">
      <c r="A35" s="1"/>
      <c r="B35" s="1" t="s">
        <v>3</v>
      </c>
      <c r="C35" s="2"/>
      <c r="D35" s="2" t="s">
        <v>3</v>
      </c>
      <c r="E35" s="2"/>
      <c r="F35" s="2" t="s">
        <v>3</v>
      </c>
      <c r="G35" s="2"/>
      <c r="H35" s="1"/>
      <c r="I35" s="1"/>
      <c r="J35" s="1"/>
      <c r="K35" s="3"/>
      <c r="L35" s="3"/>
      <c r="M35" s="3"/>
      <c r="N35" s="3"/>
      <c r="O35" s="3"/>
    </row>
    <row r="36" spans="1:15" ht="12">
      <c r="A36" s="1" t="s">
        <v>23</v>
      </c>
      <c r="B36" s="1" t="s">
        <v>3</v>
      </c>
      <c r="C36" s="2">
        <v>123473450</v>
      </c>
      <c r="D36" s="2" t="s">
        <v>3</v>
      </c>
      <c r="E36" s="2">
        <f>C36-G36</f>
        <v>66986201</v>
      </c>
      <c r="F36" s="2" t="s">
        <v>3</v>
      </c>
      <c r="G36" s="2">
        <v>56487249</v>
      </c>
      <c r="H36" s="1"/>
      <c r="I36" s="1"/>
      <c r="J36" s="1"/>
      <c r="K36" s="3"/>
      <c r="L36" s="3"/>
      <c r="M36" s="3"/>
      <c r="N36" s="3"/>
      <c r="O36" s="3"/>
    </row>
    <row r="37" spans="1:15" ht="12">
      <c r="A37" s="1" t="s">
        <v>24</v>
      </c>
      <c r="B37" s="1" t="s">
        <v>3</v>
      </c>
      <c r="C37" s="2">
        <f>SUM(C38:C40)</f>
        <v>1591800</v>
      </c>
      <c r="D37" s="2" t="s">
        <v>3</v>
      </c>
      <c r="E37" s="2">
        <f>SUM(E38:E40)</f>
        <v>1009100</v>
      </c>
      <c r="F37" s="2" t="s">
        <v>3</v>
      </c>
      <c r="G37" s="2">
        <f>SUM(G38:G40)</f>
        <v>582700</v>
      </c>
      <c r="H37" s="1"/>
      <c r="I37" s="1"/>
      <c r="J37" s="1"/>
      <c r="K37" s="3"/>
      <c r="L37" s="3"/>
      <c r="M37" s="3"/>
      <c r="N37" s="3"/>
      <c r="O37" s="3"/>
    </row>
    <row r="38" spans="1:15" ht="12">
      <c r="A38" s="1" t="s">
        <v>25</v>
      </c>
      <c r="B38" s="1" t="s">
        <v>3</v>
      </c>
      <c r="C38" s="2">
        <v>424400</v>
      </c>
      <c r="D38" s="2" t="s">
        <v>3</v>
      </c>
      <c r="E38" s="2">
        <f>C38-G38</f>
        <v>311900</v>
      </c>
      <c r="F38" s="2" t="s">
        <v>3</v>
      </c>
      <c r="G38" s="2">
        <v>112500</v>
      </c>
      <c r="H38" s="1"/>
      <c r="I38" s="1"/>
      <c r="J38" s="1"/>
      <c r="K38" s="3"/>
      <c r="L38" s="3"/>
      <c r="M38" s="3"/>
      <c r="N38" s="3"/>
      <c r="O38" s="3"/>
    </row>
    <row r="39" spans="1:15" ht="12">
      <c r="A39" s="1" t="s">
        <v>26</v>
      </c>
      <c r="B39" s="1" t="s">
        <v>3</v>
      </c>
      <c r="C39" s="2">
        <v>779900</v>
      </c>
      <c r="D39" s="2" t="s">
        <v>3</v>
      </c>
      <c r="E39" s="2">
        <f>C39-G39</f>
        <v>503300</v>
      </c>
      <c r="F39" s="2" t="s">
        <v>3</v>
      </c>
      <c r="G39" s="2">
        <v>276600</v>
      </c>
      <c r="H39" s="1"/>
      <c r="I39" s="1"/>
      <c r="J39" s="1"/>
      <c r="K39" s="3"/>
      <c r="L39" s="3"/>
      <c r="M39" s="3"/>
      <c r="N39" s="3"/>
      <c r="O39" s="3"/>
    </row>
    <row r="40" spans="1:15" ht="12">
      <c r="A40" s="1" t="s">
        <v>27</v>
      </c>
      <c r="B40" s="1" t="s">
        <v>3</v>
      </c>
      <c r="C40" s="2">
        <v>387500</v>
      </c>
      <c r="D40" s="2" t="s">
        <v>3</v>
      </c>
      <c r="E40" s="2">
        <f>C40-G40</f>
        <v>193900</v>
      </c>
      <c r="F40" s="2" t="s">
        <v>3</v>
      </c>
      <c r="G40" s="2">
        <v>193600</v>
      </c>
      <c r="H40" s="1"/>
      <c r="I40" s="1"/>
      <c r="J40" s="1"/>
      <c r="K40" s="3"/>
      <c r="L40" s="3"/>
      <c r="M40" s="3"/>
      <c r="N40" s="3"/>
      <c r="O40" s="3"/>
    </row>
    <row r="41" spans="1:15" ht="12">
      <c r="A41" s="1" t="s">
        <v>28</v>
      </c>
      <c r="B41" s="1" t="s">
        <v>3</v>
      </c>
      <c r="C41" s="2">
        <v>1714900</v>
      </c>
      <c r="D41" s="2" t="s">
        <v>3</v>
      </c>
      <c r="E41" s="2">
        <f>C41-G41</f>
        <v>1558000</v>
      </c>
      <c r="F41" s="2" t="s">
        <v>3</v>
      </c>
      <c r="G41" s="2">
        <v>156900</v>
      </c>
      <c r="H41" s="1"/>
      <c r="I41" s="1"/>
      <c r="J41" s="1"/>
      <c r="K41" s="3"/>
      <c r="L41" s="3"/>
      <c r="M41" s="3"/>
      <c r="N41" s="3"/>
      <c r="O41" s="3"/>
    </row>
    <row r="42" spans="1:15" ht="12">
      <c r="A42" s="7" t="s">
        <v>29</v>
      </c>
      <c r="B42" s="7" t="s">
        <v>29</v>
      </c>
      <c r="C42" s="7" t="s">
        <v>29</v>
      </c>
      <c r="D42" s="7" t="s">
        <v>29</v>
      </c>
      <c r="E42" s="7" t="s">
        <v>29</v>
      </c>
      <c r="F42" s="7" t="s">
        <v>29</v>
      </c>
      <c r="G42" s="7" t="s">
        <v>29</v>
      </c>
      <c r="H42" s="1"/>
      <c r="I42" s="1"/>
      <c r="J42" s="1"/>
      <c r="K42" s="1"/>
      <c r="L42" s="1"/>
      <c r="M42" s="1"/>
      <c r="N42" s="1"/>
      <c r="O42" s="1"/>
    </row>
    <row r="43" spans="1:15" ht="12">
      <c r="A43" s="1" t="s">
        <v>30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">
      <c r="A44" s="1" t="s">
        <v>31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">
      <c r="A45" s="1" t="s">
        <v>32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">
      <c r="A46" s="1" t="s">
        <v>33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">
      <c r="A47" s="1" t="s">
        <v>34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">
      <c r="A48" s="1" t="s">
        <v>35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52" spans="1:8" ht="12">
      <c r="A52" s="1" t="s">
        <v>36</v>
      </c>
      <c r="B52" s="1"/>
      <c r="C52" s="1"/>
      <c r="D52" s="1"/>
      <c r="E52" s="1"/>
      <c r="F52" s="1"/>
      <c r="G52" s="1"/>
      <c r="H52" s="1"/>
    </row>
    <row r="53" spans="1:8" ht="12">
      <c r="A53" s="7" t="s">
        <v>29</v>
      </c>
      <c r="B53" s="7" t="s">
        <v>29</v>
      </c>
      <c r="C53" s="7" t="s">
        <v>29</v>
      </c>
      <c r="D53" s="7" t="s">
        <v>29</v>
      </c>
      <c r="E53" s="7" t="s">
        <v>29</v>
      </c>
      <c r="F53" s="7" t="s">
        <v>29</v>
      </c>
      <c r="G53" s="7" t="s">
        <v>29</v>
      </c>
      <c r="H53" s="7" t="s">
        <v>29</v>
      </c>
    </row>
    <row r="54" spans="1:8" ht="12">
      <c r="A54" s="4" t="s">
        <v>37</v>
      </c>
      <c r="B54" s="1" t="s">
        <v>3</v>
      </c>
      <c r="C54" s="2">
        <f>SUM(C56:C69)</f>
        <v>50392</v>
      </c>
      <c r="D54" s="2" t="s">
        <v>3</v>
      </c>
      <c r="E54" s="2">
        <f>SUM(E56:E69)</f>
        <v>25780</v>
      </c>
      <c r="F54" s="2" t="s">
        <v>3</v>
      </c>
      <c r="G54" s="2">
        <f>C54-E54</f>
        <v>24612</v>
      </c>
      <c r="H54" s="2" t="s">
        <v>3</v>
      </c>
    </row>
    <row r="55" spans="1:8" ht="12">
      <c r="A55" s="1"/>
      <c r="B55" s="1" t="s">
        <v>3</v>
      </c>
      <c r="C55" s="1"/>
      <c r="D55" s="2" t="s">
        <v>3</v>
      </c>
      <c r="E55" s="1"/>
      <c r="F55" s="2" t="s">
        <v>3</v>
      </c>
      <c r="G55" s="1"/>
      <c r="H55" s="2" t="s">
        <v>3</v>
      </c>
    </row>
    <row r="56" spans="1:8" ht="12">
      <c r="A56" s="4" t="s">
        <v>38</v>
      </c>
      <c r="B56" s="1" t="s">
        <v>3</v>
      </c>
      <c r="C56" s="2">
        <v>3832</v>
      </c>
      <c r="D56" s="2" t="s">
        <v>3</v>
      </c>
      <c r="E56" s="2">
        <v>1955</v>
      </c>
      <c r="F56" s="2" t="s">
        <v>3</v>
      </c>
      <c r="G56" s="2">
        <f aca="true" t="shared" si="0" ref="G56:G69">C56-E56</f>
        <v>1877</v>
      </c>
      <c r="H56" s="2" t="s">
        <v>3</v>
      </c>
    </row>
    <row r="57" spans="1:8" ht="12">
      <c r="A57" s="4" t="s">
        <v>39</v>
      </c>
      <c r="B57" s="1" t="s">
        <v>3</v>
      </c>
      <c r="C57" s="2">
        <v>3764</v>
      </c>
      <c r="D57" s="2" t="s">
        <v>3</v>
      </c>
      <c r="E57" s="2">
        <v>1933</v>
      </c>
      <c r="F57" s="2" t="s">
        <v>3</v>
      </c>
      <c r="G57" s="2">
        <f t="shared" si="0"/>
        <v>1831</v>
      </c>
      <c r="H57" s="2" t="s">
        <v>3</v>
      </c>
    </row>
    <row r="58" spans="1:8" ht="12">
      <c r="A58" s="4" t="s">
        <v>40</v>
      </c>
      <c r="B58" s="1" t="s">
        <v>3</v>
      </c>
      <c r="C58" s="2">
        <v>3810</v>
      </c>
      <c r="D58" s="2" t="s">
        <v>3</v>
      </c>
      <c r="E58" s="2">
        <v>1948</v>
      </c>
      <c r="F58" s="2" t="s">
        <v>3</v>
      </c>
      <c r="G58" s="2">
        <f t="shared" si="0"/>
        <v>1862</v>
      </c>
      <c r="H58" s="2" t="s">
        <v>3</v>
      </c>
    </row>
    <row r="59" spans="1:8" ht="12">
      <c r="A59" s="4" t="s">
        <v>41</v>
      </c>
      <c r="B59" s="1" t="s">
        <v>3</v>
      </c>
      <c r="C59" s="2">
        <v>3686</v>
      </c>
      <c r="D59" s="2" t="s">
        <v>3</v>
      </c>
      <c r="E59" s="2">
        <v>1857</v>
      </c>
      <c r="F59" s="2" t="s">
        <v>3</v>
      </c>
      <c r="G59" s="2">
        <f t="shared" si="0"/>
        <v>1829</v>
      </c>
      <c r="H59" s="2" t="s">
        <v>3</v>
      </c>
    </row>
    <row r="60" spans="1:8" ht="12">
      <c r="A60" s="4" t="s">
        <v>42</v>
      </c>
      <c r="B60" s="1" t="s">
        <v>3</v>
      </c>
      <c r="C60" s="2">
        <v>3680</v>
      </c>
      <c r="D60" s="2" t="s">
        <v>3</v>
      </c>
      <c r="E60" s="2">
        <v>1890</v>
      </c>
      <c r="F60" s="2" t="s">
        <v>3</v>
      </c>
      <c r="G60" s="2">
        <f t="shared" si="0"/>
        <v>1790</v>
      </c>
      <c r="H60" s="2" t="s">
        <v>3</v>
      </c>
    </row>
    <row r="61" spans="1:8" ht="12">
      <c r="A61" s="4" t="s">
        <v>43</v>
      </c>
      <c r="B61" s="1" t="s">
        <v>3</v>
      </c>
      <c r="C61" s="2">
        <v>3729</v>
      </c>
      <c r="D61" s="2" t="s">
        <v>3</v>
      </c>
      <c r="E61" s="2">
        <v>1967</v>
      </c>
      <c r="F61" s="2" t="s">
        <v>3</v>
      </c>
      <c r="G61" s="2">
        <f t="shared" si="0"/>
        <v>1762</v>
      </c>
      <c r="H61" s="2" t="s">
        <v>3</v>
      </c>
    </row>
    <row r="62" spans="1:8" ht="12">
      <c r="A62" s="4" t="s">
        <v>44</v>
      </c>
      <c r="B62" s="1" t="s">
        <v>3</v>
      </c>
      <c r="C62" s="2">
        <v>3774</v>
      </c>
      <c r="D62" s="2" t="s">
        <v>3</v>
      </c>
      <c r="E62" s="2">
        <v>1885</v>
      </c>
      <c r="F62" s="2" t="s">
        <v>3</v>
      </c>
      <c r="G62" s="2">
        <f t="shared" si="0"/>
        <v>1889</v>
      </c>
      <c r="H62" s="2" t="s">
        <v>3</v>
      </c>
    </row>
    <row r="63" spans="1:8" ht="12">
      <c r="A63" s="4" t="s">
        <v>45</v>
      </c>
      <c r="B63" s="1" t="s">
        <v>3</v>
      </c>
      <c r="C63" s="2">
        <v>3743</v>
      </c>
      <c r="D63" s="2" t="s">
        <v>3</v>
      </c>
      <c r="E63" s="2">
        <v>1912</v>
      </c>
      <c r="F63" s="2" t="s">
        <v>3</v>
      </c>
      <c r="G63" s="2">
        <f t="shared" si="0"/>
        <v>1831</v>
      </c>
      <c r="H63" s="2" t="s">
        <v>3</v>
      </c>
    </row>
    <row r="64" spans="1:8" ht="12">
      <c r="A64" s="4" t="s">
        <v>46</v>
      </c>
      <c r="B64" s="1" t="s">
        <v>3</v>
      </c>
      <c r="C64" s="2">
        <v>3506</v>
      </c>
      <c r="D64" s="2" t="s">
        <v>3</v>
      </c>
      <c r="E64" s="2">
        <v>1800</v>
      </c>
      <c r="F64" s="2" t="s">
        <v>3</v>
      </c>
      <c r="G64" s="2">
        <f t="shared" si="0"/>
        <v>1706</v>
      </c>
      <c r="H64" s="2" t="s">
        <v>3</v>
      </c>
    </row>
    <row r="65" spans="1:8" ht="12">
      <c r="A65" s="4" t="s">
        <v>47</v>
      </c>
      <c r="B65" s="1" t="s">
        <v>3</v>
      </c>
      <c r="C65" s="2">
        <v>3474</v>
      </c>
      <c r="D65" s="2" t="s">
        <v>3</v>
      </c>
      <c r="E65" s="2">
        <v>1790</v>
      </c>
      <c r="F65" s="2" t="s">
        <v>3</v>
      </c>
      <c r="G65" s="2">
        <f t="shared" si="0"/>
        <v>1684</v>
      </c>
      <c r="H65" s="2" t="s">
        <v>3</v>
      </c>
    </row>
    <row r="66" spans="1:8" ht="12">
      <c r="A66" s="4" t="s">
        <v>48</v>
      </c>
      <c r="B66" s="1" t="s">
        <v>3</v>
      </c>
      <c r="C66" s="2">
        <v>3448</v>
      </c>
      <c r="D66" s="2" t="s">
        <v>3</v>
      </c>
      <c r="E66" s="2">
        <v>1756</v>
      </c>
      <c r="F66" s="2" t="s">
        <v>3</v>
      </c>
      <c r="G66" s="2">
        <f t="shared" si="0"/>
        <v>1692</v>
      </c>
      <c r="H66" s="2" t="s">
        <v>3</v>
      </c>
    </row>
    <row r="67" spans="1:8" ht="12">
      <c r="A67" s="4" t="s">
        <v>49</v>
      </c>
      <c r="B67" s="1" t="s">
        <v>3</v>
      </c>
      <c r="C67" s="2">
        <v>3320</v>
      </c>
      <c r="D67" s="2" t="s">
        <v>3</v>
      </c>
      <c r="E67" s="2">
        <v>1707</v>
      </c>
      <c r="F67" s="2" t="s">
        <v>3</v>
      </c>
      <c r="G67" s="2">
        <f t="shared" si="0"/>
        <v>1613</v>
      </c>
      <c r="H67" s="2" t="s">
        <v>3</v>
      </c>
    </row>
    <row r="68" spans="1:8" ht="12">
      <c r="A68" s="4" t="s">
        <v>50</v>
      </c>
      <c r="B68" s="1" t="s">
        <v>3</v>
      </c>
      <c r="C68" s="2">
        <v>3346</v>
      </c>
      <c r="D68" s="2" t="s">
        <v>3</v>
      </c>
      <c r="E68" s="2">
        <v>1703</v>
      </c>
      <c r="F68" s="2" t="s">
        <v>3</v>
      </c>
      <c r="G68" s="2">
        <f t="shared" si="0"/>
        <v>1643</v>
      </c>
      <c r="H68" s="2" t="s">
        <v>3</v>
      </c>
    </row>
    <row r="69" spans="1:8" ht="12">
      <c r="A69" s="4" t="s">
        <v>51</v>
      </c>
      <c r="B69" s="1" t="s">
        <v>3</v>
      </c>
      <c r="C69" s="2">
        <v>3280</v>
      </c>
      <c r="D69" s="2" t="s">
        <v>3</v>
      </c>
      <c r="E69" s="2">
        <v>1677</v>
      </c>
      <c r="F69" s="2" t="s">
        <v>3</v>
      </c>
      <c r="G69" s="2">
        <f t="shared" si="0"/>
        <v>1603</v>
      </c>
      <c r="H69" s="2" t="s">
        <v>3</v>
      </c>
    </row>
    <row r="70" spans="1:8" ht="12">
      <c r="A70" s="1"/>
      <c r="B70" s="1" t="s">
        <v>3</v>
      </c>
      <c r="C70" s="1"/>
      <c r="D70" s="2" t="s">
        <v>3</v>
      </c>
      <c r="E70" s="1"/>
      <c r="F70" s="2" t="s">
        <v>3</v>
      </c>
      <c r="G70" s="1"/>
      <c r="H70" s="2" t="s">
        <v>3</v>
      </c>
    </row>
    <row r="71" spans="1:8" ht="12">
      <c r="A71" s="4" t="s">
        <v>52</v>
      </c>
      <c r="B71" s="1" t="s">
        <v>3</v>
      </c>
      <c r="C71" s="2">
        <f>SUM(C73:C86)</f>
        <v>48388</v>
      </c>
      <c r="D71" s="2" t="s">
        <v>3</v>
      </c>
      <c r="E71" s="2">
        <f>SUM(E73:E86)</f>
        <v>24850</v>
      </c>
      <c r="F71" s="2" t="s">
        <v>3</v>
      </c>
      <c r="G71" s="2">
        <f>C71-E71</f>
        <v>23538</v>
      </c>
      <c r="H71" s="2" t="s">
        <v>3</v>
      </c>
    </row>
    <row r="72" spans="1:8" ht="12">
      <c r="A72" s="1"/>
      <c r="B72" s="1" t="s">
        <v>3</v>
      </c>
      <c r="C72" s="1"/>
      <c r="D72" s="2" t="s">
        <v>3</v>
      </c>
      <c r="E72" s="1"/>
      <c r="F72" s="2" t="s">
        <v>3</v>
      </c>
      <c r="G72" s="1"/>
      <c r="H72" s="2" t="s">
        <v>3</v>
      </c>
    </row>
    <row r="73" spans="1:8" ht="12">
      <c r="A73" s="4" t="s">
        <v>38</v>
      </c>
      <c r="B73" s="1" t="s">
        <v>3</v>
      </c>
      <c r="C73" s="2">
        <v>3542</v>
      </c>
      <c r="D73" s="2" t="s">
        <v>3</v>
      </c>
      <c r="E73" s="2">
        <v>1812</v>
      </c>
      <c r="F73" s="2" t="s">
        <v>3</v>
      </c>
      <c r="G73" s="2">
        <f aca="true" t="shared" si="1" ref="G73:G86">C73-E73</f>
        <v>1730</v>
      </c>
      <c r="H73" s="2" t="s">
        <v>3</v>
      </c>
    </row>
    <row r="74" spans="1:8" ht="12">
      <c r="A74" s="4" t="s">
        <v>39</v>
      </c>
      <c r="B74" s="1" t="s">
        <v>3</v>
      </c>
      <c r="C74" s="2">
        <v>3710</v>
      </c>
      <c r="D74" s="2" t="s">
        <v>3</v>
      </c>
      <c r="E74" s="2">
        <v>1909</v>
      </c>
      <c r="F74" s="2" t="s">
        <v>3</v>
      </c>
      <c r="G74" s="2">
        <f t="shared" si="1"/>
        <v>1801</v>
      </c>
      <c r="H74" s="2" t="s">
        <v>3</v>
      </c>
    </row>
    <row r="75" spans="1:8" ht="12">
      <c r="A75" s="4" t="s">
        <v>40</v>
      </c>
      <c r="B75" s="1" t="s">
        <v>3</v>
      </c>
      <c r="C75" s="2">
        <v>3785</v>
      </c>
      <c r="D75" s="2" t="s">
        <v>3</v>
      </c>
      <c r="E75" s="2">
        <v>1937</v>
      </c>
      <c r="F75" s="2" t="s">
        <v>3</v>
      </c>
      <c r="G75" s="2">
        <f t="shared" si="1"/>
        <v>1848</v>
      </c>
      <c r="H75" s="2" t="s">
        <v>3</v>
      </c>
    </row>
    <row r="76" spans="1:8" ht="12">
      <c r="A76" s="4" t="s">
        <v>41</v>
      </c>
      <c r="B76" s="1" t="s">
        <v>3</v>
      </c>
      <c r="C76" s="2">
        <v>3660</v>
      </c>
      <c r="D76" s="2" t="s">
        <v>3</v>
      </c>
      <c r="E76" s="2">
        <v>1847</v>
      </c>
      <c r="F76" s="2" t="s">
        <v>3</v>
      </c>
      <c r="G76" s="2">
        <f t="shared" si="1"/>
        <v>1813</v>
      </c>
      <c r="H76" s="2" t="s">
        <v>3</v>
      </c>
    </row>
    <row r="77" spans="1:8" ht="12">
      <c r="A77" s="4" t="s">
        <v>42</v>
      </c>
      <c r="B77" s="1" t="s">
        <v>3</v>
      </c>
      <c r="C77" s="2">
        <v>3661</v>
      </c>
      <c r="D77" s="2" t="s">
        <v>3</v>
      </c>
      <c r="E77" s="2">
        <v>1884</v>
      </c>
      <c r="F77" s="2" t="s">
        <v>3</v>
      </c>
      <c r="G77" s="2">
        <f t="shared" si="1"/>
        <v>1777</v>
      </c>
      <c r="H77" s="2" t="s">
        <v>3</v>
      </c>
    </row>
    <row r="78" spans="1:8" ht="12">
      <c r="A78" s="4" t="s">
        <v>43</v>
      </c>
      <c r="B78" s="1" t="s">
        <v>3</v>
      </c>
      <c r="C78" s="2">
        <v>3704</v>
      </c>
      <c r="D78" s="2" t="s">
        <v>3</v>
      </c>
      <c r="E78" s="2">
        <v>1956</v>
      </c>
      <c r="F78" s="2" t="s">
        <v>3</v>
      </c>
      <c r="G78" s="2">
        <f t="shared" si="1"/>
        <v>1748</v>
      </c>
      <c r="H78" s="2" t="s">
        <v>3</v>
      </c>
    </row>
    <row r="79" spans="1:8" ht="12">
      <c r="A79" s="4" t="s">
        <v>44</v>
      </c>
      <c r="B79" s="1" t="s">
        <v>3</v>
      </c>
      <c r="C79" s="2">
        <v>3746</v>
      </c>
      <c r="D79" s="2" t="s">
        <v>3</v>
      </c>
      <c r="E79" s="2">
        <v>1877</v>
      </c>
      <c r="F79" s="2" t="s">
        <v>3</v>
      </c>
      <c r="G79" s="2">
        <f t="shared" si="1"/>
        <v>1869</v>
      </c>
      <c r="H79" s="2" t="s">
        <v>3</v>
      </c>
    </row>
    <row r="80" spans="1:8" ht="12">
      <c r="A80" s="4" t="s">
        <v>45</v>
      </c>
      <c r="B80" s="1" t="s">
        <v>3</v>
      </c>
      <c r="C80" s="2">
        <v>3725</v>
      </c>
      <c r="D80" s="2" t="s">
        <v>3</v>
      </c>
      <c r="E80" s="2">
        <v>1907</v>
      </c>
      <c r="F80" s="2" t="s">
        <v>3</v>
      </c>
      <c r="G80" s="2">
        <f t="shared" si="1"/>
        <v>1818</v>
      </c>
      <c r="H80" s="2" t="s">
        <v>3</v>
      </c>
    </row>
    <row r="81" spans="1:8" ht="12">
      <c r="A81" s="4" t="s">
        <v>46</v>
      </c>
      <c r="B81" s="1" t="s">
        <v>3</v>
      </c>
      <c r="C81" s="2">
        <v>3487</v>
      </c>
      <c r="D81" s="2" t="s">
        <v>3</v>
      </c>
      <c r="E81" s="2">
        <v>1790</v>
      </c>
      <c r="F81" s="2" t="s">
        <v>3</v>
      </c>
      <c r="G81" s="2">
        <f t="shared" si="1"/>
        <v>1697</v>
      </c>
      <c r="H81" s="2" t="s">
        <v>3</v>
      </c>
    </row>
    <row r="82" spans="1:8" ht="12">
      <c r="A82" s="4" t="s">
        <v>47</v>
      </c>
      <c r="B82" s="1" t="s">
        <v>3</v>
      </c>
      <c r="C82" s="2">
        <v>3452</v>
      </c>
      <c r="D82" s="2" t="s">
        <v>3</v>
      </c>
      <c r="E82" s="2">
        <v>1777</v>
      </c>
      <c r="F82" s="2" t="s">
        <v>3</v>
      </c>
      <c r="G82" s="2">
        <f t="shared" si="1"/>
        <v>1675</v>
      </c>
      <c r="H82" s="2" t="s">
        <v>3</v>
      </c>
    </row>
    <row r="83" spans="1:8" ht="12">
      <c r="A83" s="4" t="s">
        <v>48</v>
      </c>
      <c r="B83" s="1" t="s">
        <v>3</v>
      </c>
      <c r="C83" s="2">
        <v>3410</v>
      </c>
      <c r="D83" s="2" t="s">
        <v>3</v>
      </c>
      <c r="E83" s="2">
        <v>1740</v>
      </c>
      <c r="F83" s="2" t="s">
        <v>3</v>
      </c>
      <c r="G83" s="2">
        <f t="shared" si="1"/>
        <v>1670</v>
      </c>
      <c r="H83" s="2" t="s">
        <v>3</v>
      </c>
    </row>
    <row r="84" spans="1:8" ht="12">
      <c r="A84" s="4" t="s">
        <v>49</v>
      </c>
      <c r="B84" s="1" t="s">
        <v>3</v>
      </c>
      <c r="C84" s="2">
        <v>3196</v>
      </c>
      <c r="D84" s="2" t="s">
        <v>3</v>
      </c>
      <c r="E84" s="2">
        <v>1660</v>
      </c>
      <c r="F84" s="2" t="s">
        <v>3</v>
      </c>
      <c r="G84" s="2">
        <f t="shared" si="1"/>
        <v>1536</v>
      </c>
      <c r="H84" s="2" t="s">
        <v>3</v>
      </c>
    </row>
    <row r="85" spans="1:8" ht="12">
      <c r="A85" s="4" t="s">
        <v>50</v>
      </c>
      <c r="B85" s="1" t="s">
        <v>3</v>
      </c>
      <c r="C85" s="2">
        <v>3076</v>
      </c>
      <c r="D85" s="2" t="s">
        <v>3</v>
      </c>
      <c r="E85" s="2">
        <v>1593</v>
      </c>
      <c r="F85" s="2" t="s">
        <v>3</v>
      </c>
      <c r="G85" s="2">
        <f t="shared" si="1"/>
        <v>1483</v>
      </c>
      <c r="H85" s="2" t="s">
        <v>3</v>
      </c>
    </row>
    <row r="86" spans="1:8" ht="12">
      <c r="A86" s="4" t="s">
        <v>51</v>
      </c>
      <c r="B86" s="1" t="s">
        <v>3</v>
      </c>
      <c r="C86" s="2">
        <v>2234</v>
      </c>
      <c r="D86" s="2" t="s">
        <v>3</v>
      </c>
      <c r="E86" s="2">
        <v>1161</v>
      </c>
      <c r="F86" s="2" t="s">
        <v>3</v>
      </c>
      <c r="G86" s="2">
        <f t="shared" si="1"/>
        <v>1073</v>
      </c>
      <c r="H86" s="2" t="s">
        <v>3</v>
      </c>
    </row>
    <row r="87" spans="1:8" ht="12">
      <c r="A87" s="7" t="s">
        <v>29</v>
      </c>
      <c r="B87" s="7" t="s">
        <v>29</v>
      </c>
      <c r="C87" s="7" t="s">
        <v>29</v>
      </c>
      <c r="D87" s="7" t="s">
        <v>29</v>
      </c>
      <c r="E87" s="7" t="s">
        <v>29</v>
      </c>
      <c r="F87" s="7" t="s">
        <v>29</v>
      </c>
      <c r="G87" s="7" t="s">
        <v>29</v>
      </c>
      <c r="H87" s="7" t="s">
        <v>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nsfuser</cp:lastModifiedBy>
  <dcterms:created xsi:type="dcterms:W3CDTF">2008-06-24T21:11:03Z</dcterms:created>
  <dcterms:modified xsi:type="dcterms:W3CDTF">2008-06-24T21:11:03Z</dcterms:modified>
  <cp:category/>
  <cp:version/>
  <cp:contentType/>
  <cp:contentStatus/>
</cp:coreProperties>
</file>