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3390" windowWidth="9720" windowHeight="3975" tabRatio="655" activeTab="2"/>
  </bookViews>
  <sheets>
    <sheet name="Select City &amp; State" sheetId="1" r:id="rId1"/>
    <sheet name="TDC Limit Calculation" sheetId="2" r:id="rId2"/>
    <sheet name="Maximum Grant Calculation" sheetId="3" r:id="rId3"/>
  </sheets>
  <definedNames>
    <definedName name="CSSrequest">'Maximum Grant Calculation'!$M$15</definedName>
    <definedName name="DemoBdgtRequest">'Maximum Grant Calculation'!$L$20</definedName>
    <definedName name="DemodUnitsNotReplcdOnSite">'Maximum Grant Calculation'!$K$28</definedName>
    <definedName name="ExtraDemoCost">'Maximum Grant Calculation'!$M$36</definedName>
    <definedName name="ExtraSiteCost">'Maximum Grant Calculation'!$M$39</definedName>
    <definedName name="MaxRevitGrant">'Maximum Grant Calculation'!$L$51</definedName>
    <definedName name="MaxTDCLimit">'Maximum Grant Calculation'!$M$12</definedName>
    <definedName name="NewPHUnitsBackOnSite">'Maximum Grant Calculation'!$K$26</definedName>
    <definedName name="OtherPHdevFundsOverTDC">'Maximum Grant Calculation'!#REF!</definedName>
    <definedName name="PcntUnitsNotReplOnSite">'Maximum Grant Calculation'!$K$31</definedName>
    <definedName name="_xlnm.Print_Area" localSheetId="2">'Maximum Grant Calculation'!$B$2:$N$59</definedName>
    <definedName name="_xlnm.Print_Area" localSheetId="0">'Select City &amp; State'!$B$2:$J$83</definedName>
    <definedName name="_xlnm.Print_Area" localSheetId="1">'TDC Limit Calculation'!$B$2:$K$91</definedName>
    <definedName name="_xlnm.Print_Titles" localSheetId="1">'TDC Limit Calculation'!$13:$30</definedName>
    <definedName name="UnitsToBeDemolished">'Maximum Grant Calculation'!$K$24</definedName>
  </definedNames>
  <calcPr calcMode="autoNoTable" fullCalcOnLoad="1"/>
  <pivotCaches>
    <pivotCache cacheId="2" r:id="rId4"/>
  </pivotCaches>
</workbook>
</file>

<file path=xl/sharedStrings.xml><?xml version="1.0" encoding="utf-8"?>
<sst xmlns="http://schemas.openxmlformats.org/spreadsheetml/2006/main" count="246" uniqueCount="145">
  <si>
    <t>City</t>
  </si>
  <si>
    <t>Type</t>
  </si>
  <si>
    <t>Data</t>
  </si>
  <si>
    <t>Total</t>
  </si>
  <si>
    <t>Elevator</t>
  </si>
  <si>
    <t>Row House</t>
  </si>
  <si>
    <t>Walkup</t>
  </si>
  <si>
    <t xml:space="preserve">  </t>
  </si>
  <si>
    <t>TDC Limit per Unit</t>
  </si>
  <si>
    <t>1BR</t>
  </si>
  <si>
    <t>2BR</t>
  </si>
  <si>
    <t>3BR</t>
  </si>
  <si>
    <t>4BR</t>
  </si>
  <si>
    <t>5BR</t>
  </si>
  <si>
    <t/>
  </si>
  <si>
    <t>TDC Limit Totals</t>
  </si>
  <si>
    <t>HCC Totals</t>
  </si>
  <si>
    <t xml:space="preserve">Subtotal New Units: </t>
  </si>
  <si>
    <t>Subtotal Rehab Units:</t>
  </si>
  <si>
    <t>&lt;--  Select State here</t>
  </si>
  <si>
    <r>
      <t xml:space="preserve">&lt;-- </t>
    </r>
    <r>
      <rPr>
        <sz val="10"/>
        <color indexed="10"/>
        <rFont val="Arial"/>
        <family val="2"/>
      </rPr>
      <t xml:space="preserve"> Select City here</t>
    </r>
  </si>
  <si>
    <t>COMPLETE THIS WORKSHEET LAST</t>
  </si>
  <si>
    <t>(</t>
  </si>
  <si>
    <t>)</t>
  </si>
  <si>
    <t>Step 1.</t>
  </si>
  <si>
    <t>Step 2.</t>
  </si>
  <si>
    <t>Step 3.</t>
  </si>
  <si>
    <t>Step 4.</t>
  </si>
  <si>
    <t>Step 5.</t>
  </si>
  <si>
    <t>Step 6.</t>
  </si>
  <si>
    <t>Step 7.</t>
  </si>
  <si>
    <t>Step 8.</t>
  </si>
  <si>
    <r>
      <t>NEW UNITS (new construction, and units to be acquired and rehabilitated</t>
    </r>
    <r>
      <rPr>
        <b/>
        <sz val="11"/>
        <rFont val="Arial"/>
        <family val="0"/>
      </rPr>
      <t>)</t>
    </r>
  </si>
  <si>
    <t>FOLLOW THE STEP-BY-STEP INSTRUCTIONS</t>
  </si>
  <si>
    <t>StateName</t>
  </si>
  <si>
    <t>Step 9.</t>
  </si>
  <si>
    <t>Totals for all New and Rehabilitation Units</t>
  </si>
  <si>
    <t>Step 11.</t>
  </si>
  <si>
    <t>Maximum allowable HOPE VI Revitalization Grant</t>
  </si>
  <si>
    <t>Page 1</t>
  </si>
  <si>
    <t>Page 2</t>
  </si>
  <si>
    <t>Page 3</t>
  </si>
  <si>
    <t>Step 10.</t>
  </si>
  <si>
    <t>TEXAS</t>
  </si>
  <si>
    <t>(from Attachment 7, Sources and Uses Budget)</t>
  </si>
  <si>
    <t>(Enter the combined total of the dwelling unit remediation and dwelling unit demolition line items from Attachment 7, Sources and Uses Budget)</t>
  </si>
  <si>
    <t>(Do not include existing public housing units to be rehabilitated)</t>
  </si>
  <si>
    <t>Attachment 9:</t>
  </si>
  <si>
    <t>Bedrooms</t>
  </si>
  <si>
    <t>Detached / Semi-Detached</t>
  </si>
  <si>
    <t>REHABILITATION UNITS (existing pubic housing units to be rehabilitated)*</t>
  </si>
  <si>
    <t xml:space="preserve">Definitions  </t>
  </si>
  <si>
    <t>Building Types</t>
  </si>
  <si>
    <t>Step 12.</t>
  </si>
  <si>
    <t>Number of Units</t>
  </si>
  <si>
    <t>HCC Limit 
per Unit</t>
  </si>
  <si>
    <t>TDC limit, unadjusted (entered automatically from "TDC Limit Calculation")</t>
  </si>
  <si>
    <t>(Note: request for HOPE VI Community and Supportive Services (CSS) funding may not exceed 15% of total grant requested, and amounts above 5% of grant must be matched by other sources.)</t>
  </si>
  <si>
    <t>Subtotal: TDC limit, adjusted (for CSS, abatement/demolition, and extraordinary site costs)</t>
  </si>
  <si>
    <t>Subtotal: Adjusted maximum allowable grant, after accounting for additional capital assistance</t>
  </si>
  <si>
    <t>TDC/Grant Limitations Worksheet</t>
  </si>
  <si>
    <t>Demo/abatement costs attributable to units to be demolished and not replaced on orig. site</t>
  </si>
  <si>
    <t>Select your City from the menu below.</t>
  </si>
  <si>
    <t>Enter all other HUD PH capital assistance proposed for HOPE VI development activities.</t>
  </si>
  <si>
    <t>Enter HOPE VI request for "extraordinary site costs" (certified by architect or engineer).</t>
  </si>
  <si>
    <t>Enter number of PH units to be built back on the original site.</t>
  </si>
  <si>
    <r>
      <t>Enter number of PH units to be demolished (</t>
    </r>
    <r>
      <rPr>
        <b/>
        <u val="single"/>
        <sz val="11"/>
        <color indexed="10"/>
        <rFont val="Arial"/>
        <family val="2"/>
      </rPr>
      <t>after</t>
    </r>
    <r>
      <rPr>
        <b/>
        <sz val="11"/>
        <color indexed="10"/>
        <rFont val="Arial"/>
        <family val="2"/>
      </rPr>
      <t xml:space="preserve"> date of application only).</t>
    </r>
  </si>
  <si>
    <t>Enter HOPE VI request for CSS funding.</t>
  </si>
  <si>
    <t>Click as indicated to see the lists of cities, scroll through the list, click on your City, and click "OK."</t>
  </si>
  <si>
    <t>Click as indicated to see the lists of states, scroll through the list, click on your State, and click "OK."</t>
  </si>
  <si>
    <t>Repeat Step 1 to select your State from the menu below.</t>
  </si>
  <si>
    <r>
      <t>Detached</t>
    </r>
    <r>
      <rPr>
        <sz val="11"/>
        <rFont val="Arial"/>
        <family val="0"/>
      </rPr>
      <t xml:space="preserve"> buildings are single-family dwellings.</t>
    </r>
  </si>
  <si>
    <r>
      <t>Semi-Detached</t>
    </r>
    <r>
      <rPr>
        <sz val="11"/>
        <rFont val="Arial"/>
        <family val="2"/>
      </rPr>
      <t xml:space="preserve"> buildings, also referred to as "duplex" units, are structures that include only two units.  </t>
    </r>
  </si>
  <si>
    <r>
      <t>Elevator</t>
    </r>
    <r>
      <rPr>
        <sz val="11"/>
        <rFont val="Arial"/>
        <family val="2"/>
      </rPr>
      <t xml:space="preserve"> buildings include only those structures with an elevator and four or more floors above ground.</t>
    </r>
  </si>
  <si>
    <r>
      <t>Row House</t>
    </r>
    <r>
      <rPr>
        <sz val="11"/>
        <rFont val="Arial"/>
        <family val="2"/>
      </rPr>
      <t xml:space="preserve"> refers to any structure with three or more units that has only vertical common walls. If a building with three or more units has upper/lower units (and is not an elevator building), it is classified as a </t>
    </r>
    <r>
      <rPr>
        <u val="single"/>
        <sz val="11"/>
        <rFont val="Arial"/>
        <family val="2"/>
      </rPr>
      <t>Walkup</t>
    </r>
    <r>
      <rPr>
        <sz val="11"/>
        <rFont val="Arial"/>
        <family val="2"/>
      </rPr>
      <t>.</t>
    </r>
  </si>
  <si>
    <r>
      <t>Walkup</t>
    </r>
    <r>
      <rPr>
        <sz val="11"/>
        <rFont val="Arial"/>
        <family val="0"/>
      </rPr>
      <t xml:space="preserve"> buildings include all structures with three or more units that are not classified as </t>
    </r>
    <r>
      <rPr>
        <u val="single"/>
        <sz val="11"/>
        <rFont val="Arial"/>
        <family val="2"/>
      </rPr>
      <t>Elevator</t>
    </r>
    <r>
      <rPr>
        <sz val="11"/>
        <rFont val="Arial"/>
        <family val="0"/>
      </rPr>
      <t xml:space="preserve"> or </t>
    </r>
    <r>
      <rPr>
        <u val="single"/>
        <sz val="11"/>
        <rFont val="Arial"/>
        <family val="2"/>
      </rPr>
      <t>Row House</t>
    </r>
    <r>
      <rPr>
        <sz val="11"/>
        <rFont val="Arial"/>
        <family val="0"/>
      </rPr>
      <t>.</t>
    </r>
  </si>
  <si>
    <r>
      <t>REHABILITATION UNITS</t>
    </r>
    <r>
      <rPr>
        <sz val="11"/>
        <rFont val="Arial"/>
        <family val="2"/>
      </rPr>
      <t xml:space="preserve"> include only existing public housing units that are proposed for rehabilitation utilizing HOPE VI grant funds or other public housing capital assistance.</t>
    </r>
  </si>
  <si>
    <t>BUILDING
TYPE</t>
  </si>
  <si>
    <t>Step 13.</t>
  </si>
  <si>
    <t>Enter the amount of your 2002 HOPE VI Revitalization Grant Request</t>
  </si>
  <si>
    <t>Maximum allowable 2002 HOPE VI revitalization grant request</t>
  </si>
  <si>
    <t>(If different than maximum allowable grant request, above)</t>
  </si>
  <si>
    <t>Enter name of PHA:</t>
  </si>
  <si>
    <t>TDC Limit 
per Unit</t>
  </si>
  <si>
    <t>TDC Limit
per Unit</t>
  </si>
  <si>
    <t xml:space="preserve">(a) Enter name(s) of project(s): </t>
  </si>
  <si>
    <t>(b) Enter City (from TDC table):</t>
  </si>
  <si>
    <t>(c) Enter State (from TDC table):</t>
  </si>
  <si>
    <t>Note: If completing Attachment 9 manually, rather than using the Excel workbook, start at Step 4 (page 2).</t>
  </si>
  <si>
    <t>After selecting the appropriate City and State, go to Step 4 on the worksheet entitled 
"TDC Limit Calculation" by clicking on the worksheet tab at the bottom of this screen.</t>
  </si>
  <si>
    <t>Community Renewal 
Allowance Total</t>
  </si>
  <si>
    <t>Comm Renewal 
Allowance Total</t>
  </si>
  <si>
    <t>TDC Limit per Unit*</t>
  </si>
  <si>
    <r>
      <t xml:space="preserve">* </t>
    </r>
    <r>
      <rPr>
        <sz val="11"/>
        <rFont val="Arial"/>
        <family val="0"/>
      </rPr>
      <t xml:space="preserve">Rehabilitation Units are eligible for 90% of the TDC limit.  If the project unit configuration (number of units or bedrooms) will change due to rehabilitation activities, use the number of units and bedroom sizes </t>
    </r>
    <r>
      <rPr>
        <u val="single"/>
        <sz val="11"/>
        <rFont val="Arial"/>
        <family val="2"/>
      </rPr>
      <t>after</t>
    </r>
    <r>
      <rPr>
        <sz val="11"/>
        <rFont val="Arial"/>
        <family val="0"/>
      </rPr>
      <t xml:space="preserve"> rehabilitation, not the unit configuration before rehabilitation.</t>
    </r>
  </si>
  <si>
    <t>Note:  If the selected City or State is wrong, return to Page 1, Step 1, to correct your selections (click on "Select City &amp; State" tab below).</t>
  </si>
  <si>
    <t>BR's</t>
  </si>
  <si>
    <t>To determine the maximum grant amount that may be requested in this HOPE VI revitalization application, enter the requested information.  If you are using the Excel form, totals are calculated automatically.</t>
  </si>
  <si>
    <t>Enter HOPE VI funds requested for demolition and remediation of dwelling units.</t>
  </si>
  <si>
    <t>Number of PH units to be demolished and not replaced back on original site</t>
  </si>
  <si>
    <t>(Number of units identified in Step 9, minus the number of units identified in Step 10)</t>
  </si>
  <si>
    <t>Percent of original PH units to be demolished and not replaced back on original site</t>
  </si>
  <si>
    <t>10(a)</t>
  </si>
  <si>
    <t>(Number of units identified in 10(a), divided by number of units identified in Step 9)</t>
  </si>
  <si>
    <t>10(b)</t>
  </si>
  <si>
    <t>%</t>
  </si>
  <si>
    <t>Example: Step 9 = 100 units to be demolished.  Step 10 = 40 PH units to be built back on original site. 10(a) = 60 units demolished and not built back on original site.  10(b) = 60/100 = 60%</t>
  </si>
  <si>
    <t>(Dollar amount identified in Step 8, multiplied by percentage identified in 10(b))</t>
  </si>
  <si>
    <t>If you are manually calculating the maximum grant amount that may be requested on this Attachment 9, follow the calculation instructions provided below on this worksheet.</t>
  </si>
  <si>
    <t>10(c)</t>
  </si>
  <si>
    <t>11(a)</t>
  </si>
  <si>
    <t>6(a)</t>
  </si>
  <si>
    <t>6(b)</t>
  </si>
  <si>
    <t>6(c)</t>
  </si>
  <si>
    <t xml:space="preserve">In the appropriate BUILDING TYPE and Bedroom (BR) categories below, enter the number of 
NEW UNITS in section 6(a), and/or REHABILITATION UNITS in section 6(b), proposed for funding under this application.  </t>
  </si>
  <si>
    <t xml:space="preserve">The Excel form will calculate totals for each unit type, and worksheet totals in section 6(c), based on City and State selected on page 1. </t>
  </si>
  <si>
    <t>6(d)</t>
  </si>
  <si>
    <t>(To calculate manually, enter the TDC Limit Total for all New and Rehabilitation Units from 6(c), page 2)</t>
  </si>
  <si>
    <t>(Total of amounts above: 6(d) + Step 7 + 10(c) + Step 11)</t>
  </si>
  <si>
    <t>(Total of Subtotal in 11(a), minus amount identified in Step 12)</t>
  </si>
  <si>
    <t>12(a)</t>
  </si>
  <si>
    <t>12(b)</t>
  </si>
  <si>
    <t>12(c)</t>
  </si>
  <si>
    <t>(In accordance with provisions of the HUD 2002 HOPE VI Notice of Funding Availability)</t>
  </si>
  <si>
    <t>(Include any project funds from the following sources: Public Housing Capital Funds or Mod funds (e.g., CIAP or CGP funds); Public Housing Development grants; previously-awarded HOPE VI demolition-only grants; and any borrowed funds secured by Capital Funds (from Attachment 7, Sources and Uses Budget))</t>
  </si>
  <si>
    <t>(The lesser of 12(a) (adjusted max. possible grant), and 12(b) ($20,000,000))</t>
  </si>
  <si>
    <r>
      <t>NEW UNITS</t>
    </r>
    <r>
      <rPr>
        <sz val="11"/>
        <rFont val="Arial"/>
        <family val="2"/>
      </rPr>
      <t xml:space="preserve"> include all on-site and off-site rental units that will receive public housing operating subsidy.  Also include any homeownership units (including lease-purchase), that will be newly-constructed or acquired (with or without rehabilitation) utilizing any HOPE VI grant funds or other public housing capital assistance for development.</t>
    </r>
  </si>
  <si>
    <t>If you are completing this Attachment 9 manually, use the applicable TDC limits for each unit type found in HUD Notice PIH 2001-22.</t>
  </si>
  <si>
    <t>This table includes all Total Development Cost (TDC) dollar limits published in HUD Notice PIH 2001-22.  If your City is not shown, contact Mr. Satinder Munjal for assistance: HUD Office of Public Housing Investments, (202) 708-0614, extension 4196.</t>
  </si>
  <si>
    <t>If you have selected a valid City/State combination, a table will be created that extends down to row 82.  The TDC limits for each unit type shown on this table will be transferred automatically to the table on the next worksheet, "TDC Limit Calculation."</t>
  </si>
  <si>
    <t>Detached/Semi-Detached</t>
  </si>
  <si>
    <t>0 Bedrooms, TDC</t>
  </si>
  <si>
    <t>1 Bedrooms, TDC</t>
  </si>
  <si>
    <t>2 Bedrooms, TDC</t>
  </si>
  <si>
    <t>3 Bedrooms, TDC</t>
  </si>
  <si>
    <t>4 Bedrooms, TDC</t>
  </si>
  <si>
    <t>5 Bedrooms, TDC</t>
  </si>
  <si>
    <t>6 Bedrooms, TDC</t>
  </si>
  <si>
    <t>0 Bedrooms, HCC</t>
  </si>
  <si>
    <t>1 Bedrooms, HCC</t>
  </si>
  <si>
    <t>2 Bedrooms, HCC</t>
  </si>
  <si>
    <t>3 Bedrooms, HCC</t>
  </si>
  <si>
    <t>4 Bedrooms, HCC</t>
  </si>
  <si>
    <t>5 Bedrooms, HCC</t>
  </si>
  <si>
    <t>6 Bedrooms, HCC</t>
  </si>
  <si>
    <t>ABILENE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</si>
</sst>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0_);\(0\)"/>
    <numFmt numFmtId="167" formatCode="_(&quot;$&quot;* #,##0.000_);_(&quot;$&quot;* \(#,##0.000\);_(&quot;$&quot;* &quot;-&quot;??_);_(@_)"/>
    <numFmt numFmtId="168" formatCode="_(&quot;$&quot;* #,##0.0_);_(&quot;$&quot;* \(#,##0.0\);_(&quot;$&quot;* &quot;-&quot;??_);_(@_)"/>
    <numFmt numFmtId="169" formatCode="_(&quot;$&quot;* #,##0_);_(&quot;$&quot;* \(#,##0\);_(&quot;$&quot;* &quot;-&quot;??_);_(@_)"/>
    <numFmt numFmtId="170" formatCode="_(&quot;$&quot;* #,##0.0_);_(&quot;$&quot;* \(#,##0.0\);_(&quot;$&quot;* &quot;-&quot;?_);_(@_)"/>
    <numFmt numFmtId="171" formatCode="0.0%"/>
    <numFmt numFmtId="172" formatCode="_(* #,##0.0_);_(* \(#,##0.0\);_(* &quot;-&quot;??_);_(@_)"/>
    <numFmt numFmtId="173" formatCode="_(* #,##0.0_);_(* \(#,##0.0\);_(* &quot;-&quot;?_);_(@_)"/>
  </numFmts>
  <fonts count="28">
    <font>
      <sz val="11"/>
      <name val="Arial"/>
      <family val="0"/>
    </font>
    <font>
      <b/>
      <sz val="11"/>
      <name val="Arial"/>
      <family val="0"/>
    </font>
    <font>
      <i/>
      <sz val="11"/>
      <name val="Arial"/>
      <family val="0"/>
    </font>
    <font>
      <b/>
      <i/>
      <sz val="11"/>
      <name val="Arial"/>
      <family val="0"/>
    </font>
    <font>
      <i/>
      <sz val="10"/>
      <name val="Arial"/>
      <family val="0"/>
    </font>
    <font>
      <b/>
      <sz val="10"/>
      <name val="Arial"/>
      <family val="0"/>
    </font>
    <font>
      <sz val="11"/>
      <color indexed="12"/>
      <name val="Arial"/>
      <family val="2"/>
    </font>
    <font>
      <b/>
      <i/>
      <sz val="10"/>
      <name val="Arial"/>
      <family val="0"/>
    </font>
    <font>
      <sz val="8"/>
      <name val="Tahoma"/>
      <family val="2"/>
    </font>
    <font>
      <sz val="10"/>
      <color indexed="10"/>
      <name val="Arial"/>
      <family val="2"/>
    </font>
    <font>
      <b/>
      <sz val="10"/>
      <color indexed="10"/>
      <name val="Arial"/>
      <family val="2"/>
    </font>
    <font>
      <sz val="11"/>
      <color indexed="8"/>
      <name val="Arial"/>
      <family val="2"/>
    </font>
    <font>
      <b/>
      <sz val="11"/>
      <color indexed="10"/>
      <name val="Arial"/>
      <family val="2"/>
    </font>
    <font>
      <b/>
      <sz val="11"/>
      <color indexed="8"/>
      <name val="Arial"/>
      <family val="2"/>
    </font>
    <font>
      <b/>
      <u val="single"/>
      <sz val="11"/>
      <color indexed="10"/>
      <name val="Arial"/>
      <family val="2"/>
    </font>
    <font>
      <i/>
      <sz val="10"/>
      <color indexed="8"/>
      <name val="Arial"/>
      <family val="2"/>
    </font>
    <font>
      <i/>
      <sz val="10"/>
      <color indexed="12"/>
      <name val="Arial"/>
      <family val="2"/>
    </font>
    <font>
      <b/>
      <sz val="11"/>
      <color indexed="12"/>
      <name val="Arial"/>
      <family val="2"/>
    </font>
    <font>
      <u val="singleAccounting"/>
      <sz val="11"/>
      <color indexed="12"/>
      <name val="Arial"/>
      <family val="2"/>
    </font>
    <font>
      <u val="singleAccounting"/>
      <sz val="11"/>
      <name val="Arial"/>
      <family val="2"/>
    </font>
    <font>
      <u val="doubleAccounting"/>
      <sz val="11"/>
      <name val="Arial"/>
      <family val="2"/>
    </font>
    <font>
      <sz val="10"/>
      <name val="Arial"/>
      <family val="2"/>
    </font>
    <font>
      <sz val="9"/>
      <color indexed="8"/>
      <name val="Arial"/>
      <family val="2"/>
    </font>
    <font>
      <sz val="9"/>
      <name val="Arial"/>
      <family val="2"/>
    </font>
    <font>
      <b/>
      <sz val="14"/>
      <color indexed="10"/>
      <name val="Arial"/>
      <family val="2"/>
    </font>
    <font>
      <b/>
      <sz val="14"/>
      <name val="Times New Roman"/>
      <family val="1"/>
    </font>
    <font>
      <u val="single"/>
      <sz val="11"/>
      <name val="Arial"/>
      <family val="2"/>
    </font>
    <font>
      <u val="doubleAccounting"/>
      <sz val="11"/>
      <color indexed="12"/>
      <name val="Arial"/>
      <family val="2"/>
    </font>
  </fonts>
  <fills count="3">
    <fill>
      <patternFill/>
    </fill>
    <fill>
      <patternFill patternType="gray125"/>
    </fill>
    <fill>
      <patternFill patternType="solid">
        <fgColor indexed="9"/>
        <bgColor indexed="64"/>
      </patternFill>
    </fill>
  </fills>
  <borders count="63">
    <border>
      <left/>
      <right/>
      <top/>
      <bottom/>
      <diagonal/>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color indexed="8"/>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style="thin"/>
      <right style="thin"/>
      <top style="medium"/>
      <bottom style="medium"/>
    </border>
    <border diagonalUp="1" diagonalDown="1">
      <left style="medium"/>
      <right style="medium"/>
      <top style="medium"/>
      <bottom style="medium"/>
      <diagonal style="thin"/>
    </border>
    <border diagonalUp="1" diagonalDown="1">
      <left style="thin"/>
      <right style="thin"/>
      <top style="thin"/>
      <bottom style="thin"/>
      <diagonal style="thin"/>
    </border>
    <border>
      <left>
        <color indexed="63"/>
      </left>
      <right style="thin"/>
      <top style="thin"/>
      <bottom style="thin"/>
    </border>
    <border diagonalUp="1" diagonalDown="1">
      <left style="thin"/>
      <right style="thin"/>
      <top style="thin"/>
      <bottom style="medium"/>
      <diagonal style="thin"/>
    </border>
    <border>
      <left>
        <color indexed="63"/>
      </left>
      <right>
        <color indexed="63"/>
      </right>
      <top style="thin"/>
      <bottom style="thin"/>
    </border>
    <border>
      <left>
        <color indexed="63"/>
      </left>
      <right style="thin"/>
      <top style="thin"/>
      <bottom style="medium"/>
    </border>
    <border>
      <left style="medium"/>
      <right style="medium"/>
      <top style="medium"/>
      <bottom style="medium"/>
    </border>
    <border>
      <left style="medium"/>
      <right>
        <color indexed="63"/>
      </right>
      <top style="thin"/>
      <bottom style="thin"/>
    </border>
    <border>
      <left style="medium"/>
      <right>
        <color indexed="63"/>
      </right>
      <top style="thin"/>
      <bottom style="medium"/>
    </border>
    <border diagonalUp="1" diagonalDown="1">
      <left>
        <color indexed="63"/>
      </left>
      <right style="thin"/>
      <top style="thin"/>
      <bottom style="thin"/>
      <diagonal style="thin"/>
    </border>
    <border diagonalUp="1" diagonalDown="1">
      <left>
        <color indexed="63"/>
      </left>
      <right style="thin"/>
      <top style="thin"/>
      <bottom style="medium"/>
      <diagonal style="thin"/>
    </border>
    <border>
      <left style="medium">
        <color indexed="12"/>
      </left>
      <right style="medium">
        <color indexed="12"/>
      </right>
      <top style="medium">
        <color indexed="12"/>
      </top>
      <bottom style="medium">
        <color indexed="12"/>
      </bottom>
    </border>
    <border>
      <left>
        <color indexed="63"/>
      </left>
      <right style="medium">
        <color indexed="12"/>
      </right>
      <top>
        <color indexed="63"/>
      </top>
      <bottom>
        <color indexed="63"/>
      </bottom>
    </border>
    <border>
      <left style="medium">
        <color indexed="12"/>
      </left>
      <right style="medium">
        <color indexed="12"/>
      </right>
      <top style="thin">
        <color indexed="12"/>
      </top>
      <bottom style="thin">
        <color indexed="12"/>
      </bottom>
    </border>
    <border>
      <left style="medium">
        <color indexed="12"/>
      </left>
      <right style="medium">
        <color indexed="12"/>
      </right>
      <top style="thin">
        <color indexed="12"/>
      </top>
      <bottom style="medium">
        <color indexed="12"/>
      </bottom>
    </border>
    <border>
      <left style="medium">
        <color indexed="12"/>
      </left>
      <right style="medium">
        <color indexed="12"/>
      </right>
      <top style="medium">
        <color indexed="12"/>
      </top>
      <bottom style="thin">
        <color indexed="12"/>
      </bottom>
    </border>
    <border>
      <left>
        <color indexed="63"/>
      </left>
      <right>
        <color indexed="63"/>
      </right>
      <top style="medium"/>
      <bottom style="medium"/>
    </border>
    <border>
      <left style="thin">
        <color indexed="8"/>
      </left>
      <right style="medium"/>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color indexed="63"/>
      </left>
      <right>
        <color indexed="63"/>
      </right>
      <top>
        <color indexed="63"/>
      </top>
      <bottom style="thin"/>
    </border>
    <border>
      <left style="thin"/>
      <right style="thin"/>
      <top style="thin"/>
      <bottom>
        <color indexed="63"/>
      </bottom>
    </border>
    <border>
      <left style="medium">
        <color indexed="12"/>
      </left>
      <right style="medium">
        <color indexed="12"/>
      </right>
      <top>
        <color indexed="63"/>
      </top>
      <bottom style="thin">
        <color indexed="12"/>
      </bottom>
    </border>
    <border>
      <left style="thin"/>
      <right style="thin"/>
      <top>
        <color indexed="63"/>
      </top>
      <bottom style="thin"/>
    </border>
    <border>
      <left style="thin"/>
      <right style="thin"/>
      <top style="medium"/>
      <bottom style="thin"/>
    </border>
    <border>
      <left>
        <color indexed="63"/>
      </left>
      <right>
        <color indexed="63"/>
      </right>
      <top style="medium">
        <color indexed="12"/>
      </top>
      <bottom style="thin"/>
    </border>
    <border>
      <left style="medium"/>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thin"/>
      <bottom>
        <color indexed="63"/>
      </bottom>
    </border>
    <border>
      <left style="thin"/>
      <right style="medium"/>
      <top>
        <color indexed="63"/>
      </top>
      <bottom>
        <color indexed="63"/>
      </bottom>
    </border>
    <border>
      <left>
        <color indexed="63"/>
      </left>
      <right>
        <color indexed="63"/>
      </right>
      <top>
        <color indexed="63"/>
      </top>
      <bottom style="medium">
        <color indexed="12"/>
      </bottom>
    </border>
    <border>
      <left style="thin"/>
      <right style="thin"/>
      <top>
        <color indexed="63"/>
      </top>
      <bottom>
        <color indexed="63"/>
      </bottom>
    </border>
    <border>
      <left style="thin"/>
      <right>
        <color indexed="63"/>
      </right>
      <top style="thin"/>
      <bottom>
        <color indexed="63"/>
      </bottom>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4">
    <xf numFmtId="0" fontId="0" fillId="0" borderId="0" xfId="0" applyAlignment="1">
      <alignment/>
    </xf>
    <xf numFmtId="0" fontId="1" fillId="0" borderId="0" xfId="0" applyFont="1" applyAlignment="1">
      <alignment horizontal="centerContinuous" vertical="center"/>
    </xf>
    <xf numFmtId="0" fontId="0" fillId="0" borderId="0" xfId="0" applyBorder="1" applyAlignment="1">
      <alignment/>
    </xf>
    <xf numFmtId="1" fontId="0" fillId="0" borderId="0" xfId="0" applyNumberFormat="1" applyBorder="1" applyAlignment="1" applyProtection="1">
      <alignment/>
      <protection locked="0"/>
    </xf>
    <xf numFmtId="164" fontId="0" fillId="0" borderId="0" xfId="0" applyNumberFormat="1" applyBorder="1" applyAlignment="1" applyProtection="1">
      <alignment horizontal="left"/>
      <protection locked="0"/>
    </xf>
    <xf numFmtId="164" fontId="0" fillId="0" borderId="0" xfId="0" applyNumberFormat="1" applyBorder="1" applyAlignment="1">
      <alignment horizontal="left"/>
    </xf>
    <xf numFmtId="0" fontId="1" fillId="2" borderId="0" xfId="0" applyNumberFormat="1" applyFont="1" applyFill="1" applyBorder="1" applyAlignment="1">
      <alignment horizontal="centerContinuous"/>
    </xf>
    <xf numFmtId="0" fontId="1" fillId="0" borderId="0" xfId="0" applyFont="1" applyAlignment="1">
      <alignment/>
    </xf>
    <xf numFmtId="0" fontId="0" fillId="0" borderId="0" xfId="0" applyAlignment="1">
      <alignment wrapText="1"/>
    </xf>
    <xf numFmtId="0" fontId="0" fillId="0" borderId="0" xfId="0" applyAlignment="1" applyProtection="1">
      <alignment/>
      <protection/>
    </xf>
    <xf numFmtId="0" fontId="0" fillId="0" borderId="0" xfId="0" applyBorder="1" applyAlignment="1" applyProtection="1">
      <alignment/>
      <protection/>
    </xf>
    <xf numFmtId="1" fontId="0" fillId="0" borderId="0" xfId="0" applyNumberFormat="1" applyBorder="1" applyAlignment="1" applyProtection="1">
      <alignment/>
      <protection/>
    </xf>
    <xf numFmtId="164" fontId="0" fillId="0" borderId="0" xfId="0" applyNumberFormat="1" applyBorder="1" applyAlignment="1" applyProtection="1">
      <alignment horizontal="left"/>
      <protection/>
    </xf>
    <xf numFmtId="0" fontId="2" fillId="0" borderId="0" xfId="0" applyFont="1" applyAlignment="1" applyProtection="1" quotePrefix="1">
      <alignment horizontal="left"/>
      <protection/>
    </xf>
    <xf numFmtId="0" fontId="0" fillId="0" borderId="0" xfId="0" applyFill="1" applyAlignment="1">
      <alignment/>
    </xf>
    <xf numFmtId="0" fontId="12" fillId="0" borderId="0" xfId="0" applyFont="1" applyAlignment="1">
      <alignment horizontal="center"/>
    </xf>
    <xf numFmtId="0" fontId="12" fillId="0" borderId="0" xfId="0" applyFont="1" applyAlignment="1" applyProtection="1">
      <alignment horizontal="center"/>
      <protection/>
    </xf>
    <xf numFmtId="0" fontId="0" fillId="0" borderId="0" xfId="0" applyFont="1" applyAlignment="1">
      <alignment/>
    </xf>
    <xf numFmtId="0" fontId="1" fillId="0" borderId="0" xfId="0" applyFont="1" applyAlignment="1" quotePrefix="1">
      <alignment horizontal="center"/>
    </xf>
    <xf numFmtId="0" fontId="1" fillId="0" borderId="0" xfId="0" applyFont="1" applyAlignment="1" quotePrefix="1">
      <alignment horizontal="left"/>
    </xf>
    <xf numFmtId="0" fontId="0" fillId="0" borderId="1" xfId="0" applyFill="1" applyBorder="1" applyAlignment="1">
      <alignment/>
    </xf>
    <xf numFmtId="0" fontId="0" fillId="0" borderId="2" xfId="0" applyFill="1" applyBorder="1" applyAlignment="1">
      <alignment/>
    </xf>
    <xf numFmtId="0" fontId="12" fillId="0" borderId="0" xfId="0" applyFont="1" applyFill="1" applyBorder="1" applyAlignment="1">
      <alignment vertical="center"/>
    </xf>
    <xf numFmtId="0" fontId="0" fillId="0" borderId="0" xfId="0" applyFill="1" applyBorder="1" applyAlignment="1">
      <alignment vertical="center"/>
    </xf>
    <xf numFmtId="0" fontId="0" fillId="0" borderId="3" xfId="0" applyFill="1" applyBorder="1" applyAlignment="1">
      <alignment vertical="center"/>
    </xf>
    <xf numFmtId="0" fontId="12" fillId="0" borderId="0" xfId="0" applyFont="1" applyFill="1" applyBorder="1" applyAlignment="1">
      <alignment/>
    </xf>
    <xf numFmtId="0" fontId="0" fillId="0" borderId="0" xfId="0" applyFill="1" applyBorder="1" applyAlignment="1">
      <alignment/>
    </xf>
    <xf numFmtId="0" fontId="0" fillId="0" borderId="3" xfId="0" applyFill="1" applyBorder="1" applyAlignment="1">
      <alignment/>
    </xf>
    <xf numFmtId="0" fontId="0" fillId="0" borderId="4" xfId="0" applyFill="1" applyBorder="1" applyAlignment="1">
      <alignment/>
    </xf>
    <xf numFmtId="0" fontId="0" fillId="0" borderId="0" xfId="0" applyFill="1" applyBorder="1" applyAlignment="1" applyProtection="1">
      <alignment/>
      <protection locked="0"/>
    </xf>
    <xf numFmtId="165" fontId="0" fillId="0" borderId="0" xfId="15" applyNumberFormat="1" applyFill="1" applyBorder="1" applyAlignment="1">
      <alignment/>
    </xf>
    <xf numFmtId="0" fontId="0" fillId="0" borderId="5" xfId="0" applyFill="1" applyBorder="1" applyAlignment="1">
      <alignment/>
    </xf>
    <xf numFmtId="0" fontId="0" fillId="0" borderId="6" xfId="0" applyFill="1" applyBorder="1" applyAlignment="1">
      <alignment/>
    </xf>
    <xf numFmtId="0" fontId="12" fillId="0" borderId="0" xfId="0" applyFont="1" applyFill="1" applyBorder="1" applyAlignment="1" quotePrefix="1">
      <alignment horizontal="center" vertical="center"/>
    </xf>
    <xf numFmtId="0" fontId="0" fillId="0" borderId="7" xfId="0" applyBorder="1" applyAlignment="1">
      <alignment/>
    </xf>
    <xf numFmtId="0" fontId="0" fillId="0" borderId="8" xfId="0" applyBorder="1" applyAlignment="1">
      <alignment/>
    </xf>
    <xf numFmtId="0" fontId="0" fillId="0" borderId="3" xfId="0" applyFill="1" applyBorder="1" applyAlignment="1">
      <alignment vertical="center" wrapText="1"/>
    </xf>
    <xf numFmtId="0" fontId="0" fillId="0" borderId="9" xfId="0" applyBorder="1" applyAlignment="1">
      <alignment/>
    </xf>
    <xf numFmtId="0" fontId="0" fillId="0" borderId="0" xfId="0" applyFill="1" applyBorder="1" applyAlignment="1" applyProtection="1">
      <alignment horizontal="right" vertical="center"/>
      <protection/>
    </xf>
    <xf numFmtId="0" fontId="0" fillId="0" borderId="0" xfId="0" applyFill="1" applyBorder="1" applyAlignment="1">
      <alignment horizontal="right" vertical="center"/>
    </xf>
    <xf numFmtId="0" fontId="0" fillId="0" borderId="0" xfId="0" applyFill="1" applyBorder="1" applyAlignment="1" applyProtection="1">
      <alignment vertical="center"/>
      <protection/>
    </xf>
    <xf numFmtId="49" fontId="2" fillId="0" borderId="0" xfId="0" applyNumberFormat="1" applyFont="1" applyFill="1" applyBorder="1" applyAlignment="1" applyProtection="1">
      <alignment horizontal="centerContinuous" vertical="center" wrapText="1"/>
      <protection/>
    </xf>
    <xf numFmtId="49" fontId="0" fillId="0" borderId="0" xfId="0" applyNumberFormat="1" applyFill="1" applyBorder="1" applyAlignment="1" applyProtection="1">
      <alignment horizontal="centerContinuous" vertical="center" wrapText="1"/>
      <protection/>
    </xf>
    <xf numFmtId="49" fontId="0" fillId="0" borderId="0" xfId="0" applyNumberFormat="1" applyFill="1" applyBorder="1" applyAlignment="1">
      <alignment horizontal="centerContinuous" vertical="center" wrapText="1"/>
    </xf>
    <xf numFmtId="49" fontId="0" fillId="0" borderId="3" xfId="0" applyNumberFormat="1" applyFill="1" applyBorder="1" applyAlignment="1">
      <alignment horizontal="centerContinuous" vertical="center" wrapText="1"/>
    </xf>
    <xf numFmtId="49" fontId="2" fillId="0" borderId="0" xfId="0" applyNumberFormat="1" applyFont="1" applyFill="1" applyBorder="1" applyAlignment="1" applyProtection="1">
      <alignment horizontal="left" vertical="center"/>
      <protection/>
    </xf>
    <xf numFmtId="0" fontId="4" fillId="0" borderId="10" xfId="0" applyFont="1" applyFill="1" applyBorder="1" applyAlignment="1" applyProtection="1" quotePrefix="1">
      <alignment horizontal="center" vertical="center" wrapText="1"/>
      <protection/>
    </xf>
    <xf numFmtId="42" fontId="0" fillId="0" borderId="11" xfId="0" applyNumberFormat="1" applyFill="1" applyBorder="1" applyAlignment="1" applyProtection="1">
      <alignment horizontal="left" vertical="center"/>
      <protection/>
    </xf>
    <xf numFmtId="0" fontId="0" fillId="0" borderId="8" xfId="0" applyFill="1" applyBorder="1" applyAlignment="1" applyProtection="1">
      <alignment vertical="center"/>
      <protection/>
    </xf>
    <xf numFmtId="0" fontId="0" fillId="0" borderId="3" xfId="0" applyFill="1" applyBorder="1" applyAlignment="1" applyProtection="1">
      <alignment vertical="center"/>
      <protection/>
    </xf>
    <xf numFmtId="42" fontId="0" fillId="0" borderId="12" xfId="0" applyNumberFormat="1" applyFill="1" applyBorder="1" applyAlignment="1" applyProtection="1">
      <alignment horizontal="left" vertical="center"/>
      <protection/>
    </xf>
    <xf numFmtId="1" fontId="0" fillId="0" borderId="0" xfId="0" applyNumberFormat="1" applyFill="1" applyBorder="1" applyAlignment="1" applyProtection="1">
      <alignment vertical="center"/>
      <protection/>
    </xf>
    <xf numFmtId="164" fontId="0" fillId="0" borderId="0" xfId="0" applyNumberFormat="1" applyFill="1" applyBorder="1" applyAlignment="1" applyProtection="1">
      <alignment horizontal="left" vertical="center"/>
      <protection/>
    </xf>
    <xf numFmtId="0" fontId="0" fillId="0" borderId="0" xfId="0" applyFill="1" applyBorder="1" applyAlignment="1" applyProtection="1">
      <alignment horizontal="center" vertical="center"/>
      <protection/>
    </xf>
    <xf numFmtId="0" fontId="1" fillId="0" borderId="0" xfId="0" applyFont="1" applyFill="1" applyBorder="1" applyAlignment="1" applyProtection="1">
      <alignment horizontal="right" vertical="center"/>
      <protection/>
    </xf>
    <xf numFmtId="0" fontId="5" fillId="0" borderId="13" xfId="0" applyFont="1" applyFill="1" applyBorder="1" applyAlignment="1" applyProtection="1">
      <alignment horizontal="centerContinuous" vertical="center" wrapText="1"/>
      <protection/>
    </xf>
    <xf numFmtId="0" fontId="0" fillId="0" borderId="14" xfId="0" applyFill="1" applyBorder="1" applyAlignment="1" applyProtection="1" quotePrefix="1">
      <alignment horizontal="centerContinuous" vertical="center"/>
      <protection/>
    </xf>
    <xf numFmtId="37" fontId="1" fillId="0" borderId="15" xfId="0" applyNumberFormat="1" applyFont="1" applyFill="1" applyBorder="1" applyAlignment="1" applyProtection="1">
      <alignment vertical="center"/>
      <protection/>
    </xf>
    <xf numFmtId="164" fontId="0" fillId="0" borderId="3" xfId="0" applyNumberFormat="1" applyFill="1" applyBorder="1" applyAlignment="1" applyProtection="1">
      <alignment horizontal="left" vertical="center"/>
      <protection locked="0"/>
    </xf>
    <xf numFmtId="0" fontId="2" fillId="0" borderId="5" xfId="0" applyFont="1" applyFill="1" applyBorder="1" applyAlignment="1" applyProtection="1" quotePrefix="1">
      <alignment horizontal="left" vertical="center"/>
      <protection/>
    </xf>
    <xf numFmtId="0" fontId="0" fillId="0" borderId="5" xfId="0" applyFill="1" applyBorder="1" applyAlignment="1" applyProtection="1">
      <alignment vertical="center"/>
      <protection/>
    </xf>
    <xf numFmtId="1" fontId="0" fillId="0" borderId="5" xfId="0" applyNumberFormat="1" applyFill="1" applyBorder="1" applyAlignment="1" applyProtection="1">
      <alignment vertical="center"/>
      <protection/>
    </xf>
    <xf numFmtId="164" fontId="0" fillId="0" borderId="5" xfId="0" applyNumberFormat="1" applyFill="1" applyBorder="1" applyAlignment="1" applyProtection="1">
      <alignment horizontal="left" vertical="center"/>
      <protection/>
    </xf>
    <xf numFmtId="164" fontId="0" fillId="0" borderId="6" xfId="0" applyNumberFormat="1" applyFill="1" applyBorder="1" applyAlignment="1" applyProtection="1">
      <alignment horizontal="left" vertical="center"/>
      <protection locked="0"/>
    </xf>
    <xf numFmtId="0" fontId="11" fillId="0" borderId="0" xfId="0" applyFont="1" applyFill="1" applyBorder="1" applyAlignment="1" applyProtection="1">
      <alignment vertical="center"/>
      <protection/>
    </xf>
    <xf numFmtId="0" fontId="11" fillId="0" borderId="8" xfId="0" applyFont="1" applyFill="1" applyBorder="1" applyAlignment="1" applyProtection="1">
      <alignment vertical="center"/>
      <protection/>
    </xf>
    <xf numFmtId="0" fontId="11" fillId="0" borderId="0" xfId="0" applyFont="1" applyFill="1" applyBorder="1" applyAlignment="1">
      <alignment vertical="center"/>
    </xf>
    <xf numFmtId="0" fontId="5" fillId="0" borderId="16" xfId="0" applyFont="1" applyFill="1" applyBorder="1" applyAlignment="1" applyProtection="1">
      <alignment horizontal="left" vertical="center"/>
      <protection/>
    </xf>
    <xf numFmtId="42" fontId="0" fillId="0" borderId="17" xfId="0" applyNumberFormat="1" applyFill="1" applyBorder="1" applyAlignment="1" applyProtection="1">
      <alignment horizontal="left" vertical="center"/>
      <protection/>
    </xf>
    <xf numFmtId="0" fontId="12" fillId="0" borderId="0" xfId="0" applyFont="1" applyFill="1" applyBorder="1" applyAlignment="1">
      <alignment horizontal="center" vertical="center"/>
    </xf>
    <xf numFmtId="0" fontId="4" fillId="0" borderId="18" xfId="0" applyFont="1" applyFill="1" applyBorder="1" applyAlignment="1" applyProtection="1" quotePrefix="1">
      <alignment horizontal="center" vertical="center" wrapText="1"/>
      <protection/>
    </xf>
    <xf numFmtId="42" fontId="0" fillId="0" borderId="18" xfId="0" applyNumberFormat="1" applyFill="1" applyBorder="1" applyAlignment="1" applyProtection="1">
      <alignment horizontal="left" vertical="center"/>
      <protection/>
    </xf>
    <xf numFmtId="0" fontId="7" fillId="0" borderId="11" xfId="0" applyFont="1" applyFill="1" applyBorder="1" applyAlignment="1" applyProtection="1" quotePrefix="1">
      <alignment horizontal="center" vertical="center" wrapText="1"/>
      <protection/>
    </xf>
    <xf numFmtId="42" fontId="0" fillId="0" borderId="19" xfId="0" applyNumberFormat="1" applyFill="1" applyBorder="1" applyAlignment="1" applyProtection="1">
      <alignment horizontal="left" vertical="center"/>
      <protection/>
    </xf>
    <xf numFmtId="0" fontId="0" fillId="0" borderId="20" xfId="0" applyFill="1" applyBorder="1" applyAlignment="1" applyProtection="1">
      <alignment vertical="center"/>
      <protection/>
    </xf>
    <xf numFmtId="42" fontId="0" fillId="0" borderId="21" xfId="0" applyNumberFormat="1" applyFill="1" applyBorder="1" applyAlignment="1" applyProtection="1">
      <alignment horizontal="left" vertical="center"/>
      <protection/>
    </xf>
    <xf numFmtId="42" fontId="1" fillId="0" borderId="22" xfId="0" applyNumberFormat="1" applyFont="1" applyFill="1" applyBorder="1" applyAlignment="1" applyProtection="1">
      <alignment horizontal="left" vertical="center"/>
      <protection/>
    </xf>
    <xf numFmtId="0" fontId="12"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3" xfId="0" applyFont="1" applyFill="1" applyBorder="1" applyAlignment="1">
      <alignment vertical="center"/>
    </xf>
    <xf numFmtId="0" fontId="1" fillId="0" borderId="0" xfId="0" applyFont="1" applyFill="1" applyBorder="1" applyAlignment="1" quotePrefix="1">
      <alignment horizontal="center" vertical="center"/>
    </xf>
    <xf numFmtId="0" fontId="0" fillId="0" borderId="0" xfId="0" applyFont="1" applyFill="1" applyAlignment="1">
      <alignment/>
    </xf>
    <xf numFmtId="42" fontId="0" fillId="0" borderId="0" xfId="0" applyNumberFormat="1" applyFont="1" applyFill="1" applyBorder="1" applyAlignment="1">
      <alignment vertical="center"/>
    </xf>
    <xf numFmtId="0" fontId="1" fillId="0" borderId="1" xfId="0" applyFont="1" applyFill="1" applyBorder="1" applyAlignment="1" quotePrefix="1">
      <alignment horizontal="center" vertical="center"/>
    </xf>
    <xf numFmtId="0" fontId="0" fillId="0" borderId="1" xfId="0" applyFont="1" applyFill="1" applyBorder="1" applyAlignment="1">
      <alignment vertical="center"/>
    </xf>
    <xf numFmtId="0" fontId="0" fillId="0" borderId="2" xfId="0" applyFont="1" applyFill="1" applyBorder="1" applyAlignment="1">
      <alignment vertical="center"/>
    </xf>
    <xf numFmtId="0" fontId="11" fillId="0" borderId="23" xfId="0" applyFont="1" applyFill="1" applyBorder="1" applyAlignment="1" applyProtection="1">
      <alignment horizontal="center" vertical="center"/>
      <protection/>
    </xf>
    <xf numFmtId="0" fontId="11" fillId="0" borderId="24" xfId="0" applyFont="1" applyFill="1" applyBorder="1" applyAlignment="1" applyProtection="1">
      <alignment horizontal="center" vertical="center"/>
      <protection/>
    </xf>
    <xf numFmtId="166" fontId="1" fillId="0" borderId="0" xfId="0" applyNumberFormat="1" applyFont="1" applyFill="1" applyBorder="1" applyAlignment="1">
      <alignment vertical="center"/>
    </xf>
    <xf numFmtId="42" fontId="0" fillId="0" borderId="25" xfId="0" applyNumberFormat="1" applyFill="1" applyBorder="1" applyAlignment="1" applyProtection="1">
      <alignment horizontal="left" vertical="center"/>
      <protection/>
    </xf>
    <xf numFmtId="42" fontId="0" fillId="0" borderId="26" xfId="0" applyNumberFormat="1" applyFill="1" applyBorder="1" applyAlignment="1" applyProtection="1">
      <alignment horizontal="left" vertical="center"/>
      <protection/>
    </xf>
    <xf numFmtId="169" fontId="6" fillId="0" borderId="0" xfId="17" applyNumberFormat="1" applyFont="1" applyFill="1" applyBorder="1" applyAlignment="1" applyProtection="1">
      <alignment vertical="center"/>
      <protection locked="0"/>
    </xf>
    <xf numFmtId="0" fontId="13" fillId="0" borderId="0" xfId="0" applyFont="1" applyFill="1" applyBorder="1" applyAlignment="1">
      <alignment vertical="center"/>
    </xf>
    <xf numFmtId="41" fontId="20" fillId="0" borderId="0" xfId="0" applyNumberFormat="1" applyFont="1" applyFill="1" applyBorder="1" applyAlignment="1">
      <alignment vertical="center"/>
    </xf>
    <xf numFmtId="41" fontId="18" fillId="0" borderId="27" xfId="0" applyNumberFormat="1" applyFont="1" applyFill="1" applyBorder="1" applyAlignment="1" applyProtection="1">
      <alignment vertical="center"/>
      <protection locked="0"/>
    </xf>
    <xf numFmtId="42" fontId="18" fillId="0" borderId="27" xfId="17" applyNumberFormat="1" applyFont="1" applyFill="1" applyBorder="1" applyAlignment="1" applyProtection="1">
      <alignment vertical="center"/>
      <protection locked="0"/>
    </xf>
    <xf numFmtId="0" fontId="0" fillId="0" borderId="28" xfId="0" applyFont="1" applyFill="1" applyBorder="1" applyAlignment="1">
      <alignment/>
    </xf>
    <xf numFmtId="169" fontId="0" fillId="0" borderId="0" xfId="0" applyNumberFormat="1" applyFont="1" applyFill="1" applyBorder="1" applyAlignment="1">
      <alignment vertical="center"/>
    </xf>
    <xf numFmtId="169" fontId="1" fillId="0" borderId="0" xfId="0" applyNumberFormat="1" applyFont="1" applyFill="1" applyBorder="1" applyAlignment="1">
      <alignment vertical="center"/>
    </xf>
    <xf numFmtId="0" fontId="23" fillId="0" borderId="0" xfId="0" applyFont="1" applyFill="1" applyBorder="1" applyAlignment="1">
      <alignment vertical="center"/>
    </xf>
    <xf numFmtId="5" fontId="0" fillId="0" borderId="0" xfId="0" applyNumberFormat="1" applyFont="1" applyFill="1" applyBorder="1" applyAlignment="1">
      <alignment vertical="center"/>
    </xf>
    <xf numFmtId="0" fontId="1" fillId="0" borderId="5" xfId="0" applyFont="1" applyFill="1" applyBorder="1" applyAlignment="1" quotePrefix="1">
      <alignment horizontal="center" vertical="center"/>
    </xf>
    <xf numFmtId="0" fontId="1" fillId="0" borderId="5" xfId="0" applyFont="1" applyFill="1" applyBorder="1" applyAlignment="1">
      <alignment horizontal="left"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0" xfId="0" applyFont="1" applyFill="1" applyBorder="1" applyAlignment="1">
      <alignment horizontal="right" vertical="center"/>
    </xf>
    <xf numFmtId="169" fontId="0" fillId="0" borderId="0" xfId="0" applyNumberFormat="1" applyFont="1" applyFill="1" applyAlignment="1">
      <alignment/>
    </xf>
    <xf numFmtId="0" fontId="0" fillId="0" borderId="0" xfId="0" applyFont="1" applyFill="1" applyAlignment="1" quotePrefix="1">
      <alignment horizontal="right"/>
    </xf>
    <xf numFmtId="0" fontId="13" fillId="0" borderId="0" xfId="0" applyFont="1" applyFill="1" applyBorder="1" applyAlignment="1" quotePrefix="1">
      <alignment horizontal="center" vertical="center"/>
    </xf>
    <xf numFmtId="0" fontId="0" fillId="0" borderId="0" xfId="0" applyFont="1" applyBorder="1" applyAlignment="1">
      <alignment/>
    </xf>
    <xf numFmtId="0" fontId="0" fillId="0" borderId="0" xfId="0" applyFont="1" applyFill="1" applyBorder="1" applyAlignment="1">
      <alignment/>
    </xf>
    <xf numFmtId="0" fontId="0" fillId="0" borderId="7" xfId="0" applyFont="1" applyBorder="1" applyAlignment="1">
      <alignment/>
    </xf>
    <xf numFmtId="0" fontId="0" fillId="0" borderId="8" xfId="0" applyFont="1" applyBorder="1" applyAlignment="1">
      <alignment/>
    </xf>
    <xf numFmtId="0" fontId="0" fillId="0" borderId="8" xfId="0" applyFont="1" applyFill="1" applyBorder="1" applyAlignment="1">
      <alignment/>
    </xf>
    <xf numFmtId="0" fontId="0" fillId="0" borderId="0" xfId="0" applyFont="1" applyFill="1" applyBorder="1" applyAlignment="1">
      <alignment horizontal="left" vertical="center"/>
    </xf>
    <xf numFmtId="6" fontId="0" fillId="0" borderId="0" xfId="0" applyNumberFormat="1" applyFill="1" applyBorder="1" applyAlignment="1">
      <alignment vertical="center"/>
    </xf>
    <xf numFmtId="0" fontId="0" fillId="0" borderId="9" xfId="0" applyFont="1" applyBorder="1" applyAlignment="1">
      <alignment/>
    </xf>
    <xf numFmtId="166" fontId="6" fillId="0" borderId="29" xfId="0" applyNumberFormat="1" applyFont="1" applyFill="1" applyBorder="1" applyAlignment="1" applyProtection="1">
      <alignment vertical="center"/>
      <protection locked="0"/>
    </xf>
    <xf numFmtId="166" fontId="6" fillId="0" borderId="30" xfId="0" applyNumberFormat="1" applyFont="1" applyFill="1" applyBorder="1" applyAlignment="1" applyProtection="1">
      <alignment vertical="center"/>
      <protection locked="0"/>
    </xf>
    <xf numFmtId="41" fontId="18" fillId="0" borderId="30" xfId="0" applyNumberFormat="1" applyFont="1" applyFill="1" applyBorder="1" applyAlignment="1" applyProtection="1">
      <alignment vertical="center"/>
      <protection locked="0"/>
    </xf>
    <xf numFmtId="165" fontId="10" fillId="0" borderId="31" xfId="15" applyNumberFormat="1" applyFont="1" applyFill="1" applyBorder="1" applyAlignment="1" quotePrefix="1">
      <alignment horizontal="left"/>
    </xf>
    <xf numFmtId="165" fontId="10" fillId="0" borderId="30" xfId="15" applyNumberFormat="1" applyFont="1" applyFill="1" applyBorder="1" applyAlignment="1" quotePrefix="1">
      <alignment horizontal="left"/>
    </xf>
    <xf numFmtId="0" fontId="24" fillId="0" borderId="0" xfId="0" applyFont="1" applyFill="1" applyBorder="1" applyAlignment="1">
      <alignment vertical="center"/>
    </xf>
    <xf numFmtId="0" fontId="1" fillId="0" borderId="0" xfId="0" applyFont="1" applyFill="1" applyBorder="1" applyAlignment="1">
      <alignment horizontal="right" vertical="center"/>
    </xf>
    <xf numFmtId="0" fontId="0" fillId="0" borderId="1" xfId="0" applyBorder="1" applyAlignment="1">
      <alignment/>
    </xf>
    <xf numFmtId="0" fontId="0" fillId="0" borderId="2" xfId="0" applyBorder="1" applyAlignment="1">
      <alignment/>
    </xf>
    <xf numFmtId="0" fontId="24" fillId="0" borderId="0" xfId="0" applyFont="1" applyFill="1" applyBorder="1" applyAlignment="1">
      <alignment horizontal="left" vertical="center"/>
    </xf>
    <xf numFmtId="0" fontId="0" fillId="0" borderId="32" xfId="0" applyFill="1" applyBorder="1" applyAlignment="1" applyProtection="1">
      <alignment/>
      <protection locked="0"/>
    </xf>
    <xf numFmtId="0" fontId="12" fillId="0" borderId="7" xfId="0" applyFont="1" applyBorder="1" applyAlignment="1">
      <alignment horizontal="center"/>
    </xf>
    <xf numFmtId="0" fontId="12" fillId="0" borderId="8" xfId="0" applyFont="1" applyFill="1" applyBorder="1" applyAlignment="1">
      <alignment horizontal="center" vertical="center"/>
    </xf>
    <xf numFmtId="0" fontId="12" fillId="0" borderId="8" xfId="0" applyFont="1" applyFill="1" applyBorder="1" applyAlignment="1">
      <alignment horizontal="center" vertical="center" wrapText="1"/>
    </xf>
    <xf numFmtId="0" fontId="12" fillId="0" borderId="8" xfId="0" applyFont="1" applyFill="1" applyBorder="1" applyAlignment="1" applyProtection="1">
      <alignment horizontal="center" vertical="center"/>
      <protection/>
    </xf>
    <xf numFmtId="0" fontId="12" fillId="0" borderId="9" xfId="0" applyFont="1" applyFill="1" applyBorder="1" applyAlignment="1" applyProtection="1">
      <alignment horizontal="center" vertical="center"/>
      <protection/>
    </xf>
    <xf numFmtId="0" fontId="13" fillId="0" borderId="0" xfId="0" applyFont="1" applyFill="1" applyBorder="1" applyAlignment="1" applyProtection="1">
      <alignment horizontal="right" vertical="center"/>
      <protection/>
    </xf>
    <xf numFmtId="0" fontId="0" fillId="0" borderId="33" xfId="0" applyFill="1" applyBorder="1" applyAlignment="1">
      <alignment/>
    </xf>
    <xf numFmtId="0" fontId="12" fillId="0" borderId="0" xfId="0" applyFont="1" applyFill="1" applyBorder="1" applyAlignment="1">
      <alignment horizontal="left" vertical="center" indent="1"/>
    </xf>
    <xf numFmtId="0" fontId="0" fillId="0" borderId="0" xfId="0" applyBorder="1" applyAlignment="1">
      <alignment/>
    </xf>
    <xf numFmtId="41" fontId="18" fillId="0" borderId="0" xfId="0" applyNumberFormat="1" applyFont="1" applyFill="1" applyBorder="1" applyAlignment="1" applyProtection="1">
      <alignment vertical="center"/>
      <protection locked="0"/>
    </xf>
    <xf numFmtId="0" fontId="0" fillId="0" borderId="0" xfId="0" applyFill="1" applyBorder="1" applyAlignment="1">
      <alignment horizontal="center"/>
    </xf>
    <xf numFmtId="0" fontId="0" fillId="0" borderId="34" xfId="0"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42" fontId="0" fillId="0" borderId="38" xfId="0" applyNumberFormat="1" applyFill="1" applyBorder="1" applyAlignment="1" applyProtection="1">
      <alignment horizontal="left" vertical="center"/>
      <protection/>
    </xf>
    <xf numFmtId="42" fontId="0" fillId="0" borderId="39" xfId="0" applyNumberFormat="1" applyFill="1" applyBorder="1" applyAlignment="1" applyProtection="1">
      <alignment horizontal="left" vertical="center"/>
      <protection/>
    </xf>
    <xf numFmtId="0" fontId="0" fillId="0" borderId="3" xfId="0" applyBorder="1" applyAlignment="1">
      <alignment/>
    </xf>
    <xf numFmtId="0" fontId="12" fillId="0" borderId="8" xfId="0" applyFont="1" applyBorder="1" applyAlignment="1">
      <alignment horizontal="center"/>
    </xf>
    <xf numFmtId="49" fontId="1" fillId="0" borderId="0" xfId="0" applyNumberFormat="1" applyFont="1" applyFill="1" applyBorder="1" applyAlignment="1" applyProtection="1">
      <alignment horizontal="left" vertical="center" wrapText="1"/>
      <protection/>
    </xf>
    <xf numFmtId="41" fontId="6" fillId="0" borderId="27" xfId="0" applyNumberFormat="1" applyFont="1" applyFill="1" applyBorder="1" applyAlignment="1" applyProtection="1">
      <alignment vertical="center"/>
      <protection locked="0"/>
    </xf>
    <xf numFmtId="0" fontId="0" fillId="0" borderId="0" xfId="0" applyBorder="1" applyAlignment="1">
      <alignment horizontal="left" vertical="center" wrapText="1" indent="1"/>
    </xf>
    <xf numFmtId="10" fontId="19" fillId="0" borderId="0" xfId="19" applyNumberFormat="1"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xf>
    <xf numFmtId="42" fontId="6" fillId="0" borderId="27" xfId="17" applyNumberFormat="1" applyFont="1" applyFill="1" applyBorder="1" applyAlignment="1" applyProtection="1">
      <alignment vertical="center"/>
      <protection locked="0"/>
    </xf>
    <xf numFmtId="42" fontId="20" fillId="0" borderId="0" xfId="0" applyNumberFormat="1" applyFont="1" applyFill="1" applyBorder="1" applyAlignment="1">
      <alignment vertical="center"/>
    </xf>
    <xf numFmtId="0" fontId="11" fillId="0" borderId="40" xfId="0" applyFont="1" applyFill="1" applyBorder="1" applyAlignment="1" applyProtection="1">
      <alignment horizontal="center" vertical="center"/>
      <protection/>
    </xf>
    <xf numFmtId="0" fontId="11" fillId="0" borderId="20" xfId="0" applyFont="1" applyFill="1" applyBorder="1" applyAlignment="1" applyProtection="1">
      <alignment horizontal="center" vertical="center"/>
      <protection/>
    </xf>
    <xf numFmtId="0" fontId="15" fillId="0" borderId="41" xfId="0" applyFont="1" applyFill="1" applyBorder="1" applyAlignment="1" applyProtection="1" quotePrefix="1">
      <alignment horizontal="center" vertical="center" wrapText="1"/>
      <protection/>
    </xf>
    <xf numFmtId="166" fontId="6" fillId="0" borderId="31" xfId="0" applyNumberFormat="1" applyFont="1" applyFill="1" applyBorder="1" applyAlignment="1" applyProtection="1">
      <alignment vertical="center"/>
      <protection locked="0"/>
    </xf>
    <xf numFmtId="0" fontId="16" fillId="0" borderId="42" xfId="0" applyFont="1" applyFill="1" applyBorder="1" applyAlignment="1" applyProtection="1" quotePrefix="1">
      <alignment horizontal="center" vertical="center" wrapText="1"/>
      <protection/>
    </xf>
    <xf numFmtId="0" fontId="4" fillId="0" borderId="38" xfId="0" applyFont="1" applyFill="1" applyBorder="1" applyAlignment="1" applyProtection="1" quotePrefix="1">
      <alignment horizontal="center" vertical="center" wrapText="1"/>
      <protection/>
    </xf>
    <xf numFmtId="0" fontId="4" fillId="0" borderId="43" xfId="0" applyFont="1" applyFill="1" applyBorder="1" applyAlignment="1" applyProtection="1" quotePrefix="1">
      <alignment horizontal="center" vertical="center" wrapText="1"/>
      <protection/>
    </xf>
    <xf numFmtId="0" fontId="7" fillId="0" borderId="39" xfId="0" applyFont="1" applyFill="1" applyBorder="1" applyAlignment="1" applyProtection="1" quotePrefix="1">
      <alignment horizontal="center" vertical="center" wrapText="1"/>
      <protection/>
    </xf>
    <xf numFmtId="0" fontId="13" fillId="0" borderId="5" xfId="0" applyFont="1" applyFill="1" applyBorder="1" applyAlignment="1" applyProtection="1">
      <alignment horizontal="centerContinuous" vertical="center"/>
      <protection/>
    </xf>
    <xf numFmtId="0" fontId="1" fillId="0" borderId="5" xfId="0" applyFont="1" applyFill="1" applyBorder="1" applyAlignment="1">
      <alignment horizontal="centerContinuous" vertical="center"/>
    </xf>
    <xf numFmtId="0" fontId="1" fillId="0" borderId="5" xfId="0" applyFont="1" applyFill="1" applyBorder="1" applyAlignment="1" applyProtection="1">
      <alignment horizontal="centerContinuous" vertical="center"/>
      <protection/>
    </xf>
    <xf numFmtId="0" fontId="1" fillId="0" borderId="5" xfId="0" applyFont="1" applyFill="1" applyBorder="1" applyAlignment="1" applyProtection="1" quotePrefix="1">
      <alignment horizontal="centerContinuous" vertical="center"/>
      <protection/>
    </xf>
    <xf numFmtId="0" fontId="1" fillId="0" borderId="6" xfId="0" applyFont="1" applyFill="1" applyBorder="1" applyAlignment="1" applyProtection="1">
      <alignment horizontal="centerContinuous" vertical="center"/>
      <protection/>
    </xf>
    <xf numFmtId="0" fontId="15" fillId="0" borderId="44" xfId="0" applyFont="1" applyFill="1" applyBorder="1" applyAlignment="1" applyProtection="1" quotePrefix="1">
      <alignment horizontal="center" vertical="center" wrapText="1"/>
      <protection/>
    </xf>
    <xf numFmtId="0" fontId="0" fillId="0" borderId="0" xfId="0" applyBorder="1" applyAlignment="1">
      <alignment horizontal="left" vertical="center" wrapText="1"/>
    </xf>
    <xf numFmtId="0" fontId="0" fillId="0" borderId="0" xfId="0" applyFont="1" applyAlignment="1">
      <alignment horizontal="right"/>
    </xf>
    <xf numFmtId="42" fontId="27" fillId="0" borderId="27" xfId="17" applyNumberFormat="1" applyFont="1" applyFill="1" applyBorder="1" applyAlignment="1" applyProtection="1">
      <alignment vertical="center"/>
      <protection locked="0"/>
    </xf>
    <xf numFmtId="166" fontId="1" fillId="0" borderId="45" xfId="0" applyNumberFormat="1" applyFont="1" applyFill="1" applyBorder="1" applyAlignment="1">
      <alignment vertical="center"/>
    </xf>
    <xf numFmtId="166" fontId="13" fillId="0" borderId="45" xfId="0" applyNumberFormat="1" applyFont="1" applyFill="1" applyBorder="1" applyAlignment="1" applyProtection="1">
      <alignment vertical="center"/>
      <protection locked="0"/>
    </xf>
    <xf numFmtId="0" fontId="0" fillId="0" borderId="0" xfId="0" applyAlignment="1">
      <alignment vertical="center" wrapText="1"/>
    </xf>
    <xf numFmtId="0" fontId="12" fillId="0" borderId="0" xfId="0" applyFont="1" applyFill="1" applyBorder="1" applyAlignment="1" applyProtection="1">
      <alignment horizontal="left" vertical="center"/>
      <protection/>
    </xf>
    <xf numFmtId="0" fontId="17" fillId="0" borderId="0" xfId="0" applyFont="1" applyFill="1" applyBorder="1" applyAlignment="1" applyProtection="1">
      <alignment vertical="center"/>
      <protection locked="0"/>
    </xf>
    <xf numFmtId="0" fontId="6" fillId="0" borderId="0" xfId="0" applyFont="1" applyBorder="1" applyAlignment="1" applyProtection="1">
      <alignment vertical="center"/>
      <protection locked="0"/>
    </xf>
    <xf numFmtId="0" fontId="15" fillId="0" borderId="46" xfId="0" applyFont="1" applyFill="1" applyBorder="1" applyAlignment="1" applyProtection="1">
      <alignment horizontal="center" vertical="center" wrapText="1"/>
      <protection/>
    </xf>
    <xf numFmtId="41" fontId="20" fillId="0" borderId="10" xfId="0" applyNumberFormat="1" applyFont="1" applyFill="1" applyBorder="1" applyAlignment="1">
      <alignment vertical="center"/>
    </xf>
    <xf numFmtId="42" fontId="0" fillId="0" borderId="10" xfId="0" applyNumberFormat="1" applyFont="1" applyFill="1" applyBorder="1" applyAlignment="1">
      <alignment vertical="center"/>
    </xf>
    <xf numFmtId="173" fontId="0" fillId="0" borderId="10" xfId="19" applyNumberFormat="1" applyFont="1" applyFill="1" applyBorder="1" applyAlignment="1">
      <alignment vertical="center"/>
    </xf>
    <xf numFmtId="0" fontId="13" fillId="0" borderId="0" xfId="0" applyFont="1" applyFill="1" applyBorder="1" applyAlignment="1">
      <alignment horizontal="center" vertical="center"/>
    </xf>
    <xf numFmtId="0" fontId="13" fillId="0" borderId="8" xfId="0" applyFont="1" applyFill="1" applyBorder="1" applyAlignment="1" applyProtection="1">
      <alignment horizontal="center" vertical="center"/>
      <protection/>
    </xf>
    <xf numFmtId="0" fontId="13" fillId="0" borderId="8" xfId="0" applyFont="1" applyFill="1" applyBorder="1" applyAlignment="1">
      <alignment horizontal="center" vertical="center"/>
    </xf>
    <xf numFmtId="42" fontId="19" fillId="0" borderId="11" xfId="0" applyNumberFormat="1" applyFont="1" applyFill="1" applyBorder="1" applyAlignment="1" applyProtection="1">
      <alignment horizontal="left" vertical="center"/>
      <protection/>
    </xf>
    <xf numFmtId="0" fontId="13" fillId="0" borderId="0" xfId="0" applyFont="1" applyFill="1" applyBorder="1" applyAlignment="1">
      <alignment horizontal="right" vertical="center"/>
    </xf>
    <xf numFmtId="0" fontId="1" fillId="0" borderId="0" xfId="0" applyFont="1" applyFill="1" applyBorder="1" applyAlignment="1" quotePrefix="1">
      <alignment horizontal="right" vertical="center"/>
    </xf>
    <xf numFmtId="42" fontId="20" fillId="0" borderId="10" xfId="0" applyNumberFormat="1" applyFont="1" applyFill="1" applyBorder="1" applyAlignment="1">
      <alignment vertical="center"/>
    </xf>
    <xf numFmtId="41" fontId="19" fillId="0" borderId="40" xfId="0" applyNumberFormat="1" applyFont="1" applyFill="1" applyBorder="1" applyAlignment="1">
      <alignment vertical="center"/>
    </xf>
    <xf numFmtId="49" fontId="26" fillId="0" borderId="0" xfId="0" applyNumberFormat="1" applyFont="1" applyFill="1" applyBorder="1" applyAlignment="1" applyProtection="1">
      <alignment horizontal="left" vertical="center" wrapText="1" indent="1"/>
      <protection/>
    </xf>
    <xf numFmtId="0" fontId="26" fillId="0" borderId="0" xfId="0" applyNumberFormat="1" applyFont="1" applyFill="1" applyBorder="1" applyAlignment="1" applyProtection="1">
      <alignment horizontal="left" vertical="center" wrapText="1" indent="1"/>
      <protection/>
    </xf>
    <xf numFmtId="0" fontId="0" fillId="0" borderId="0" xfId="0" applyAlignment="1">
      <alignment vertical="center" wrapText="1"/>
    </xf>
    <xf numFmtId="42" fontId="18" fillId="0" borderId="0" xfId="17" applyNumberFormat="1" applyFont="1" applyFill="1" applyBorder="1" applyAlignment="1" applyProtection="1">
      <alignment vertical="center"/>
      <protection locked="0"/>
    </xf>
    <xf numFmtId="0" fontId="12" fillId="0" borderId="0" xfId="0" applyFont="1" applyFill="1" applyBorder="1" applyAlignment="1" quotePrefix="1">
      <alignment horizontal="right" vertical="center"/>
    </xf>
    <xf numFmtId="0" fontId="12" fillId="0" borderId="0" xfId="0" applyFont="1" applyFill="1" applyBorder="1" applyAlignment="1">
      <alignment horizontal="right" vertical="center"/>
    </xf>
    <xf numFmtId="0" fontId="12" fillId="0" borderId="8" xfId="0" applyFont="1" applyFill="1" applyBorder="1" applyAlignment="1" quotePrefix="1">
      <alignment horizontal="right" vertical="center"/>
    </xf>
    <xf numFmtId="0" fontId="12" fillId="0" borderId="8" xfId="0" applyFont="1" applyFill="1" applyBorder="1" applyAlignment="1">
      <alignment horizontal="right" vertical="center"/>
    </xf>
    <xf numFmtId="0" fontId="0" fillId="0" borderId="9" xfId="0" applyFill="1" applyBorder="1" applyAlignment="1">
      <alignment/>
    </xf>
    <xf numFmtId="37" fontId="0" fillId="0" borderId="6" xfId="0" applyNumberFormat="1" applyFill="1" applyBorder="1" applyAlignment="1">
      <alignment/>
    </xf>
    <xf numFmtId="0" fontId="0" fillId="0" borderId="13" xfId="0" applyFill="1" applyBorder="1" applyAlignment="1">
      <alignment/>
    </xf>
    <xf numFmtId="0" fontId="0" fillId="0" borderId="32" xfId="0" applyFill="1" applyBorder="1" applyAlignment="1">
      <alignment/>
    </xf>
    <xf numFmtId="0" fontId="0" fillId="0" borderId="47" xfId="0" applyBorder="1" applyAlignment="1">
      <alignment horizontal="left" vertical="center" wrapText="1" indent="1"/>
    </xf>
    <xf numFmtId="0" fontId="0" fillId="0" borderId="48" xfId="0" applyBorder="1" applyAlignment="1">
      <alignment horizontal="left" vertical="center" wrapText="1" indent="1"/>
    </xf>
    <xf numFmtId="0" fontId="0" fillId="0" borderId="37" xfId="0" applyBorder="1" applyAlignment="1">
      <alignment horizontal="left" vertical="center" wrapText="1" indent="1"/>
    </xf>
    <xf numFmtId="0" fontId="0" fillId="0" borderId="40" xfId="0" applyBorder="1" applyAlignment="1">
      <alignment horizontal="left" vertical="center" wrapText="1" indent="1"/>
    </xf>
    <xf numFmtId="0" fontId="0" fillId="0" borderId="38" xfId="0" applyBorder="1" applyAlignment="1">
      <alignment horizontal="left" vertical="center" wrapText="1" indent="1"/>
    </xf>
    <xf numFmtId="0" fontId="12" fillId="0" borderId="0" xfId="0" applyFont="1" applyFill="1" applyBorder="1" applyAlignment="1" applyProtection="1">
      <alignment vertical="center" wrapText="1"/>
      <protection/>
    </xf>
    <xf numFmtId="0" fontId="12" fillId="0" borderId="0" xfId="0" applyFont="1" applyBorder="1" applyAlignment="1">
      <alignment vertical="center" wrapText="1"/>
    </xf>
    <xf numFmtId="49" fontId="0" fillId="0" borderId="0" xfId="0" applyNumberFormat="1" applyFont="1" applyFill="1" applyBorder="1" applyAlignment="1" applyProtection="1">
      <alignment horizontal="left" vertical="center" wrapText="1" indent="1"/>
      <protection/>
    </xf>
    <xf numFmtId="0" fontId="0" fillId="0" borderId="0" xfId="0" applyAlignment="1">
      <alignment/>
    </xf>
    <xf numFmtId="0" fontId="0" fillId="0" borderId="8" xfId="0" applyFill="1" applyBorder="1" applyAlignment="1">
      <alignment/>
    </xf>
    <xf numFmtId="37" fontId="0" fillId="0" borderId="3" xfId="0" applyNumberFormat="1" applyFill="1" applyBorder="1" applyAlignment="1">
      <alignment/>
    </xf>
    <xf numFmtId="42" fontId="0" fillId="0" borderId="49" xfId="0" applyNumberFormat="1" applyFill="1" applyBorder="1" applyAlignment="1">
      <alignment/>
    </xf>
    <xf numFmtId="42" fontId="0" fillId="0" borderId="50" xfId="0" applyNumberFormat="1" applyFill="1" applyBorder="1" applyAlignment="1">
      <alignment/>
    </xf>
    <xf numFmtId="42" fontId="0" fillId="0" borderId="51" xfId="0" applyNumberFormat="1" applyFill="1" applyBorder="1" applyAlignment="1">
      <alignment/>
    </xf>
    <xf numFmtId="0" fontId="0" fillId="0" borderId="49" xfId="0" applyFill="1"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Fill="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25" fillId="0" borderId="0" xfId="0" applyFont="1" applyAlignment="1">
      <alignment horizontal="center"/>
    </xf>
    <xf numFmtId="0" fontId="12" fillId="0"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Fill="1" applyBorder="1" applyAlignment="1">
      <alignment horizontal="left" vertical="top" wrapText="1" indent="1"/>
    </xf>
    <xf numFmtId="0" fontId="0" fillId="0" borderId="0" xfId="0" applyBorder="1" applyAlignment="1">
      <alignment horizontal="left" vertical="top" wrapText="1" indent="1"/>
    </xf>
    <xf numFmtId="0" fontId="0" fillId="0" borderId="0" xfId="0" applyBorder="1" applyAlignment="1">
      <alignment horizontal="left" vertical="center" wrapText="1" indent="1"/>
    </xf>
    <xf numFmtId="0" fontId="11" fillId="0" borderId="0" xfId="0" applyFont="1" applyFill="1" applyBorder="1" applyAlignment="1">
      <alignment horizontal="left" vertical="top" wrapText="1" indent="1"/>
    </xf>
    <xf numFmtId="0" fontId="11" fillId="0" borderId="0" xfId="0" applyFont="1" applyBorder="1" applyAlignment="1">
      <alignment horizontal="left" vertical="top" wrapText="1" indent="1"/>
    </xf>
    <xf numFmtId="0" fontId="13" fillId="0" borderId="55" xfId="0" applyFont="1" applyFill="1" applyBorder="1" applyAlignment="1" applyProtection="1" quotePrefix="1">
      <alignment horizontal="center" vertical="center" wrapText="1"/>
      <protection/>
    </xf>
    <xf numFmtId="0" fontId="0" fillId="0" borderId="56" xfId="0" applyBorder="1" applyAlignment="1">
      <alignment horizontal="center" vertical="center" wrapText="1"/>
    </xf>
    <xf numFmtId="0" fontId="0" fillId="0" borderId="39" xfId="0" applyBorder="1" applyAlignment="1">
      <alignment horizontal="center" vertical="center" wrapText="1"/>
    </xf>
    <xf numFmtId="0" fontId="1" fillId="0" borderId="1" xfId="0" applyFont="1" applyFill="1" applyBorder="1" applyAlignment="1">
      <alignment horizontal="right" vertical="center" wrapText="1"/>
    </xf>
    <xf numFmtId="0" fontId="0" fillId="0" borderId="57" xfId="0" applyBorder="1" applyAlignment="1">
      <alignment wrapText="1"/>
    </xf>
    <xf numFmtId="0" fontId="1" fillId="0" borderId="0" xfId="0" applyFont="1" applyFill="1" applyBorder="1" applyAlignment="1" applyProtection="1">
      <alignment horizontal="center" wrapText="1"/>
      <protection/>
    </xf>
    <xf numFmtId="0" fontId="0" fillId="0" borderId="40" xfId="0" applyBorder="1" applyAlignment="1">
      <alignment wrapText="1"/>
    </xf>
    <xf numFmtId="0" fontId="1" fillId="0" borderId="41" xfId="0" applyFont="1" applyFill="1" applyBorder="1" applyAlignment="1" applyProtection="1" quotePrefix="1">
      <alignment horizontal="center" vertical="center" wrapText="1"/>
      <protection/>
    </xf>
    <xf numFmtId="0" fontId="0" fillId="0" borderId="58" xfId="0" applyBorder="1" applyAlignment="1">
      <alignment horizontal="center" vertical="center" wrapText="1"/>
    </xf>
    <xf numFmtId="0" fontId="0" fillId="0" borderId="43" xfId="0" applyBorder="1" applyAlignment="1">
      <alignment horizontal="center" vertical="center" wrapText="1"/>
    </xf>
    <xf numFmtId="0" fontId="26" fillId="0" borderId="0" xfId="0" applyFont="1" applyBorder="1" applyAlignment="1">
      <alignment horizontal="left" indent="1"/>
    </xf>
    <xf numFmtId="0" fontId="0" fillId="0" borderId="0" xfId="0" applyAlignment="1">
      <alignment/>
    </xf>
    <xf numFmtId="0" fontId="1" fillId="0" borderId="59" xfId="0" applyFont="1" applyFill="1" applyBorder="1" applyAlignment="1" applyProtection="1">
      <alignment horizontal="left" vertical="center" wrapText="1" indent="1"/>
      <protection/>
    </xf>
    <xf numFmtId="0" fontId="6" fillId="0" borderId="60" xfId="0" applyFont="1" applyBorder="1" applyAlignment="1" applyProtection="1">
      <alignment vertical="center"/>
      <protection locked="0"/>
    </xf>
    <xf numFmtId="0" fontId="0" fillId="0" borderId="61" xfId="0" applyBorder="1" applyAlignment="1">
      <alignment vertical="center"/>
    </xf>
    <xf numFmtId="0" fontId="0" fillId="0" borderId="62" xfId="0" applyBorder="1" applyAlignment="1">
      <alignment vertical="center"/>
    </xf>
    <xf numFmtId="0" fontId="0" fillId="0" borderId="0" xfId="0" applyAlignment="1">
      <alignment horizontal="left" vertical="center" wrapText="1" indent="1"/>
    </xf>
    <xf numFmtId="0" fontId="21" fillId="0" borderId="0" xfId="0" applyFont="1" applyBorder="1" applyAlignment="1">
      <alignment vertical="center" wrapText="1"/>
    </xf>
    <xf numFmtId="0" fontId="12" fillId="0" borderId="0" xfId="0" applyFont="1" applyFill="1" applyBorder="1" applyAlignment="1" applyProtection="1">
      <alignment vertical="center"/>
      <protection/>
    </xf>
    <xf numFmtId="0" fontId="12" fillId="0" borderId="0" xfId="0" applyFont="1" applyAlignment="1">
      <alignment/>
    </xf>
    <xf numFmtId="0" fontId="12" fillId="0" borderId="28" xfId="0" applyFont="1" applyBorder="1" applyAlignment="1">
      <alignment/>
    </xf>
    <xf numFmtId="0" fontId="12" fillId="0" borderId="0" xfId="0" applyFont="1" applyFill="1" applyBorder="1" applyAlignment="1" applyProtection="1">
      <alignment horizontal="left" vertical="center"/>
      <protection/>
    </xf>
    <xf numFmtId="0" fontId="12" fillId="0" borderId="0" xfId="0" applyFont="1" applyBorder="1" applyAlignment="1">
      <alignment/>
    </xf>
    <xf numFmtId="0" fontId="0" fillId="0" borderId="60" xfId="0" applyBorder="1" applyAlignment="1">
      <alignment/>
    </xf>
    <xf numFmtId="0" fontId="0" fillId="0" borderId="62" xfId="0" applyBorder="1" applyAlignment="1">
      <alignment/>
    </xf>
    <xf numFmtId="0" fontId="23" fillId="0" borderId="0" xfId="0" applyFont="1" applyFill="1" applyBorder="1" applyAlignment="1">
      <alignment vertical="center"/>
    </xf>
    <xf numFmtId="0" fontId="0" fillId="0" borderId="0" xfId="0"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23" fillId="0" borderId="0" xfId="0" applyFont="1" applyFill="1" applyBorder="1" applyAlignment="1">
      <alignment vertical="top" wrapText="1"/>
    </xf>
    <xf numFmtId="0" fontId="0" fillId="0" borderId="0" xfId="0" applyFill="1" applyBorder="1" applyAlignment="1">
      <alignment vertical="top" wrapText="1"/>
    </xf>
    <xf numFmtId="0" fontId="12" fillId="0" borderId="0" xfId="0" applyFont="1" applyFill="1" applyBorder="1" applyAlignment="1">
      <alignment vertical="center"/>
    </xf>
    <xf numFmtId="0" fontId="22" fillId="0" borderId="0" xfId="0" applyFont="1" applyFill="1" applyBorder="1" applyAlignment="1">
      <alignment vertical="center" wrapText="1"/>
    </xf>
    <xf numFmtId="0" fontId="11" fillId="0" borderId="0" xfId="0" applyFont="1" applyFill="1" applyBorder="1" applyAlignment="1">
      <alignment vertical="center"/>
    </xf>
    <xf numFmtId="0" fontId="12" fillId="0" borderId="0" xfId="0" applyFont="1" applyFill="1" applyBorder="1" applyAlignment="1">
      <alignment horizontal="left" vertical="center"/>
    </xf>
    <xf numFmtId="0" fontId="0" fillId="0" borderId="0" xfId="0" applyFill="1" applyBorder="1" applyAlignment="1">
      <alignment horizontal="left" vertical="center"/>
    </xf>
    <xf numFmtId="0" fontId="1" fillId="0" borderId="0" xfId="0" applyFont="1" applyFill="1" applyBorder="1" applyAlignment="1" quotePrefix="1">
      <alignment horizontal="left" vertical="center" wrapText="1"/>
    </xf>
    <xf numFmtId="0" fontId="0" fillId="0" borderId="0" xfId="0" applyFill="1" applyBorder="1" applyAlignment="1">
      <alignment vertical="center" wrapText="1"/>
    </xf>
    <xf numFmtId="0" fontId="23" fillId="0" borderId="0" xfId="0" applyFont="1" applyFill="1" applyBorder="1" applyAlignment="1">
      <alignment vertical="center" wrapText="1"/>
    </xf>
    <xf numFmtId="0" fontId="23" fillId="0" borderId="0" xfId="0" applyFont="1" applyBorder="1" applyAlignment="1">
      <alignment vertical="center" wrapText="1"/>
    </xf>
    <xf numFmtId="0" fontId="0" fillId="0" borderId="28" xfId="0" applyBorder="1" applyAlignment="1">
      <alignment vertical="center"/>
    </xf>
    <xf numFmtId="0" fontId="1" fillId="0" borderId="0" xfId="0" applyFont="1" applyFill="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dxfs count="11">
    <dxf>
      <numFmt numFmtId="5" formatCode="$#,##0;($#,##0)"/>
      <border/>
    </dxf>
    <dxf>
      <border>
        <left style="medium"/>
        <right style="medium"/>
        <top style="medium"/>
        <bottom style="medium"/>
      </border>
    </dxf>
    <dxf>
      <fill>
        <patternFill patternType="solid">
          <bgColor rgb="FFFFFF99"/>
        </patternFill>
      </fill>
      <border/>
    </dxf>
    <dxf>
      <border>
        <right style="medium"/>
        <top style="medium"/>
        <bottom style="medium"/>
      </border>
    </dxf>
    <dxf>
      <border>
        <left style="medium"/>
        <top style="medium"/>
        <bottom style="medium"/>
      </border>
    </dxf>
    <dxf>
      <border>
        <left style="medium"/>
        <right style="medium"/>
        <bottom style="medium"/>
      </border>
    </dxf>
    <dxf>
      <fill>
        <patternFill patternType="none"/>
      </fill>
      <border/>
    </dxf>
    <dxf>
      <border>
        <bottom style="medium"/>
      </border>
    </dxf>
    <dxf>
      <border>
        <right>
          <color rgb="FF000000"/>
        </right>
        <bottom>
          <color rgb="FF000000"/>
        </bottom>
      </border>
    </dxf>
    <dxf>
      <border>
        <left style="medium"/>
        <right style="medium"/>
      </border>
    </dxf>
    <dxf>
      <numFmt numFmtId="42" formatCode="_(&quot;$&quot;* #,##0_);_(&quot;$&quot;* \(#,##0\);_(&quot;$&quot;* &quot;-&quot;_);_(@_)"/>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21">
    <cacheField name="Region Order">
      <sharedItems containsSemiMixedTypes="0" containsString="0" containsMixedTypes="0" containsNumber="1" containsInteger="1" count="10">
        <n v="1"/>
        <n v="2"/>
        <n v="3"/>
        <n v="4"/>
        <n v="5"/>
        <n v="6"/>
        <n v="7"/>
        <n v="8"/>
        <n v="9"/>
        <n v="10"/>
      </sharedItems>
    </cacheField>
    <cacheField name="RegionLabel">
      <sharedItems containsMixedTypes="0" count="10">
        <s v="Region I - Northeast"/>
        <s v="Region II - Northeast"/>
        <s v="Region III -"/>
        <s v="Region IV - Southeast"/>
        <s v="Region V - Midwest"/>
        <s v="Region VI - Midsouth"/>
        <s v="Region VII - Midwest"/>
        <s v="Region VIII -"/>
        <s v="Region IX - West"/>
        <s v="Region X - Northwest"/>
      </sharedItems>
    </cacheField>
    <cacheField name="StateName">
      <sharedItems containsMixedTypes="0" count="53">
        <s v="CONNECTICUT"/>
        <s v="MAINE"/>
        <s v="MASSACHUSETTS"/>
        <s v="NEW HAMPSHIRE"/>
        <s v="RHODE ISLAND"/>
        <s v="VERMONT"/>
        <s v="NEW JERSEY"/>
        <s v="NEW YORK"/>
        <s v="PUERTO RICO"/>
        <s v="VIRGIN ISLANDS"/>
        <s v="DELAWARE"/>
        <s v="DISTRICT OF COLUMBIA"/>
        <s v="MARYLAND"/>
        <s v="PENNSYLVANIA"/>
        <s v="VIRGINIA"/>
        <s v="WEST VIRGINIA"/>
        <s v="ALABAMA"/>
        <s v="FLORIDA"/>
        <s v="GEORGIA"/>
        <s v="KENTUCKY"/>
        <s v="MISSISSIPPI"/>
        <s v="NORTH CAROLINA"/>
        <s v="SOUTH CAROLINA"/>
        <s v="TENNESSEE"/>
        <s v="ILLINOIS"/>
        <s v="INDIANA"/>
        <s v="MICHIGAN"/>
        <s v="MINNESOTA"/>
        <s v="OHIO"/>
        <s v="WISCONSIN"/>
        <s v="ARKANSAS"/>
        <s v="LOUISIANA"/>
        <s v="NEW MEXICO"/>
        <s v="OKLAHOMA"/>
        <s v="TEXAS"/>
        <s v="IOWA"/>
        <s v="KANSAS"/>
        <s v="MISSOURI"/>
        <s v="NEBRASKA"/>
        <s v="COLORADO"/>
        <s v="MONTANA"/>
        <s v="NORTH DAKOTA"/>
        <s v="SOUTH DAKOTA"/>
        <s v="UTAH"/>
        <s v="WYOMING"/>
        <s v="ARIZONA"/>
        <s v="CALIFORNIA"/>
        <s v="HAWAII"/>
        <s v="NEVADA"/>
        <s v="ALASKA"/>
        <s v="IDAHO"/>
        <s v="OREGON"/>
        <s v="WASHINGTON"/>
      </sharedItems>
    </cacheField>
    <cacheField name="StateAbbrev">
      <sharedItems containsMixedTypes="0"/>
    </cacheField>
    <cacheField name="City">
      <sharedItems containsMixedTypes="0" count="379">
        <s v="Bridgeport"/>
        <s v="Hartford"/>
        <s v="New Haven"/>
        <s v="New London"/>
        <s v="New Milford"/>
        <s v="Norwich"/>
        <s v="Ridgefield"/>
        <s v="Windham"/>
        <s v="Augusta"/>
        <s v="Bangor"/>
        <s v="Brunswick"/>
        <s v="Lewiston"/>
        <s v="Portland"/>
        <s v="Waterville"/>
        <s v="BOSTON"/>
        <s v="FALL RIVER"/>
        <s v="WORCESTER"/>
        <s v="Concord"/>
        <s v="Dover"/>
        <s v="Keene"/>
        <s v="Manchester"/>
        <s v="Nashua"/>
        <s v="Portsmouth"/>
        <s v="Providence"/>
        <s v="Bennington"/>
        <s v="Brattleboro"/>
        <s v="Burlington"/>
        <s v="Montpelier"/>
        <s v="Rutland"/>
        <s v="Asbury Park"/>
        <s v="Atlantic City"/>
        <s v="Camden"/>
        <s v="Freehold"/>
        <s v="Gloucester"/>
        <s v="Newark"/>
        <s v="North Bergen"/>
        <s v="Trenton"/>
        <s v="Vineland"/>
        <s v="Albany"/>
        <s v="Binghamton"/>
        <s v="Buffalo"/>
        <s v="Elmira"/>
        <s v="Jamestown"/>
        <s v="Nassau County"/>
        <s v="New York City (inner)"/>
        <s v="New York City (metro)"/>
        <s v="Orange County"/>
        <s v="Plattsburgh"/>
        <s v="Poughkeepsie"/>
        <s v="Rochester"/>
        <s v="Rockland County"/>
        <s v="Suffolk County"/>
        <s v="Syracuse"/>
        <s v="Westchester County"/>
        <s v="ARECIBO"/>
        <s v="MAYAGUEZ"/>
        <s v="PONCE"/>
        <s v="SAN JUAN"/>
        <s v="ST. CROIX"/>
        <s v="ST. THOMAS"/>
        <s v="WILMINGTON"/>
        <s v="WASHINGTON, D.C."/>
        <s v="BALTIMORE"/>
        <s v="BALTIMORE CITY"/>
        <s v="HAGERSTOWN"/>
        <s v="SALISBURY"/>
        <s v="WALDORF"/>
        <s v="ALLENTOWN"/>
        <s v="ALTOONA"/>
        <s v="BELLEFONTE"/>
        <s v="ERIE"/>
        <s v="HARRISBURG"/>
        <s v="JOHNSTOWN"/>
        <s v="LANCASTER"/>
        <s v="PHILADELPHIA"/>
        <s v="PITTSBURGH"/>
        <s v="READING"/>
        <s v="SCRANTON"/>
        <s v="WELLSBORO"/>
        <s v="YORK"/>
        <s v="CHARLOTTESVILLE"/>
        <s v="HARRISONBURG"/>
        <s v="NEWPORT NEWS"/>
        <s v="NORFOLK"/>
        <s v="NORTON"/>
        <s v="RICHMOND"/>
        <s v="BLUEFIELD"/>
        <s v="CHARLESTON"/>
        <s v="FAIRMONT"/>
        <s v="HUNTINGTON"/>
        <s v="MARTINSBURG"/>
        <s v="PARKERSBURG"/>
        <s v="POINT PLEASANT"/>
        <s v="WHEELING"/>
        <s v="BIRMINGHAM"/>
        <s v="DOTHAN"/>
        <s v="FLORENCE"/>
        <s v="HUNTSVILLE"/>
        <s v="MOBILE"/>
        <s v="MONTGOMERY"/>
        <s v="TUSCALOOSA"/>
        <s v="JACKSONVILLE"/>
        <s v="KEY WEST"/>
        <s v="MIAMI"/>
        <s v="ORLANDO"/>
        <s v="PENSACOLA"/>
        <s v="TAMPA"/>
        <s v="ATLANTA"/>
        <s v="COLUMBUS"/>
        <s v="MACON"/>
        <s v="ROME"/>
        <s v="SAVANNAH"/>
        <s v="VALDOSTA"/>
        <s v="ASHLAND"/>
        <s v="COVINGTON"/>
        <s v="LOUISVILLE"/>
        <s v="MIDDLESBORO"/>
        <s v="OWENSBORO"/>
        <s v="PADUCAH"/>
        <s v="CORINTH"/>
        <s v="GREENVILLE"/>
        <s v="GREENWOOD"/>
        <s v="GULFPORT"/>
        <s v="HATTIESBURG"/>
        <s v="JACKSON"/>
        <s v="SOUTHAVEN"/>
        <s v="ASHEVILLE"/>
        <s v="CHARLOTTE"/>
        <s v="DURHAM"/>
        <s v="ELIZABETH CITY"/>
        <s v="FAYETTEVILLE"/>
        <s v="GREENSBORO"/>
        <s v="RALEIGH"/>
        <s v="WINSTON-SALEM"/>
        <s v="AIKEN"/>
        <s v="ANDERSON"/>
        <s v="BEAUFORT"/>
        <s v="COLUMBIA"/>
        <s v="MYRTLE BEACH"/>
        <s v="NORTH AUGUSTA"/>
        <s v="ORANGEBURG"/>
        <s v="ROCK HILL"/>
        <s v="SPARTANBURG"/>
        <s v="CHATTANOOGA"/>
        <s v="CLARKSVILLE"/>
        <s v="JOHNSON CITY"/>
        <s v="KINGSPORT"/>
        <s v="KNOXVILLE"/>
        <s v="MEMPHIS"/>
        <s v="NASHVILLE"/>
        <s v="OAK RIDGE"/>
        <s v="BELLEVILLE"/>
        <s v="CHICAGO"/>
        <s v="EAST ST. LOUIS"/>
        <s v="MOLINE"/>
        <s v="SPRINGFIELD"/>
        <s v="BLOOMINGTON"/>
        <s v="EVANSVILLE"/>
        <s v="FORT WAYNE"/>
        <s v="GARY"/>
        <s v="HAMMOND"/>
        <s v="INDIANAPOLIS"/>
        <s v="LAFAYETTE"/>
        <s v="SOUTH BEND"/>
        <s v="TERRE HAUTE"/>
        <s v="ANN ARBOR"/>
        <s v="BATTLE CREEK"/>
        <s v="BENTON HARBOR"/>
        <s v="DETROIT"/>
        <s v="FLINT"/>
        <s v="GRAND RAPIDS"/>
        <s v="LANSING"/>
        <s v="MARQUETTE"/>
        <s v="MT. PLEASANT"/>
        <s v="MUSKEGAN"/>
        <s v="SAGINAW"/>
        <s v="TRAVERSE CITY"/>
        <s v="YPSILANTI"/>
        <s v="DULUTH"/>
        <s v="MANKATO"/>
        <s v="MINNEAPOLIS"/>
        <s v="ST. CLOUD"/>
        <s v="WORTHINGTON"/>
        <s v="AKRON"/>
        <s v="CINCINNATI"/>
        <s v="CLEVELAND"/>
        <s v="DAYTON"/>
        <s v="FINDLAY"/>
        <s v="LORAIN"/>
        <s v="MANSFIELD"/>
        <s v="TOLEDO"/>
        <s v="YOUNGSTOWN"/>
        <s v="EAU CLAIRE"/>
        <s v="GREEN BAY"/>
        <s v="MADISON"/>
        <s v="MILWAUKEE"/>
        <s v="REEDSVILLE"/>
        <s v="SUPERIOR"/>
        <s v="WAUSAU"/>
        <s v="FAYETTSVILLE"/>
        <s v="FORT SMITH"/>
        <s v="JONESBORO"/>
        <s v="LITTLE ROCK"/>
        <s v="TEXARKANA"/>
        <s v="ALEXANDRIA"/>
        <s v="BATON ROUGE"/>
        <s v="HOUMA"/>
        <s v="LAKE CHARLES"/>
        <s v="MARSHALL"/>
        <s v="MONROE"/>
        <s v="NEW ORLEANS"/>
        <s v="SHREVEPORT"/>
        <s v="ALBUQUERQUE"/>
        <s v="CLOVIS"/>
        <s v="SANTA FE"/>
        <s v="SILVER CITY"/>
        <s v="TAOS"/>
        <s v="ADA"/>
        <s v="ARDMORE"/>
        <s v="BARTLESVILLE"/>
        <s v="ENID"/>
        <s v="GUYMON"/>
        <s v="LAWTON"/>
        <s v="MCALESTER"/>
        <s v="MUSKOGEE"/>
        <s v="OKLAHOMA CITY"/>
        <s v="SHAWNEE"/>
        <s v="STILLWATER"/>
        <s v="TULSA"/>
        <s v="WOODWARD"/>
        <s v="ABILENE"/>
        <s v="AMARILLO"/>
        <s v="AUSTIN"/>
        <s v="BEAUMONT"/>
        <s v="BRYAN"/>
        <s v="CORPUS CHRISTI"/>
        <s v="DEL RIO"/>
        <s v="EAGLE PASS"/>
        <s v="EL CAMPO"/>
        <s v="EL PASO"/>
        <s v="FORT WORTH-DALLAS"/>
        <s v="HARLINGEN"/>
        <s v="HOUSTON"/>
        <s v="JUNCTION"/>
        <s v="LAREDO"/>
        <s v="LUBBOCK"/>
        <s v="LUFKIN"/>
        <s v="MIDLAND"/>
        <s v="ODESSA"/>
        <s v="SAN ANGELO"/>
        <s v="SAN ANTONIO"/>
        <s v="SHERMAN"/>
        <s v="TEXAS CITY"/>
        <s v="TYLER"/>
        <s v="VICTORIA"/>
        <s v="WACO"/>
        <s v="WICHITA FALLS"/>
        <s v="BETTENDORF"/>
        <s v="CEDAR RAPIDS"/>
        <s v="COUNCIL BLUFFS"/>
        <s v="DAVENPORT"/>
        <s v="DES MOINES"/>
        <s v="DUBUQUE"/>
        <s v="MASON CITY"/>
        <s v="SIOUX CITY"/>
        <s v="WATERLOO"/>
        <s v="GARDEN CITY"/>
        <s v="KANSAS CITY"/>
        <s v="PITTSBURG"/>
        <s v="SALINA"/>
        <s v="TOPEKA"/>
        <s v="WICHITA"/>
        <s v="CAPE GIRARDEAU"/>
        <s v="JOPLIN"/>
        <s v="KIRKSVILLE"/>
        <s v="ROLLA"/>
        <s v="SEDALIA"/>
        <s v="ST. JOSEPH"/>
        <s v="ST. LOUIS"/>
        <s v="GRAND ISLAND"/>
        <s v="LINCOLN"/>
        <s v="MACY"/>
        <s v="NORTH PLATTE"/>
        <s v="OMAHA"/>
        <s v="SCOTTSBLUFF"/>
        <s v="ASPEN-VAIL"/>
        <s v="DENVER"/>
        <s v="GRAND JUNCTION"/>
        <s v="BILLINGS"/>
        <s v="GREAT FALLS"/>
        <s v="HELENA"/>
        <s v="MISSOULA"/>
        <s v="BISMARCK"/>
        <s v="DICKINSON"/>
        <s v="FARGO"/>
        <s v="PIERRE"/>
        <s v="RAPID CITY"/>
        <s v="SIOUX FALLS"/>
        <s v="CEDAR CITY"/>
        <s v="SALT LAKE CITY"/>
        <s v="VERNAL"/>
        <s v="CASPER"/>
        <s v="CHEYENNE"/>
        <s v="CODY"/>
        <s v="CASA GRANDE"/>
        <s v="FLAGSTAFF"/>
        <s v="KINGMAN"/>
        <s v="PHOENIX"/>
        <s v="SIERRA VISTA"/>
        <s v="TUCSON"/>
        <s v="YUMA"/>
        <s v="ARROWHEAD"/>
        <s v="BAKERSFIELD"/>
        <s v="BARSTOW"/>
        <s v="BIG BEAR"/>
        <s v="DESERT CENTER"/>
        <s v="EL CAJON"/>
        <s v="EUREKA"/>
        <s v="FRESNO"/>
        <s v="INYOKERN"/>
        <s v="LOS ANGELES"/>
        <s v="MODESTO"/>
        <s v="MOJAVE"/>
        <s v="NEEDLES"/>
        <s v="OAKLAND-MARIN"/>
        <s v="OJAI"/>
        <s v="OXNARD"/>
        <s v="PASO ROBLES"/>
        <s v="PIRU"/>
        <s v="PLACERVILLE"/>
        <s v="REDDING"/>
        <s v="RIDGECREST"/>
        <s v="SACRAMENTO"/>
        <s v="SAN BERNADINO"/>
        <s v="SAN DIEGO"/>
        <s v="SAN FRANCISCO"/>
        <s v="SAN JOSE"/>
        <s v="SANTA ANA"/>
        <s v="SANTA BARBARA"/>
        <s v="SANTA CRUZ"/>
        <s v="SANTA MARIA"/>
        <s v="SANTA ROSA"/>
        <s v="SOUTH LAKE TAHOE"/>
        <s v="TEHACHAPI"/>
        <s v="VENTURA"/>
        <s v="VICTORVILLE"/>
        <s v="YREKA"/>
        <s v="GUAM"/>
        <s v="HILO"/>
        <s v="HONOLULU"/>
        <s v="KAUAI"/>
        <s v="KONO"/>
        <s v="MAUI"/>
        <s v="LAS VEGAS"/>
        <s v="RENO"/>
        <s v="ANCHORAGE"/>
        <s v="FAIRBANKS"/>
        <s v="JUNEAU"/>
        <s v="KENAI"/>
        <s v="KETCHIKAN"/>
        <s v="SITKA"/>
        <s v="BOISE"/>
        <s v="COEUR D'ALENE"/>
        <s v="IDAHO FALLS"/>
        <s v="POCATELLO"/>
        <s v="BEND"/>
        <s v="COOS BAY"/>
        <s v="EUGENE"/>
        <s v="ABERDEEN"/>
        <s v="BELLINGHAM"/>
        <s v="CHENEY"/>
        <s v="KENNEWICK"/>
        <s v="LONGVIEW"/>
        <s v="OLYMPIA"/>
        <s v="PORT ANGELES"/>
        <s v="PULLMAN"/>
        <s v="SEATTLE"/>
        <s v="SPOKANE"/>
        <s v="YAKIMA"/>
      </sharedItems>
    </cacheField>
    <cacheField name="SortOrder">
      <sharedItems containsSemiMixedTypes="0" containsString="0" containsMixedTypes="0" containsNumber="1" containsInteger="1" count="4">
        <n v="1"/>
        <n v="2"/>
        <n v="3"/>
        <n v="4"/>
      </sharedItems>
    </cacheField>
    <cacheField name="Type">
      <sharedItems containsMixedTypes="0" count="4">
        <s v="Detached/Semi-Detached"/>
        <s v="Row House"/>
        <s v="Walkup"/>
        <s v="Elevator"/>
      </sharedItems>
    </cacheField>
    <cacheField name="0 Bedrooms, HCC">
      <sharedItems containsSemiMixedTypes="0" containsString="0" containsMixedTypes="0" containsNumber="1"/>
    </cacheField>
    <cacheField name="0 Bedrooms, TDC">
      <sharedItems containsSemiMixedTypes="0" containsString="0" containsMixedTypes="0" containsNumber="1"/>
    </cacheField>
    <cacheField name="1 Bedrooms, HCC">
      <sharedItems containsSemiMixedTypes="0" containsString="0" containsMixedTypes="0" containsNumber="1"/>
    </cacheField>
    <cacheField name="1 Bedrooms, TDC">
      <sharedItems containsSemiMixedTypes="0" containsString="0" containsMixedTypes="0" containsNumber="1"/>
    </cacheField>
    <cacheField name="2 Bedrooms, HCC">
      <sharedItems containsSemiMixedTypes="0" containsString="0" containsMixedTypes="0" containsNumber="1"/>
    </cacheField>
    <cacheField name="2 Bedrooms, TDC">
      <sharedItems containsSemiMixedTypes="0" containsString="0" containsMixedTypes="0" containsNumber="1"/>
    </cacheField>
    <cacheField name="3 Bedrooms, HCC">
      <sharedItems containsSemiMixedTypes="0" containsString="0" containsMixedTypes="0" containsNumber="1"/>
    </cacheField>
    <cacheField name="3 Bedrooms, TDC">
      <sharedItems containsSemiMixedTypes="0" containsString="0" containsMixedTypes="0" containsNumber="1"/>
    </cacheField>
    <cacheField name="4 Bedrooms, HCC">
      <sharedItems containsSemiMixedTypes="0" containsString="0" containsMixedTypes="0" containsNumber="1"/>
    </cacheField>
    <cacheField name="4 Bedrooms, TDC">
      <sharedItems containsSemiMixedTypes="0" containsString="0" containsMixedTypes="0" containsNumber="1"/>
    </cacheField>
    <cacheField name="5 Bedrooms, HCC">
      <sharedItems containsSemiMixedTypes="0" containsString="0" containsMixedTypes="0" containsNumber="1"/>
    </cacheField>
    <cacheField name="5 Bedrooms, TDC">
      <sharedItems containsSemiMixedTypes="0" containsString="0" containsMixedTypes="0" containsNumber="1"/>
    </cacheField>
    <cacheField name="6 Bedrooms, HCC">
      <sharedItems containsSemiMixedTypes="0" containsString="0" containsMixedTypes="0" containsNumber="1"/>
    </cacheField>
    <cacheField name="6 Bedrooms, TDC">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dataOnRows="1" autoFormatId="4117" applyNumberFormats="1" applyBorderFormats="1" applyFontFormats="1" applyPatternFormats="1" applyAlignmentFormats="1" applyWidthHeightFormats="0" dataCaption="Data" showMissing="1" preserveFormatting="1" useAutoFormatting="1" rowGrandTotals="0" itemPrintTitles="1" compactData="0" updatedVersion="2" indent="0" showMemberPropertyTips="1">
  <location ref="F26:H82" firstHeaderRow="1" firstDataRow="1" firstDataCol="2" rowPageCount="2" colPageCount="1"/>
  <pivotFields count="21">
    <pivotField compact="0" outline="0" subtotalTop="0" showAll="0"/>
    <pivotField compact="0" outline="0" subtotalTop="0" showAll="0"/>
    <pivotField axis="axisPage" compact="0" outline="0" subtotalTop="0" showAll="0">
      <items count="54">
        <item x="16"/>
        <item x="49"/>
        <item x="45"/>
        <item x="30"/>
        <item x="46"/>
        <item x="39"/>
        <item x="0"/>
        <item x="10"/>
        <item x="11"/>
        <item x="17"/>
        <item x="18"/>
        <item x="47"/>
        <item x="50"/>
        <item x="24"/>
        <item x="25"/>
        <item x="35"/>
        <item x="36"/>
        <item x="19"/>
        <item x="31"/>
        <item x="1"/>
        <item x="12"/>
        <item x="2"/>
        <item x="26"/>
        <item x="27"/>
        <item x="20"/>
        <item x="37"/>
        <item x="40"/>
        <item x="38"/>
        <item x="48"/>
        <item x="3"/>
        <item x="6"/>
        <item x="32"/>
        <item x="7"/>
        <item x="21"/>
        <item x="41"/>
        <item x="28"/>
        <item x="33"/>
        <item x="51"/>
        <item x="13"/>
        <item x="8"/>
        <item x="4"/>
        <item x="22"/>
        <item x="42"/>
        <item x="23"/>
        <item x="34"/>
        <item x="43"/>
        <item x="5"/>
        <item x="9"/>
        <item x="14"/>
        <item x="52"/>
        <item x="15"/>
        <item x="29"/>
        <item x="44"/>
        <item t="default"/>
      </items>
    </pivotField>
    <pivotField compact="0" outline="0" subtotalTop="0" showAll="0"/>
    <pivotField axis="axisPage" compact="0" outline="0" subtotalTop="0" showAll="0">
      <items count="380">
        <item x="368"/>
        <item x="230"/>
        <item x="217"/>
        <item x="134"/>
        <item x="183"/>
        <item x="38"/>
        <item x="212"/>
        <item x="204"/>
        <item x="67"/>
        <item x="68"/>
        <item x="231"/>
        <item x="355"/>
        <item x="135"/>
        <item x="165"/>
        <item x="218"/>
        <item x="54"/>
        <item x="311"/>
        <item x="29"/>
        <item x="126"/>
        <item x="113"/>
        <item x="285"/>
        <item x="107"/>
        <item x="30"/>
        <item x="8"/>
        <item x="232"/>
        <item x="312"/>
        <item x="62"/>
        <item x="63"/>
        <item x="9"/>
        <item x="313"/>
        <item x="219"/>
        <item x="205"/>
        <item x="166"/>
        <item x="136"/>
        <item x="233"/>
        <item x="69"/>
        <item x="151"/>
        <item x="369"/>
        <item x="365"/>
        <item x="24"/>
        <item x="167"/>
        <item x="257"/>
        <item x="314"/>
        <item x="288"/>
        <item x="39"/>
        <item x="94"/>
        <item x="292"/>
        <item x="156"/>
        <item x="86"/>
        <item x="361"/>
        <item x="14"/>
        <item x="25"/>
        <item x="0"/>
        <item x="10"/>
        <item x="234"/>
        <item x="40"/>
        <item x="26"/>
        <item x="31"/>
        <item x="272"/>
        <item x="304"/>
        <item x="301"/>
        <item x="298"/>
        <item x="258"/>
        <item x="87"/>
        <item x="127"/>
        <item x="80"/>
        <item x="143"/>
        <item x="370"/>
        <item x="302"/>
        <item x="152"/>
        <item x="184"/>
        <item x="144"/>
        <item x="185"/>
        <item x="213"/>
        <item x="303"/>
        <item x="362"/>
        <item x="137"/>
        <item x="108"/>
        <item x="17"/>
        <item x="366"/>
        <item x="119"/>
        <item x="235"/>
        <item x="259"/>
        <item x="114"/>
        <item x="260"/>
        <item x="186"/>
        <item x="236"/>
        <item x="286"/>
        <item x="261"/>
        <item x="315"/>
        <item x="168"/>
        <item x="293"/>
        <item x="95"/>
        <item x="18"/>
        <item x="262"/>
        <item x="178"/>
        <item x="128"/>
        <item x="237"/>
        <item x="153"/>
        <item x="192"/>
        <item x="316"/>
        <item x="238"/>
        <item x="239"/>
        <item x="129"/>
        <item x="41"/>
        <item x="220"/>
        <item x="70"/>
        <item x="367"/>
        <item x="317"/>
        <item x="157"/>
        <item x="356"/>
        <item x="88"/>
        <item x="15"/>
        <item x="294"/>
        <item x="130"/>
        <item x="199"/>
        <item x="187"/>
        <item x="305"/>
        <item x="169"/>
        <item x="96"/>
        <item x="200"/>
        <item x="158"/>
        <item x="240"/>
        <item x="32"/>
        <item x="318"/>
        <item x="266"/>
        <item x="159"/>
        <item x="33"/>
        <item x="279"/>
        <item x="287"/>
        <item x="170"/>
        <item x="289"/>
        <item x="193"/>
        <item x="131"/>
        <item x="120"/>
        <item x="121"/>
        <item x="347"/>
        <item x="122"/>
        <item x="221"/>
        <item x="64"/>
        <item x="160"/>
        <item x="241"/>
        <item x="71"/>
        <item x="81"/>
        <item x="1"/>
        <item x="123"/>
        <item x="290"/>
        <item x="348"/>
        <item x="349"/>
        <item x="206"/>
        <item x="242"/>
        <item x="89"/>
        <item x="97"/>
        <item x="363"/>
        <item x="161"/>
        <item x="319"/>
        <item x="124"/>
        <item x="101"/>
        <item x="42"/>
        <item x="145"/>
        <item x="72"/>
        <item x="201"/>
        <item x="273"/>
        <item x="243"/>
        <item x="357"/>
        <item x="267"/>
        <item x="350"/>
        <item x="19"/>
        <item x="358"/>
        <item x="371"/>
        <item x="359"/>
        <item x="102"/>
        <item x="306"/>
        <item x="146"/>
        <item x="274"/>
        <item x="147"/>
        <item x="351"/>
        <item x="162"/>
        <item x="207"/>
        <item x="73"/>
        <item x="171"/>
        <item x="244"/>
        <item x="353"/>
        <item x="222"/>
        <item x="11"/>
        <item x="280"/>
        <item x="202"/>
        <item x="372"/>
        <item x="188"/>
        <item x="320"/>
        <item x="115"/>
        <item x="245"/>
        <item x="246"/>
        <item x="109"/>
        <item x="281"/>
        <item x="194"/>
        <item x="20"/>
        <item x="179"/>
        <item x="189"/>
        <item x="172"/>
        <item x="208"/>
        <item x="90"/>
        <item x="263"/>
        <item x="352"/>
        <item x="55"/>
        <item x="223"/>
        <item x="148"/>
        <item x="103"/>
        <item x="116"/>
        <item x="247"/>
        <item x="195"/>
        <item x="180"/>
        <item x="291"/>
        <item x="98"/>
        <item x="321"/>
        <item x="322"/>
        <item x="154"/>
        <item x="209"/>
        <item x="99"/>
        <item x="27"/>
        <item x="173"/>
        <item x="174"/>
        <item x="224"/>
        <item x="138"/>
        <item x="21"/>
        <item x="149"/>
        <item x="43"/>
        <item x="323"/>
        <item x="2"/>
        <item x="3"/>
        <item x="4"/>
        <item x="210"/>
        <item x="44"/>
        <item x="45"/>
        <item x="34"/>
        <item x="82"/>
        <item x="83"/>
        <item x="139"/>
        <item x="35"/>
        <item x="282"/>
        <item x="84"/>
        <item x="5"/>
        <item x="150"/>
        <item x="324"/>
        <item x="248"/>
        <item x="325"/>
        <item x="225"/>
        <item x="373"/>
        <item x="283"/>
        <item x="46"/>
        <item x="140"/>
        <item x="104"/>
        <item x="117"/>
        <item x="326"/>
        <item x="118"/>
        <item x="91"/>
        <item x="327"/>
        <item x="105"/>
        <item x="74"/>
        <item x="307"/>
        <item x="295"/>
        <item x="328"/>
        <item x="268"/>
        <item x="75"/>
        <item x="329"/>
        <item x="47"/>
        <item x="364"/>
        <item x="92"/>
        <item x="56"/>
        <item x="374"/>
        <item x="12"/>
        <item x="22"/>
        <item x="48"/>
        <item x="23"/>
        <item x="375"/>
        <item x="132"/>
        <item x="296"/>
        <item x="76"/>
        <item x="330"/>
        <item x="196"/>
        <item x="354"/>
        <item x="85"/>
        <item x="331"/>
        <item x="6"/>
        <item x="49"/>
        <item x="141"/>
        <item x="50"/>
        <item x="275"/>
        <item x="110"/>
        <item x="28"/>
        <item x="332"/>
        <item x="175"/>
        <item x="269"/>
        <item x="65"/>
        <item x="299"/>
        <item x="249"/>
        <item x="250"/>
        <item x="333"/>
        <item x="334"/>
        <item x="335"/>
        <item x="336"/>
        <item x="57"/>
        <item x="337"/>
        <item x="338"/>
        <item x="339"/>
        <item x="214"/>
        <item x="340"/>
        <item x="341"/>
        <item x="111"/>
        <item x="284"/>
        <item x="77"/>
        <item x="376"/>
        <item x="276"/>
        <item x="226"/>
        <item x="251"/>
        <item x="211"/>
        <item x="308"/>
        <item x="215"/>
        <item x="264"/>
        <item x="297"/>
        <item x="360"/>
        <item x="163"/>
        <item x="342"/>
        <item x="125"/>
        <item x="142"/>
        <item x="377"/>
        <item x="155"/>
        <item x="181"/>
        <item x="58"/>
        <item x="277"/>
        <item x="278"/>
        <item x="59"/>
        <item x="227"/>
        <item x="51"/>
        <item x="197"/>
        <item x="52"/>
        <item x="106"/>
        <item x="216"/>
        <item x="343"/>
        <item x="164"/>
        <item x="203"/>
        <item x="252"/>
        <item x="190"/>
        <item x="270"/>
        <item x="176"/>
        <item x="36"/>
        <item x="309"/>
        <item x="228"/>
        <item x="100"/>
        <item x="253"/>
        <item x="112"/>
        <item x="344"/>
        <item x="300"/>
        <item x="254"/>
        <item x="345"/>
        <item x="37"/>
        <item x="255"/>
        <item x="66"/>
        <item x="61"/>
        <item x="265"/>
        <item x="13"/>
        <item x="198"/>
        <item x="78"/>
        <item x="53"/>
        <item x="93"/>
        <item x="271"/>
        <item x="256"/>
        <item x="60"/>
        <item x="7"/>
        <item x="133"/>
        <item x="229"/>
        <item x="16"/>
        <item x="182"/>
        <item x="378"/>
        <item x="79"/>
        <item x="191"/>
        <item x="177"/>
        <item x="346"/>
        <item x="310"/>
        <item t="default"/>
      </items>
    </pivotField>
    <pivotField compact="0" outline="0" subtotalTop="0" showAll="0"/>
    <pivotField axis="axisRow" compact="0" outline="0" subtotalTop="0" showAll="0">
      <items count="5">
        <item x="0"/>
        <item x="3"/>
        <item x="1"/>
        <item x="2"/>
        <item t="default"/>
      </items>
    </pivotField>
    <pivotField dataField="1" compact="0" outline="0" subtotalTop="0" showAll="0" numFmtId="37"/>
    <pivotField dataField="1" compact="0" outline="0" subtotalTop="0" showAll="0" numFmtId="37"/>
    <pivotField dataField="1" compact="0" outline="0" subtotalTop="0" showAll="0" numFmtId="37"/>
    <pivotField dataField="1" compact="0" outline="0" subtotalTop="0" showAll="0" numFmtId="37"/>
    <pivotField dataField="1" compact="0" outline="0" subtotalTop="0" showAll="0" numFmtId="37"/>
    <pivotField dataField="1" compact="0" outline="0" subtotalTop="0" showAll="0" numFmtId="37"/>
    <pivotField dataField="1" compact="0" outline="0" subtotalTop="0" showAll="0" numFmtId="37"/>
    <pivotField dataField="1" compact="0" outline="0" subtotalTop="0" showAll="0" numFmtId="37"/>
    <pivotField dataField="1" compact="0" outline="0" subtotalTop="0" showAll="0" numFmtId="37"/>
    <pivotField dataField="1" compact="0" outline="0" subtotalTop="0" showAll="0" numFmtId="37"/>
    <pivotField dataField="1" compact="0" outline="0" subtotalTop="0" showAll="0" numFmtId="37"/>
    <pivotField dataField="1" compact="0" outline="0" subtotalTop="0" showAll="0" numFmtId="37"/>
    <pivotField dataField="1" compact="0" outline="0" subtotalTop="0" showAll="0" numFmtId="37"/>
    <pivotField dataField="1" compact="0" outline="0" subtotalTop="0" showAll="0" numFmtId="37"/>
  </pivotFields>
  <rowFields count="2">
    <field x="6"/>
    <field x="-2"/>
  </rowFields>
  <rowItems count="56">
    <i>
      <x/>
      <x/>
    </i>
    <i i="1" r="1">
      <x v="1"/>
    </i>
    <i i="2" r="1">
      <x v="2"/>
    </i>
    <i i="3" r="1">
      <x v="3"/>
    </i>
    <i i="4" r="1">
      <x v="4"/>
    </i>
    <i i="5" r="1">
      <x v="5"/>
    </i>
    <i i="6" r="1">
      <x v="6"/>
    </i>
    <i i="7" r="1">
      <x v="7"/>
    </i>
    <i i="8" r="1">
      <x v="8"/>
    </i>
    <i i="9" r="1">
      <x v="9"/>
    </i>
    <i i="10" r="1">
      <x v="10"/>
    </i>
    <i i="11" r="1">
      <x v="11"/>
    </i>
    <i i="12" r="1">
      <x v="12"/>
    </i>
    <i i="13" r="1">
      <x v="13"/>
    </i>
    <i>
      <x v="1"/>
      <x/>
    </i>
    <i i="1" r="1">
      <x v="1"/>
    </i>
    <i i="2" r="1">
      <x v="2"/>
    </i>
    <i i="3" r="1">
      <x v="3"/>
    </i>
    <i i="4" r="1">
      <x v="4"/>
    </i>
    <i i="5" r="1">
      <x v="5"/>
    </i>
    <i i="6" r="1">
      <x v="6"/>
    </i>
    <i i="7" r="1">
      <x v="7"/>
    </i>
    <i i="8" r="1">
      <x v="8"/>
    </i>
    <i i="9" r="1">
      <x v="9"/>
    </i>
    <i i="10" r="1">
      <x v="10"/>
    </i>
    <i i="11" r="1">
      <x v="11"/>
    </i>
    <i i="12" r="1">
      <x v="12"/>
    </i>
    <i i="13" r="1">
      <x v="13"/>
    </i>
    <i>
      <x v="2"/>
      <x/>
    </i>
    <i i="1" r="1">
      <x v="1"/>
    </i>
    <i i="2" r="1">
      <x v="2"/>
    </i>
    <i i="3" r="1">
      <x v="3"/>
    </i>
    <i i="4" r="1">
      <x v="4"/>
    </i>
    <i i="5" r="1">
      <x v="5"/>
    </i>
    <i i="6" r="1">
      <x v="6"/>
    </i>
    <i i="7" r="1">
      <x v="7"/>
    </i>
    <i i="8" r="1">
      <x v="8"/>
    </i>
    <i i="9" r="1">
      <x v="9"/>
    </i>
    <i i="10" r="1">
      <x v="10"/>
    </i>
    <i i="11" r="1">
      <x v="11"/>
    </i>
    <i i="12" r="1">
      <x v="12"/>
    </i>
    <i i="13" r="1">
      <x v="13"/>
    </i>
    <i>
      <x v="3"/>
      <x/>
    </i>
    <i i="1" r="1">
      <x v="1"/>
    </i>
    <i i="2" r="1">
      <x v="2"/>
    </i>
    <i i="3" r="1">
      <x v="3"/>
    </i>
    <i i="4" r="1">
      <x v="4"/>
    </i>
    <i i="5" r="1">
      <x v="5"/>
    </i>
    <i i="6" r="1">
      <x v="6"/>
    </i>
    <i i="7" r="1">
      <x v="7"/>
    </i>
    <i i="8" r="1">
      <x v="8"/>
    </i>
    <i i="9" r="1">
      <x v="9"/>
    </i>
    <i i="10" r="1">
      <x v="10"/>
    </i>
    <i i="11" r="1">
      <x v="11"/>
    </i>
    <i i="12" r="1">
      <x v="12"/>
    </i>
    <i i="13" r="1">
      <x v="13"/>
    </i>
  </rowItems>
  <colItems count="1">
    <i/>
  </colItems>
  <pageFields count="2">
    <pageField fld="4" item="1" hier="0"/>
    <pageField fld="2" item="44" hier="0"/>
  </pageFields>
  <dataFields count="14">
    <dataField name="Sum of 0 Bedrooms, TDC" fld="8" baseField="0" baseItem="0" numFmtId="37"/>
    <dataField name="Sum of 1 Bedrooms, TDC" fld="10" baseField="0" baseItem="0"/>
    <dataField name="Sum of 2 Bedrooms, TDC" fld="12" baseField="0" baseItem="0"/>
    <dataField name="Sum of 3 Bedrooms, TDC" fld="14" baseField="0" baseItem="0"/>
    <dataField name="Sum of 4 Bedrooms, TDC" fld="16" baseField="0" baseItem="0"/>
    <dataField name="Sum of 5 Bedrooms, TDC" fld="18" baseField="0" baseItem="0"/>
    <dataField name="Sum of 6 Bedrooms, TDC" fld="20" baseField="0" baseItem="0"/>
    <dataField name="Sum of 0 Bedrooms, HCC" fld="7" baseField="0" baseItem="0"/>
    <dataField name="Sum of 1 Bedrooms, HCC" fld="9" baseField="0" baseItem="0"/>
    <dataField name="Sum of 2 Bedrooms, HCC" fld="11" baseField="0" baseItem="0"/>
    <dataField name="Sum of 3 Bedrooms, HCC" fld="13" baseField="0" baseItem="0"/>
    <dataField name="Sum of 4 Bedrooms, HCC" fld="15" baseField="0" baseItem="0"/>
    <dataField name="Sum of 5 Bedrooms, HCC" fld="17" baseField="0" baseItem="0"/>
    <dataField name="Sum of 6 Bedrooms, HCC" fld="19" baseField="0" baseItem="0" numFmtId="37"/>
  </dataFields>
  <formats count="13">
    <format dxfId="0">
      <pivotArea outline="0" fieldPosition="0"/>
    </format>
    <format dxfId="1">
      <pivotArea outline="0" fieldPosition="0" dataOnly="0" type="all"/>
    </format>
    <format dxfId="2">
      <pivotArea outline="0" fieldPosition="0" dataOnly="0" type="all"/>
    </format>
    <format dxfId="3">
      <pivotArea outline="0" fieldPosition="0" dataOnly="0" type="all"/>
    </format>
    <format dxfId="4">
      <pivotArea outline="0" fieldPosition="0" dataOnly="0" type="all"/>
    </format>
    <format dxfId="5">
      <pivotArea outline="0" fieldPosition="0" dataOnly="0" type="all"/>
    </format>
    <format dxfId="6">
      <pivotArea outline="0" fieldPosition="0" dataOnly="0" type="all"/>
    </format>
    <format dxfId="7">
      <pivotArea outline="0" fieldPosition="0" axis="axisRow" dataOnly="0" field="6" labelOnly="1" type="button"/>
    </format>
    <format dxfId="7">
      <pivotArea outline="0" fieldPosition="1" axis="axisRow" dataOnly="0" field="-2" labelOnly="1" type="button"/>
    </format>
    <format dxfId="8">
      <pivotArea outline="0" fieldPosition="0" axis="axisCol" dataOnly="0" grandCol="1" labelOnly="1"/>
    </format>
    <format dxfId="9">
      <pivotArea outline="0" fieldPosition="0" dataOnly="0" type="all"/>
    </format>
    <format dxfId="1">
      <pivotArea outline="0" fieldPosition="0">
        <references count="1">
          <reference field="6" count="1">
            <x v="0"/>
          </reference>
        </references>
      </pivotArea>
    </format>
    <format dxfId="10">
      <pivotArea outline="0" fieldPosition="0">
        <references count="1">
          <reference field="6" count="1">
            <x v="0"/>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Q83"/>
  <sheetViews>
    <sheetView zoomScale="75" zoomScaleNormal="75" workbookViewId="0" topLeftCell="A1">
      <selection activeCell="D24" sqref="D24"/>
    </sheetView>
  </sheetViews>
  <sheetFormatPr defaultColWidth="9.00390625" defaultRowHeight="14.25"/>
  <cols>
    <col min="1" max="2" width="2.625" style="0" customWidth="1"/>
    <col min="3" max="3" width="10.625" style="0" customWidth="1"/>
    <col min="4" max="4" width="14.00390625" style="0" customWidth="1"/>
    <col min="5" max="5" width="10.125" style="0" customWidth="1"/>
    <col min="6" max="6" width="26.75390625" style="0" customWidth="1"/>
    <col min="7" max="7" width="16.00390625" style="0" customWidth="1"/>
    <col min="8" max="8" width="20.75390625" style="0" customWidth="1"/>
    <col min="9" max="9" width="4.75390625" style="0" customWidth="1"/>
    <col min="10" max="10" width="2.625" style="0" customWidth="1"/>
  </cols>
  <sheetData>
    <row r="2" spans="2:10" ht="18.75">
      <c r="B2" s="222" t="s">
        <v>47</v>
      </c>
      <c r="C2" s="222"/>
      <c r="D2" s="222"/>
      <c r="E2" s="222"/>
      <c r="F2" s="222"/>
      <c r="G2" s="222"/>
      <c r="H2" s="222"/>
      <c r="I2" s="222"/>
      <c r="J2" s="222"/>
    </row>
    <row r="3" spans="2:10" ht="19.5" thickBot="1">
      <c r="B3" s="222" t="s">
        <v>60</v>
      </c>
      <c r="C3" s="222"/>
      <c r="D3" s="222"/>
      <c r="E3" s="222"/>
      <c r="F3" s="222"/>
      <c r="G3" s="222"/>
      <c r="H3" s="222"/>
      <c r="I3" s="222"/>
      <c r="J3" s="222"/>
    </row>
    <row r="4" spans="2:10" ht="14.25">
      <c r="B4" s="34"/>
      <c r="C4" s="20"/>
      <c r="D4" s="20"/>
      <c r="E4" s="20"/>
      <c r="F4" s="20"/>
      <c r="G4" s="20"/>
      <c r="H4" s="20"/>
      <c r="I4" s="20"/>
      <c r="J4" s="21"/>
    </row>
    <row r="5" spans="2:17" ht="21" customHeight="1">
      <c r="B5" s="35"/>
      <c r="C5" s="122" t="s">
        <v>33</v>
      </c>
      <c r="D5" s="122"/>
      <c r="E5" s="122"/>
      <c r="F5" s="2"/>
      <c r="G5" s="23"/>
      <c r="H5" s="23"/>
      <c r="I5" s="123" t="s">
        <v>39</v>
      </c>
      <c r="J5" s="24"/>
      <c r="K5" s="14"/>
      <c r="L5" s="14"/>
      <c r="M5" s="14"/>
      <c r="N5" s="14"/>
      <c r="O5" s="14"/>
      <c r="P5" s="14"/>
      <c r="Q5" s="14"/>
    </row>
    <row r="6" spans="2:17" ht="12.75" customHeight="1">
      <c r="B6" s="35"/>
      <c r="C6" s="22" t="s">
        <v>88</v>
      </c>
      <c r="D6" s="122"/>
      <c r="E6" s="122"/>
      <c r="F6" s="2"/>
      <c r="G6" s="23"/>
      <c r="H6" s="23"/>
      <c r="I6" s="123"/>
      <c r="J6" s="24"/>
      <c r="K6" s="14"/>
      <c r="L6" s="14"/>
      <c r="M6" s="14"/>
      <c r="N6" s="14"/>
      <c r="O6" s="14"/>
      <c r="P6" s="14"/>
      <c r="Q6" s="14"/>
    </row>
    <row r="7" spans="2:17" ht="12.75" customHeight="1">
      <c r="B7" s="35"/>
      <c r="C7" s="22"/>
      <c r="D7" s="122"/>
      <c r="E7" s="122"/>
      <c r="F7" s="2"/>
      <c r="G7" s="23"/>
      <c r="H7" s="23"/>
      <c r="I7" s="123"/>
      <c r="J7" s="24"/>
      <c r="K7" s="14"/>
      <c r="L7" s="14"/>
      <c r="M7" s="14"/>
      <c r="N7" s="14"/>
      <c r="O7" s="14"/>
      <c r="P7" s="14"/>
      <c r="Q7" s="14"/>
    </row>
    <row r="8" spans="2:17" ht="15">
      <c r="B8" s="35"/>
      <c r="C8" s="33" t="s">
        <v>24</v>
      </c>
      <c r="D8" s="223" t="s">
        <v>62</v>
      </c>
      <c r="E8" s="224"/>
      <c r="F8" s="224"/>
      <c r="G8" s="224"/>
      <c r="H8" s="224"/>
      <c r="I8" s="169"/>
      <c r="J8" s="36"/>
      <c r="K8" s="14"/>
      <c r="L8" s="14"/>
      <c r="M8" s="14"/>
      <c r="N8" s="14"/>
      <c r="O8" s="14"/>
      <c r="P8" s="14"/>
      <c r="Q8" s="14"/>
    </row>
    <row r="9" spans="2:17" ht="15" customHeight="1">
      <c r="B9" s="35"/>
      <c r="C9" s="33"/>
      <c r="D9" s="227" t="s">
        <v>68</v>
      </c>
      <c r="E9" s="227"/>
      <c r="F9" s="227"/>
      <c r="G9" s="227"/>
      <c r="H9" s="227"/>
      <c r="I9" s="227"/>
      <c r="J9" s="36"/>
      <c r="K9" s="14"/>
      <c r="L9" s="14"/>
      <c r="M9" s="14"/>
      <c r="N9" s="14"/>
      <c r="O9" s="14"/>
      <c r="P9" s="14"/>
      <c r="Q9" s="14"/>
    </row>
    <row r="10" spans="2:17" ht="9" customHeight="1">
      <c r="B10" s="35"/>
      <c r="C10" s="33"/>
      <c r="D10" s="149"/>
      <c r="E10" s="149"/>
      <c r="F10" s="149"/>
      <c r="G10" s="149"/>
      <c r="H10" s="149"/>
      <c r="I10" s="149"/>
      <c r="J10" s="36"/>
      <c r="K10" s="14"/>
      <c r="L10" s="14"/>
      <c r="M10" s="14"/>
      <c r="N10" s="14"/>
      <c r="O10" s="14"/>
      <c r="P10" s="14"/>
      <c r="Q10" s="14"/>
    </row>
    <row r="11" spans="2:17" ht="15">
      <c r="B11" s="35"/>
      <c r="C11" s="33" t="s">
        <v>25</v>
      </c>
      <c r="D11" s="223" t="s">
        <v>70</v>
      </c>
      <c r="E11" s="224"/>
      <c r="F11" s="224"/>
      <c r="G11" s="224"/>
      <c r="H11" s="224"/>
      <c r="I11" s="224"/>
      <c r="J11" s="36"/>
      <c r="K11" s="14"/>
      <c r="L11" s="14"/>
      <c r="M11" s="14"/>
      <c r="N11" s="14"/>
      <c r="O11" s="14"/>
      <c r="P11" s="14"/>
      <c r="Q11" s="14"/>
    </row>
    <row r="12" spans="2:17" ht="15">
      <c r="B12" s="35"/>
      <c r="C12" s="33"/>
      <c r="D12" s="227" t="s">
        <v>69</v>
      </c>
      <c r="E12" s="227"/>
      <c r="F12" s="227"/>
      <c r="G12" s="227"/>
      <c r="H12" s="227"/>
      <c r="I12" s="227"/>
      <c r="J12" s="36"/>
      <c r="K12" s="14"/>
      <c r="L12" s="14"/>
      <c r="M12" s="14"/>
      <c r="N12" s="14"/>
      <c r="O12" s="14"/>
      <c r="P12" s="14"/>
      <c r="Q12" s="14"/>
    </row>
    <row r="13" spans="2:10" ht="8.25" customHeight="1">
      <c r="B13" s="35"/>
      <c r="C13" s="2"/>
      <c r="D13" s="2"/>
      <c r="E13" s="2"/>
      <c r="F13" s="2"/>
      <c r="G13" s="2"/>
      <c r="H13" s="2"/>
      <c r="I13" s="2"/>
      <c r="J13" s="145"/>
    </row>
    <row r="14" spans="2:12" ht="18" customHeight="1">
      <c r="B14" s="35"/>
      <c r="C14" s="33"/>
      <c r="D14" s="225" t="s">
        <v>127</v>
      </c>
      <c r="E14" s="226"/>
      <c r="F14" s="226"/>
      <c r="G14" s="226"/>
      <c r="H14" s="226"/>
      <c r="I14" s="226"/>
      <c r="J14" s="36"/>
      <c r="K14" s="14"/>
      <c r="L14" s="14"/>
    </row>
    <row r="15" spans="2:12" ht="18" customHeight="1">
      <c r="B15" s="35"/>
      <c r="C15" s="33"/>
      <c r="D15" s="226"/>
      <c r="E15" s="226"/>
      <c r="F15" s="226"/>
      <c r="G15" s="226"/>
      <c r="H15" s="226"/>
      <c r="I15" s="226"/>
      <c r="J15" s="36"/>
      <c r="K15" s="14"/>
      <c r="L15" s="14"/>
    </row>
    <row r="16" spans="2:12" ht="18" customHeight="1">
      <c r="B16" s="35"/>
      <c r="C16" s="33"/>
      <c r="D16" s="226"/>
      <c r="E16" s="226"/>
      <c r="F16" s="226"/>
      <c r="G16" s="226"/>
      <c r="H16" s="226"/>
      <c r="I16" s="226"/>
      <c r="J16" s="36"/>
      <c r="K16" s="14"/>
      <c r="L16" s="14"/>
    </row>
    <row r="17" spans="2:17" ht="17.25" customHeight="1">
      <c r="B17" s="35"/>
      <c r="C17" s="23"/>
      <c r="D17" s="228" t="s">
        <v>128</v>
      </c>
      <c r="E17" s="229"/>
      <c r="F17" s="229"/>
      <c r="G17" s="229"/>
      <c r="H17" s="229"/>
      <c r="I17" s="229"/>
      <c r="J17" s="36"/>
      <c r="K17" s="14"/>
      <c r="L17" s="14"/>
      <c r="M17" s="14"/>
      <c r="N17" s="14"/>
      <c r="O17" s="14"/>
      <c r="P17" s="14"/>
      <c r="Q17" s="14"/>
    </row>
    <row r="18" spans="2:17" ht="17.25" customHeight="1">
      <c r="B18" s="35"/>
      <c r="C18" s="23"/>
      <c r="D18" s="229"/>
      <c r="E18" s="229"/>
      <c r="F18" s="229"/>
      <c r="G18" s="229"/>
      <c r="H18" s="229"/>
      <c r="I18" s="229"/>
      <c r="J18" s="36"/>
      <c r="K18" s="14"/>
      <c r="L18" s="14"/>
      <c r="M18" s="14"/>
      <c r="N18" s="14"/>
      <c r="O18" s="14"/>
      <c r="P18" s="14"/>
      <c r="Q18" s="14"/>
    </row>
    <row r="19" spans="2:17" ht="17.25" customHeight="1">
      <c r="B19" s="35"/>
      <c r="C19" s="23"/>
      <c r="D19" s="229"/>
      <c r="E19" s="229"/>
      <c r="F19" s="229"/>
      <c r="G19" s="229"/>
      <c r="H19" s="229"/>
      <c r="I19" s="229"/>
      <c r="J19" s="36"/>
      <c r="K19" s="14"/>
      <c r="L19" s="14"/>
      <c r="M19" s="14"/>
      <c r="N19" s="14"/>
      <c r="O19" s="14"/>
      <c r="P19" s="14"/>
      <c r="Q19" s="14"/>
    </row>
    <row r="20" spans="2:17" ht="15" customHeight="1">
      <c r="B20" s="35"/>
      <c r="C20" s="69" t="s">
        <v>26</v>
      </c>
      <c r="D20" s="223" t="s">
        <v>89</v>
      </c>
      <c r="E20" s="224"/>
      <c r="F20" s="224"/>
      <c r="G20" s="224"/>
      <c r="H20" s="224"/>
      <c r="I20" s="224"/>
      <c r="J20" s="36"/>
      <c r="K20" s="14"/>
      <c r="L20" s="14"/>
      <c r="M20" s="14"/>
      <c r="N20" s="14"/>
      <c r="O20" s="14"/>
      <c r="P20" s="14"/>
      <c r="Q20" s="14"/>
    </row>
    <row r="21" spans="2:17" ht="14.25">
      <c r="B21" s="35"/>
      <c r="C21" s="23"/>
      <c r="D21" s="224"/>
      <c r="E21" s="224"/>
      <c r="F21" s="224"/>
      <c r="G21" s="224"/>
      <c r="H21" s="224"/>
      <c r="I21" s="224"/>
      <c r="J21" s="36"/>
      <c r="K21" s="14"/>
      <c r="L21" s="14"/>
      <c r="M21" s="14"/>
      <c r="N21" s="14"/>
      <c r="O21" s="14"/>
      <c r="P21" s="14"/>
      <c r="Q21" s="14"/>
    </row>
    <row r="22" spans="2:17" ht="15.75" thickBot="1">
      <c r="B22" s="35"/>
      <c r="C22" s="26"/>
      <c r="D22" s="26"/>
      <c r="E22" s="26"/>
      <c r="F22" s="25"/>
      <c r="G22" s="26"/>
      <c r="H22" s="26"/>
      <c r="I22" s="26"/>
      <c r="J22" s="27"/>
      <c r="K22" s="14"/>
      <c r="L22" s="14"/>
      <c r="M22" s="14"/>
      <c r="N22" s="14"/>
      <c r="O22" s="14"/>
      <c r="P22" s="14"/>
      <c r="Q22" s="14"/>
    </row>
    <row r="23" spans="2:17" ht="15" thickBot="1">
      <c r="B23" s="35"/>
      <c r="C23" s="26"/>
      <c r="D23" s="26"/>
      <c r="E23" s="26"/>
      <c r="F23" s="28" t="s">
        <v>0</v>
      </c>
      <c r="G23" s="134" t="s">
        <v>144</v>
      </c>
      <c r="H23" s="120" t="s">
        <v>20</v>
      </c>
      <c r="I23" s="26"/>
      <c r="J23" s="27"/>
      <c r="K23" s="14"/>
      <c r="L23" s="14"/>
      <c r="M23" s="14"/>
      <c r="N23" s="14"/>
      <c r="O23" s="14"/>
      <c r="P23" s="14"/>
      <c r="Q23" s="14"/>
    </row>
    <row r="24" spans="2:17" ht="15" thickBot="1">
      <c r="B24" s="35"/>
      <c r="C24" s="26"/>
      <c r="D24" s="26"/>
      <c r="E24" s="26"/>
      <c r="F24" s="28" t="s">
        <v>34</v>
      </c>
      <c r="G24" s="134" t="s">
        <v>43</v>
      </c>
      <c r="H24" s="121" t="s">
        <v>19</v>
      </c>
      <c r="I24" s="26"/>
      <c r="J24" s="27"/>
      <c r="K24" s="14"/>
      <c r="L24" s="14"/>
      <c r="M24" s="14"/>
      <c r="N24" s="14"/>
      <c r="O24" s="14"/>
      <c r="P24" s="14"/>
      <c r="Q24" s="14"/>
    </row>
    <row r="25" spans="2:17" ht="15" thickBot="1">
      <c r="B25" s="35"/>
      <c r="C25" s="26"/>
      <c r="D25" s="26"/>
      <c r="E25" s="26"/>
      <c r="F25" s="127"/>
      <c r="G25" s="29"/>
      <c r="H25" s="30"/>
      <c r="I25" s="26"/>
      <c r="J25" s="27"/>
      <c r="K25" s="14"/>
      <c r="L25" s="14"/>
      <c r="M25" s="14"/>
      <c r="N25" s="14"/>
      <c r="O25" s="14"/>
      <c r="P25" s="14"/>
      <c r="Q25" s="14"/>
    </row>
    <row r="26" spans="2:17" ht="15" thickBot="1">
      <c r="B26" s="35"/>
      <c r="C26" s="26"/>
      <c r="D26" s="26"/>
      <c r="E26" s="138" t="s">
        <v>48</v>
      </c>
      <c r="F26" s="200" t="s">
        <v>1</v>
      </c>
      <c r="G26" s="201" t="s">
        <v>2</v>
      </c>
      <c r="H26" s="21" t="s">
        <v>3</v>
      </c>
      <c r="I26" s="26"/>
      <c r="J26" s="27"/>
      <c r="K26" s="14"/>
      <c r="L26" s="14"/>
      <c r="M26" s="14"/>
      <c r="N26" s="14"/>
      <c r="O26" s="14"/>
      <c r="P26" s="14"/>
      <c r="Q26" s="14"/>
    </row>
    <row r="27" spans="2:17" ht="14.25">
      <c r="B27" s="35"/>
      <c r="C27" s="216" t="s">
        <v>49</v>
      </c>
      <c r="D27" s="219" t="s">
        <v>83</v>
      </c>
      <c r="E27" s="139">
        <v>0</v>
      </c>
      <c r="F27" s="211" t="s">
        <v>129</v>
      </c>
      <c r="G27" s="26" t="s">
        <v>130</v>
      </c>
      <c r="H27" s="213">
        <v>75868.0475</v>
      </c>
      <c r="I27" s="26"/>
      <c r="J27" s="27"/>
      <c r="K27" s="14"/>
      <c r="L27" s="14"/>
      <c r="M27" s="14"/>
      <c r="N27" s="14"/>
      <c r="O27" s="14"/>
      <c r="P27" s="14"/>
      <c r="Q27" s="14"/>
    </row>
    <row r="28" spans="2:17" ht="14.25">
      <c r="B28" s="35"/>
      <c r="C28" s="217"/>
      <c r="D28" s="220"/>
      <c r="E28" s="140">
        <v>1</v>
      </c>
      <c r="F28" s="211"/>
      <c r="G28" s="26" t="s">
        <v>131</v>
      </c>
      <c r="H28" s="214">
        <v>100129.638</v>
      </c>
      <c r="I28" s="26"/>
      <c r="J28" s="27"/>
      <c r="K28" s="14"/>
      <c r="L28" s="14"/>
      <c r="M28" s="14"/>
      <c r="N28" s="14"/>
      <c r="O28" s="14"/>
      <c r="P28" s="14"/>
      <c r="Q28" s="14"/>
    </row>
    <row r="29" spans="2:17" ht="14.25">
      <c r="B29" s="35"/>
      <c r="C29" s="217"/>
      <c r="D29" s="220"/>
      <c r="E29" s="140">
        <v>2</v>
      </c>
      <c r="F29" s="211"/>
      <c r="G29" s="26" t="s">
        <v>132</v>
      </c>
      <c r="H29" s="214">
        <v>131871.8205</v>
      </c>
      <c r="I29" s="26"/>
      <c r="J29" s="27"/>
      <c r="K29" s="14"/>
      <c r="L29" s="14"/>
      <c r="M29" s="14"/>
      <c r="N29" s="14"/>
      <c r="O29" s="14"/>
      <c r="P29" s="14"/>
      <c r="Q29" s="14"/>
    </row>
    <row r="30" spans="2:17" ht="14.25">
      <c r="B30" s="35"/>
      <c r="C30" s="217"/>
      <c r="D30" s="220"/>
      <c r="E30" s="140">
        <v>3</v>
      </c>
      <c r="F30" s="211"/>
      <c r="G30" s="26" t="s">
        <v>133</v>
      </c>
      <c r="H30" s="214">
        <v>160146.50400000002</v>
      </c>
      <c r="I30" s="26"/>
      <c r="J30" s="27"/>
      <c r="K30" s="14"/>
      <c r="L30" s="14"/>
      <c r="M30" s="14"/>
      <c r="N30" s="14"/>
      <c r="O30" s="14"/>
      <c r="P30" s="14"/>
      <c r="Q30" s="14"/>
    </row>
    <row r="31" spans="2:17" ht="14.25">
      <c r="B31" s="35"/>
      <c r="C31" s="217"/>
      <c r="D31" s="220"/>
      <c r="E31" s="140">
        <v>4</v>
      </c>
      <c r="F31" s="211"/>
      <c r="G31" s="26" t="s">
        <v>134</v>
      </c>
      <c r="H31" s="214">
        <v>189415.3275</v>
      </c>
      <c r="I31" s="26"/>
      <c r="J31" s="27"/>
      <c r="K31" s="14"/>
      <c r="L31" s="14"/>
      <c r="M31" s="14"/>
      <c r="N31" s="14"/>
      <c r="O31" s="14"/>
      <c r="P31" s="14"/>
      <c r="Q31" s="14"/>
    </row>
    <row r="32" spans="2:17" ht="14.25">
      <c r="B32" s="35"/>
      <c r="C32" s="217"/>
      <c r="D32" s="220"/>
      <c r="E32" s="140">
        <v>5</v>
      </c>
      <c r="F32" s="211"/>
      <c r="G32" s="26" t="s">
        <v>135</v>
      </c>
      <c r="H32" s="214">
        <v>207906.17925000004</v>
      </c>
      <c r="I32" s="26"/>
      <c r="J32" s="27"/>
      <c r="K32" s="14"/>
      <c r="L32" s="14"/>
      <c r="M32" s="14"/>
      <c r="N32" s="14"/>
      <c r="O32" s="14"/>
      <c r="P32" s="14"/>
      <c r="Q32" s="14"/>
    </row>
    <row r="33" spans="2:17" ht="15" thickBot="1">
      <c r="B33" s="35"/>
      <c r="C33" s="217"/>
      <c r="D33" s="221"/>
      <c r="E33" s="141">
        <v>6</v>
      </c>
      <c r="F33" s="211"/>
      <c r="G33" s="26" t="s">
        <v>136</v>
      </c>
      <c r="H33" s="214">
        <v>224917.13125000003</v>
      </c>
      <c r="I33" s="26"/>
      <c r="J33" s="27"/>
      <c r="K33" s="14"/>
      <c r="L33" s="14"/>
      <c r="M33" s="14"/>
      <c r="N33" s="14"/>
      <c r="O33" s="14"/>
      <c r="P33" s="14"/>
      <c r="Q33" s="14"/>
    </row>
    <row r="34" spans="2:17" ht="14.25">
      <c r="B34" s="35"/>
      <c r="C34" s="217"/>
      <c r="D34" s="220" t="s">
        <v>55</v>
      </c>
      <c r="E34" s="142">
        <v>0</v>
      </c>
      <c r="F34" s="211"/>
      <c r="G34" s="26" t="s">
        <v>137</v>
      </c>
      <c r="H34" s="214">
        <v>43353.17</v>
      </c>
      <c r="I34" s="26"/>
      <c r="J34" s="27"/>
      <c r="K34" s="14"/>
      <c r="L34" s="14"/>
      <c r="M34" s="14"/>
      <c r="N34" s="14"/>
      <c r="O34" s="14"/>
      <c r="P34" s="14"/>
      <c r="Q34" s="14"/>
    </row>
    <row r="35" spans="2:17" ht="14.25">
      <c r="B35" s="35"/>
      <c r="C35" s="217"/>
      <c r="D35" s="220"/>
      <c r="E35" s="140">
        <v>1</v>
      </c>
      <c r="F35" s="211"/>
      <c r="G35" s="26" t="s">
        <v>138</v>
      </c>
      <c r="H35" s="214">
        <v>57216.936</v>
      </c>
      <c r="I35" s="26"/>
      <c r="J35" s="27"/>
      <c r="K35" s="14"/>
      <c r="L35" s="14"/>
      <c r="M35" s="14"/>
      <c r="N35" s="14"/>
      <c r="O35" s="14"/>
      <c r="P35" s="14"/>
      <c r="Q35" s="14"/>
    </row>
    <row r="36" spans="2:17" ht="14.25">
      <c r="B36" s="35"/>
      <c r="C36" s="217"/>
      <c r="D36" s="220"/>
      <c r="E36" s="140">
        <v>2</v>
      </c>
      <c r="F36" s="211"/>
      <c r="G36" s="26" t="s">
        <v>139</v>
      </c>
      <c r="H36" s="214">
        <v>75355.326</v>
      </c>
      <c r="I36" s="26"/>
      <c r="J36" s="27"/>
      <c r="K36" s="14"/>
      <c r="L36" s="14"/>
      <c r="M36" s="14"/>
      <c r="N36" s="14"/>
      <c r="O36" s="14"/>
      <c r="P36" s="14"/>
      <c r="Q36" s="14"/>
    </row>
    <row r="37" spans="2:17" ht="14.25">
      <c r="B37" s="35"/>
      <c r="C37" s="217"/>
      <c r="D37" s="220"/>
      <c r="E37" s="140">
        <v>3</v>
      </c>
      <c r="F37" s="211"/>
      <c r="G37" s="26" t="s">
        <v>140</v>
      </c>
      <c r="H37" s="214">
        <v>91512.288</v>
      </c>
      <c r="I37" s="26"/>
      <c r="J37" s="27"/>
      <c r="K37" s="14"/>
      <c r="L37" s="14"/>
      <c r="M37" s="14"/>
      <c r="N37" s="14"/>
      <c r="O37" s="14"/>
      <c r="P37" s="14"/>
      <c r="Q37" s="14"/>
    </row>
    <row r="38" spans="2:17" ht="14.25">
      <c r="B38" s="35"/>
      <c r="C38" s="217"/>
      <c r="D38" s="220"/>
      <c r="E38" s="140">
        <v>4</v>
      </c>
      <c r="F38" s="211"/>
      <c r="G38" s="26" t="s">
        <v>141</v>
      </c>
      <c r="H38" s="214">
        <v>108237.33</v>
      </c>
      <c r="I38" s="26"/>
      <c r="J38" s="27"/>
      <c r="K38" s="14"/>
      <c r="L38" s="14"/>
      <c r="M38" s="14"/>
      <c r="N38" s="14"/>
      <c r="O38" s="14"/>
      <c r="P38" s="14"/>
      <c r="Q38" s="14"/>
    </row>
    <row r="39" spans="2:17" ht="14.25">
      <c r="B39" s="35"/>
      <c r="C39" s="217"/>
      <c r="D39" s="220"/>
      <c r="E39" s="140">
        <v>5</v>
      </c>
      <c r="F39" s="211"/>
      <c r="G39" s="26" t="s">
        <v>142</v>
      </c>
      <c r="H39" s="214">
        <v>118803.53100000002</v>
      </c>
      <c r="I39" s="26"/>
      <c r="J39" s="27"/>
      <c r="K39" s="14"/>
      <c r="L39" s="14"/>
      <c r="M39" s="14"/>
      <c r="N39" s="14"/>
      <c r="O39" s="14"/>
      <c r="P39" s="14"/>
      <c r="Q39" s="14"/>
    </row>
    <row r="40" spans="2:17" ht="15" thickBot="1">
      <c r="B40" s="35"/>
      <c r="C40" s="218"/>
      <c r="D40" s="221"/>
      <c r="E40" s="141">
        <v>6</v>
      </c>
      <c r="F40" s="211"/>
      <c r="G40" s="26" t="s">
        <v>143</v>
      </c>
      <c r="H40" s="215">
        <v>128524.07500000003</v>
      </c>
      <c r="I40" s="26"/>
      <c r="J40" s="27"/>
      <c r="K40" s="14"/>
      <c r="L40" s="14"/>
      <c r="M40" s="14"/>
      <c r="N40" s="14"/>
      <c r="O40" s="14"/>
      <c r="P40" s="14"/>
      <c r="Q40" s="14"/>
    </row>
    <row r="41" spans="2:17" ht="14.25">
      <c r="B41" s="35"/>
      <c r="C41" s="216" t="s">
        <v>4</v>
      </c>
      <c r="D41" s="219" t="s">
        <v>83</v>
      </c>
      <c r="E41" s="139">
        <v>0</v>
      </c>
      <c r="F41" s="211" t="s">
        <v>4</v>
      </c>
      <c r="G41" s="26" t="s">
        <v>130</v>
      </c>
      <c r="H41" s="212">
        <v>53436.72839999999</v>
      </c>
      <c r="I41" s="26"/>
      <c r="J41" s="27"/>
      <c r="K41" s="14"/>
      <c r="L41" s="14"/>
      <c r="M41" s="14"/>
      <c r="N41" s="14"/>
      <c r="O41" s="14"/>
      <c r="P41" s="14"/>
      <c r="Q41" s="14"/>
    </row>
    <row r="42" spans="2:17" ht="14.25">
      <c r="B42" s="35"/>
      <c r="C42" s="217"/>
      <c r="D42" s="220"/>
      <c r="E42" s="140">
        <v>1</v>
      </c>
      <c r="F42" s="211"/>
      <c r="G42" s="26" t="s">
        <v>131</v>
      </c>
      <c r="H42" s="212">
        <v>74811.41975999999</v>
      </c>
      <c r="I42" s="26"/>
      <c r="J42" s="27"/>
      <c r="K42" s="14"/>
      <c r="L42" s="14"/>
      <c r="M42" s="14"/>
      <c r="N42" s="14"/>
      <c r="O42" s="14"/>
      <c r="P42" s="14"/>
      <c r="Q42" s="14"/>
    </row>
    <row r="43" spans="2:17" ht="14.25">
      <c r="B43" s="35"/>
      <c r="C43" s="217"/>
      <c r="D43" s="220"/>
      <c r="E43" s="140">
        <v>2</v>
      </c>
      <c r="F43" s="211"/>
      <c r="G43" s="26" t="s">
        <v>132</v>
      </c>
      <c r="H43" s="212">
        <v>96186.11111999999</v>
      </c>
      <c r="I43" s="26"/>
      <c r="J43" s="27"/>
      <c r="K43" s="14"/>
      <c r="L43" s="14"/>
      <c r="M43" s="14"/>
      <c r="N43" s="14"/>
      <c r="O43" s="14"/>
      <c r="P43" s="14"/>
      <c r="Q43" s="14"/>
    </row>
    <row r="44" spans="2:17" ht="14.25">
      <c r="B44" s="35"/>
      <c r="C44" s="217"/>
      <c r="D44" s="220"/>
      <c r="E44" s="140">
        <v>3</v>
      </c>
      <c r="F44" s="211"/>
      <c r="G44" s="26" t="s">
        <v>133</v>
      </c>
      <c r="H44" s="212">
        <v>128248.14815999998</v>
      </c>
      <c r="I44" s="26"/>
      <c r="J44" s="27"/>
      <c r="K44" s="14"/>
      <c r="L44" s="14"/>
      <c r="M44" s="14"/>
      <c r="N44" s="14"/>
      <c r="O44" s="14"/>
      <c r="P44" s="14"/>
      <c r="Q44" s="14"/>
    </row>
    <row r="45" spans="2:17" ht="14.25">
      <c r="B45" s="35"/>
      <c r="C45" s="217"/>
      <c r="D45" s="220"/>
      <c r="E45" s="140">
        <v>4</v>
      </c>
      <c r="F45" s="211"/>
      <c r="G45" s="26" t="s">
        <v>134</v>
      </c>
      <c r="H45" s="212">
        <v>160310.18519999995</v>
      </c>
      <c r="I45" s="26"/>
      <c r="J45" s="27"/>
      <c r="K45" s="14"/>
      <c r="L45" s="14"/>
      <c r="M45" s="14"/>
      <c r="N45" s="14"/>
      <c r="O45" s="14"/>
      <c r="P45" s="14"/>
      <c r="Q45" s="14"/>
    </row>
    <row r="46" spans="2:17" ht="14.25">
      <c r="B46" s="35"/>
      <c r="C46" s="217"/>
      <c r="D46" s="220"/>
      <c r="E46" s="140">
        <v>5</v>
      </c>
      <c r="F46" s="211"/>
      <c r="G46" s="26" t="s">
        <v>135</v>
      </c>
      <c r="H46" s="212">
        <v>181684.87655999998</v>
      </c>
      <c r="I46" s="26"/>
      <c r="J46" s="27"/>
      <c r="K46" s="14"/>
      <c r="L46" s="14"/>
      <c r="M46" s="14"/>
      <c r="N46" s="14"/>
      <c r="O46" s="14"/>
      <c r="P46" s="14"/>
      <c r="Q46" s="14"/>
    </row>
    <row r="47" spans="2:17" ht="15" thickBot="1">
      <c r="B47" s="35"/>
      <c r="C47" s="217"/>
      <c r="D47" s="221"/>
      <c r="E47" s="141">
        <v>6</v>
      </c>
      <c r="F47" s="211"/>
      <c r="G47" s="26" t="s">
        <v>136</v>
      </c>
      <c r="H47" s="212">
        <v>203059.56791999997</v>
      </c>
      <c r="I47" s="26"/>
      <c r="J47" s="27"/>
      <c r="K47" s="14"/>
      <c r="L47" s="14"/>
      <c r="M47" s="14"/>
      <c r="N47" s="14"/>
      <c r="O47" s="14"/>
      <c r="P47" s="14"/>
      <c r="Q47" s="14"/>
    </row>
    <row r="48" spans="2:17" ht="14.25">
      <c r="B48" s="35"/>
      <c r="C48" s="217"/>
      <c r="D48" s="220" t="s">
        <v>55</v>
      </c>
      <c r="E48" s="142">
        <v>0</v>
      </c>
      <c r="F48" s="211"/>
      <c r="G48" s="26" t="s">
        <v>137</v>
      </c>
      <c r="H48" s="212">
        <v>33397.95525</v>
      </c>
      <c r="I48" s="26"/>
      <c r="J48" s="27"/>
      <c r="K48" s="14"/>
      <c r="L48" s="14"/>
      <c r="M48" s="14"/>
      <c r="N48" s="14"/>
      <c r="O48" s="14"/>
      <c r="P48" s="14"/>
      <c r="Q48" s="14"/>
    </row>
    <row r="49" spans="2:17" ht="14.25">
      <c r="B49" s="35"/>
      <c r="C49" s="217"/>
      <c r="D49" s="220"/>
      <c r="E49" s="140">
        <v>1</v>
      </c>
      <c r="F49" s="211"/>
      <c r="G49" s="26" t="s">
        <v>138</v>
      </c>
      <c r="H49" s="212">
        <v>46757.13734999999</v>
      </c>
      <c r="I49" s="26"/>
      <c r="J49" s="27"/>
      <c r="K49" s="14"/>
      <c r="L49" s="14"/>
      <c r="M49" s="14"/>
      <c r="N49" s="14"/>
      <c r="O49" s="14"/>
      <c r="P49" s="14"/>
      <c r="Q49" s="14"/>
    </row>
    <row r="50" spans="2:17" ht="14.25">
      <c r="B50" s="35"/>
      <c r="C50" s="217"/>
      <c r="D50" s="220"/>
      <c r="E50" s="140">
        <v>2</v>
      </c>
      <c r="F50" s="211"/>
      <c r="G50" s="26" t="s">
        <v>139</v>
      </c>
      <c r="H50" s="212">
        <v>60116.31944999999</v>
      </c>
      <c r="I50" s="26"/>
      <c r="J50" s="27"/>
      <c r="K50" s="14"/>
      <c r="L50" s="14"/>
      <c r="M50" s="14"/>
      <c r="N50" s="14"/>
      <c r="O50" s="14"/>
      <c r="P50" s="14"/>
      <c r="Q50" s="14"/>
    </row>
    <row r="51" spans="2:17" ht="14.25">
      <c r="B51" s="35"/>
      <c r="C51" s="217"/>
      <c r="D51" s="220"/>
      <c r="E51" s="140">
        <v>3</v>
      </c>
      <c r="F51" s="211"/>
      <c r="G51" s="26" t="s">
        <v>140</v>
      </c>
      <c r="H51" s="212">
        <v>80155.09259999997</v>
      </c>
      <c r="I51" s="26"/>
      <c r="J51" s="27"/>
      <c r="K51" s="14"/>
      <c r="L51" s="14"/>
      <c r="M51" s="14"/>
      <c r="N51" s="14"/>
      <c r="O51" s="14"/>
      <c r="P51" s="14"/>
      <c r="Q51" s="14"/>
    </row>
    <row r="52" spans="2:17" ht="14.25">
      <c r="B52" s="35"/>
      <c r="C52" s="217"/>
      <c r="D52" s="220"/>
      <c r="E52" s="140">
        <v>4</v>
      </c>
      <c r="F52" s="211"/>
      <c r="G52" s="26" t="s">
        <v>141</v>
      </c>
      <c r="H52" s="212">
        <v>100193.86574999997</v>
      </c>
      <c r="I52" s="26"/>
      <c r="J52" s="27"/>
      <c r="K52" s="14"/>
      <c r="L52" s="14"/>
      <c r="M52" s="14"/>
      <c r="N52" s="14"/>
      <c r="O52" s="14"/>
      <c r="P52" s="14"/>
      <c r="Q52" s="14"/>
    </row>
    <row r="53" spans="2:17" ht="14.25">
      <c r="B53" s="35"/>
      <c r="C53" s="217"/>
      <c r="D53" s="220"/>
      <c r="E53" s="140">
        <v>5</v>
      </c>
      <c r="F53" s="211"/>
      <c r="G53" s="26" t="s">
        <v>142</v>
      </c>
      <c r="H53" s="212">
        <v>113553.04784999997</v>
      </c>
      <c r="I53" s="26"/>
      <c r="J53" s="27"/>
      <c r="K53" s="14"/>
      <c r="L53" s="14"/>
      <c r="M53" s="14"/>
      <c r="N53" s="14"/>
      <c r="O53" s="14"/>
      <c r="P53" s="14"/>
      <c r="Q53" s="14"/>
    </row>
    <row r="54" spans="2:17" ht="15" thickBot="1">
      <c r="B54" s="35"/>
      <c r="C54" s="218"/>
      <c r="D54" s="221"/>
      <c r="E54" s="141">
        <v>6</v>
      </c>
      <c r="F54" s="211"/>
      <c r="G54" s="26" t="s">
        <v>143</v>
      </c>
      <c r="H54" s="212">
        <v>126912.22994999998</v>
      </c>
      <c r="I54" s="26"/>
      <c r="J54" s="27"/>
      <c r="K54" s="14"/>
      <c r="L54" s="14"/>
      <c r="M54" s="14"/>
      <c r="N54" s="14"/>
      <c r="O54" s="14"/>
      <c r="P54" s="14"/>
      <c r="Q54" s="14"/>
    </row>
    <row r="55" spans="2:17" ht="14.25">
      <c r="B55" s="35"/>
      <c r="C55" s="216" t="s">
        <v>5</v>
      </c>
      <c r="D55" s="219" t="s">
        <v>84</v>
      </c>
      <c r="E55" s="139">
        <v>0</v>
      </c>
      <c r="F55" s="211" t="s">
        <v>5</v>
      </c>
      <c r="G55" s="26" t="s">
        <v>130</v>
      </c>
      <c r="H55" s="212">
        <v>68226.8496875</v>
      </c>
      <c r="I55" s="26"/>
      <c r="J55" s="27"/>
      <c r="K55" s="14"/>
      <c r="L55" s="14"/>
      <c r="M55" s="14"/>
      <c r="N55" s="14"/>
      <c r="O55" s="14"/>
      <c r="P55" s="14"/>
      <c r="Q55" s="14"/>
    </row>
    <row r="56" spans="2:17" ht="14.25">
      <c r="B56" s="35"/>
      <c r="C56" s="217"/>
      <c r="D56" s="220"/>
      <c r="E56" s="140">
        <v>1</v>
      </c>
      <c r="F56" s="211"/>
      <c r="G56" s="26" t="s">
        <v>131</v>
      </c>
      <c r="H56" s="212">
        <v>89547.92568749998</v>
      </c>
      <c r="I56" s="26"/>
      <c r="J56" s="27"/>
      <c r="K56" s="14"/>
      <c r="L56" s="14"/>
      <c r="M56" s="14"/>
      <c r="N56" s="14"/>
      <c r="O56" s="14"/>
      <c r="P56" s="14"/>
      <c r="Q56" s="14"/>
    </row>
    <row r="57" spans="2:17" ht="14.25">
      <c r="B57" s="35"/>
      <c r="C57" s="217"/>
      <c r="D57" s="220"/>
      <c r="E57" s="140">
        <v>2</v>
      </c>
      <c r="F57" s="211"/>
      <c r="G57" s="26" t="s">
        <v>132</v>
      </c>
      <c r="H57" s="212">
        <v>117117.47643750001</v>
      </c>
      <c r="I57" s="26"/>
      <c r="J57" s="27"/>
      <c r="K57" s="14"/>
      <c r="L57" s="14"/>
      <c r="M57" s="14"/>
      <c r="N57" s="14"/>
      <c r="O57" s="14"/>
      <c r="P57" s="14"/>
      <c r="Q57" s="14"/>
    </row>
    <row r="58" spans="2:17" ht="14.25">
      <c r="B58" s="35"/>
      <c r="C58" s="217"/>
      <c r="D58" s="220"/>
      <c r="E58" s="140">
        <v>3</v>
      </c>
      <c r="F58" s="211"/>
      <c r="G58" s="26" t="s">
        <v>133</v>
      </c>
      <c r="H58" s="212">
        <v>141958.48275</v>
      </c>
      <c r="I58" s="26"/>
      <c r="J58" s="27"/>
      <c r="K58" s="14"/>
      <c r="L58" s="14"/>
      <c r="M58" s="14"/>
      <c r="N58" s="14"/>
      <c r="O58" s="14"/>
      <c r="P58" s="14"/>
      <c r="Q58" s="14"/>
    </row>
    <row r="59" spans="2:17" ht="14.25">
      <c r="B59" s="35"/>
      <c r="C59" s="217"/>
      <c r="D59" s="220"/>
      <c r="E59" s="140">
        <v>4</v>
      </c>
      <c r="F59" s="211"/>
      <c r="G59" s="26" t="s">
        <v>134</v>
      </c>
      <c r="H59" s="212">
        <v>167557.27078125</v>
      </c>
      <c r="I59" s="26"/>
      <c r="J59" s="27"/>
      <c r="K59" s="14"/>
      <c r="L59" s="14"/>
      <c r="M59" s="14"/>
      <c r="N59" s="14"/>
      <c r="O59" s="14"/>
      <c r="P59" s="14"/>
      <c r="Q59" s="14"/>
    </row>
    <row r="60" spans="2:17" ht="14.25">
      <c r="B60" s="35"/>
      <c r="C60" s="217"/>
      <c r="D60" s="220"/>
      <c r="E60" s="140">
        <v>5</v>
      </c>
      <c r="F60" s="211"/>
      <c r="G60" s="26" t="s">
        <v>135</v>
      </c>
      <c r="H60" s="212">
        <v>183440.210625</v>
      </c>
      <c r="I60" s="26"/>
      <c r="J60" s="27"/>
      <c r="K60" s="14"/>
      <c r="L60" s="14"/>
      <c r="M60" s="14"/>
      <c r="N60" s="14"/>
      <c r="O60" s="14"/>
      <c r="P60" s="14"/>
      <c r="Q60" s="14"/>
    </row>
    <row r="61" spans="2:17" ht="15" thickBot="1">
      <c r="B61" s="35"/>
      <c r="C61" s="217"/>
      <c r="D61" s="221"/>
      <c r="E61" s="141">
        <v>6</v>
      </c>
      <c r="F61" s="211"/>
      <c r="G61" s="26" t="s">
        <v>136</v>
      </c>
      <c r="H61" s="212">
        <v>198105.229</v>
      </c>
      <c r="I61" s="26"/>
      <c r="J61" s="27"/>
      <c r="K61" s="14"/>
      <c r="L61" s="14"/>
      <c r="M61" s="14"/>
      <c r="N61" s="14"/>
      <c r="O61" s="14"/>
      <c r="P61" s="14"/>
      <c r="Q61" s="14"/>
    </row>
    <row r="62" spans="2:17" ht="14.25">
      <c r="B62" s="35"/>
      <c r="C62" s="217"/>
      <c r="D62" s="220" t="s">
        <v>55</v>
      </c>
      <c r="E62" s="142">
        <v>0</v>
      </c>
      <c r="F62" s="211"/>
      <c r="G62" s="26" t="s">
        <v>137</v>
      </c>
      <c r="H62" s="212">
        <v>38986.771250000005</v>
      </c>
      <c r="I62" s="26"/>
      <c r="J62" s="27"/>
      <c r="K62" s="14"/>
      <c r="L62" s="14"/>
      <c r="M62" s="14"/>
      <c r="N62" s="14"/>
      <c r="O62" s="14"/>
      <c r="P62" s="14"/>
      <c r="Q62" s="14"/>
    </row>
    <row r="63" spans="2:17" ht="14.25">
      <c r="B63" s="35"/>
      <c r="C63" s="217"/>
      <c r="D63" s="220"/>
      <c r="E63" s="140">
        <v>1</v>
      </c>
      <c r="F63" s="211"/>
      <c r="G63" s="26" t="s">
        <v>138</v>
      </c>
      <c r="H63" s="212">
        <v>51170.24325</v>
      </c>
      <c r="I63" s="26"/>
      <c r="J63" s="27"/>
      <c r="K63" s="14"/>
      <c r="L63" s="14"/>
      <c r="M63" s="14"/>
      <c r="N63" s="14"/>
      <c r="O63" s="14"/>
      <c r="P63" s="14"/>
      <c r="Q63" s="14"/>
    </row>
    <row r="64" spans="2:17" ht="14.25">
      <c r="B64" s="35"/>
      <c r="C64" s="217"/>
      <c r="D64" s="220"/>
      <c r="E64" s="140">
        <v>2</v>
      </c>
      <c r="F64" s="211"/>
      <c r="G64" s="26" t="s">
        <v>139</v>
      </c>
      <c r="H64" s="212">
        <v>66924.27225000001</v>
      </c>
      <c r="I64" s="26"/>
      <c r="J64" s="27"/>
      <c r="K64" s="14"/>
      <c r="L64" s="14"/>
      <c r="M64" s="14"/>
      <c r="N64" s="14"/>
      <c r="O64" s="14"/>
      <c r="P64" s="14"/>
      <c r="Q64" s="14"/>
    </row>
    <row r="65" spans="2:17" ht="14.25">
      <c r="B65" s="35"/>
      <c r="C65" s="217"/>
      <c r="D65" s="220"/>
      <c r="E65" s="140">
        <v>3</v>
      </c>
      <c r="F65" s="211"/>
      <c r="G65" s="26" t="s">
        <v>140</v>
      </c>
      <c r="H65" s="212">
        <v>81119.133</v>
      </c>
      <c r="I65" s="26"/>
      <c r="J65" s="27"/>
      <c r="K65" s="14"/>
      <c r="L65" s="14"/>
      <c r="M65" s="14"/>
      <c r="N65" s="14"/>
      <c r="O65" s="14"/>
      <c r="P65" s="14"/>
      <c r="Q65" s="14"/>
    </row>
    <row r="66" spans="2:17" ht="14.25">
      <c r="B66" s="35"/>
      <c r="C66" s="217"/>
      <c r="D66" s="220"/>
      <c r="E66" s="140">
        <v>4</v>
      </c>
      <c r="F66" s="211"/>
      <c r="G66" s="26" t="s">
        <v>141</v>
      </c>
      <c r="H66" s="212">
        <v>95747.011875</v>
      </c>
      <c r="I66" s="26"/>
      <c r="J66" s="27"/>
      <c r="K66" s="14"/>
      <c r="L66" s="14"/>
      <c r="M66" s="14"/>
      <c r="N66" s="14"/>
      <c r="O66" s="14"/>
      <c r="P66" s="14"/>
      <c r="Q66" s="14"/>
    </row>
    <row r="67" spans="2:17" ht="14.25">
      <c r="B67" s="35"/>
      <c r="C67" s="217"/>
      <c r="D67" s="220"/>
      <c r="E67" s="140">
        <v>5</v>
      </c>
      <c r="F67" s="211"/>
      <c r="G67" s="26" t="s">
        <v>142</v>
      </c>
      <c r="H67" s="212">
        <v>104822.9775</v>
      </c>
      <c r="I67" s="26"/>
      <c r="J67" s="27"/>
      <c r="K67" s="14"/>
      <c r="L67" s="14"/>
      <c r="M67" s="14"/>
      <c r="N67" s="14"/>
      <c r="O67" s="14"/>
      <c r="P67" s="14"/>
      <c r="Q67" s="14"/>
    </row>
    <row r="68" spans="2:17" ht="15" thickBot="1">
      <c r="B68" s="35"/>
      <c r="C68" s="218"/>
      <c r="D68" s="221"/>
      <c r="E68" s="141">
        <v>6</v>
      </c>
      <c r="F68" s="211"/>
      <c r="G68" s="26" t="s">
        <v>143</v>
      </c>
      <c r="H68" s="212">
        <v>113202.98800000001</v>
      </c>
      <c r="I68" s="26"/>
      <c r="J68" s="27"/>
      <c r="K68" s="14"/>
      <c r="L68" s="14"/>
      <c r="M68" s="14"/>
      <c r="N68" s="14"/>
      <c r="O68" s="14"/>
      <c r="P68" s="14"/>
      <c r="Q68" s="14"/>
    </row>
    <row r="69" spans="2:17" ht="14.25">
      <c r="B69" s="35"/>
      <c r="C69" s="216" t="s">
        <v>6</v>
      </c>
      <c r="D69" s="219" t="s">
        <v>83</v>
      </c>
      <c r="E69" s="139">
        <v>0</v>
      </c>
      <c r="F69" s="211" t="s">
        <v>6</v>
      </c>
      <c r="G69" s="26" t="s">
        <v>130</v>
      </c>
      <c r="H69" s="212">
        <v>54017.7859375</v>
      </c>
      <c r="I69" s="26"/>
      <c r="J69" s="27"/>
      <c r="K69" s="14"/>
      <c r="L69" s="14"/>
      <c r="M69" s="14"/>
      <c r="N69" s="14"/>
      <c r="O69" s="14"/>
      <c r="P69" s="14"/>
      <c r="Q69" s="14"/>
    </row>
    <row r="70" spans="2:17" ht="14.25">
      <c r="B70" s="35"/>
      <c r="C70" s="217"/>
      <c r="D70" s="220"/>
      <c r="E70" s="140">
        <v>1</v>
      </c>
      <c r="F70" s="211"/>
      <c r="G70" s="26" t="s">
        <v>131</v>
      </c>
      <c r="H70" s="212">
        <v>72374.7303125</v>
      </c>
      <c r="I70" s="26"/>
      <c r="J70" s="27"/>
      <c r="K70" s="14"/>
      <c r="L70" s="14"/>
      <c r="M70" s="14"/>
      <c r="N70" s="14"/>
      <c r="O70" s="14"/>
      <c r="P70" s="14"/>
      <c r="Q70" s="14"/>
    </row>
    <row r="71" spans="2:17" ht="14.25">
      <c r="B71" s="35"/>
      <c r="C71" s="217"/>
      <c r="D71" s="220"/>
      <c r="E71" s="140">
        <v>2</v>
      </c>
      <c r="F71" s="211"/>
      <c r="G71" s="26" t="s">
        <v>132</v>
      </c>
      <c r="H71" s="212">
        <v>92013.72468749998</v>
      </c>
      <c r="I71" s="26"/>
      <c r="J71" s="27"/>
      <c r="K71" s="14"/>
      <c r="L71" s="14"/>
      <c r="M71" s="14"/>
      <c r="N71" s="14"/>
      <c r="O71" s="14"/>
      <c r="P71" s="14"/>
      <c r="Q71" s="14"/>
    </row>
    <row r="72" spans="2:17" ht="14.25">
      <c r="B72" s="35"/>
      <c r="C72" s="217"/>
      <c r="D72" s="220"/>
      <c r="E72" s="140">
        <v>3</v>
      </c>
      <c r="F72" s="211"/>
      <c r="G72" s="26" t="s">
        <v>133</v>
      </c>
      <c r="H72" s="212">
        <v>120938.60624999998</v>
      </c>
      <c r="I72" s="26"/>
      <c r="J72" s="27"/>
      <c r="K72" s="14"/>
      <c r="L72" s="14"/>
      <c r="M72" s="14"/>
      <c r="N72" s="14"/>
      <c r="O72" s="14"/>
      <c r="P72" s="14"/>
      <c r="Q72" s="14"/>
    </row>
    <row r="73" spans="2:17" ht="14.25">
      <c r="B73" s="35"/>
      <c r="C73" s="217"/>
      <c r="D73" s="220"/>
      <c r="E73" s="140">
        <v>4</v>
      </c>
      <c r="F73" s="211"/>
      <c r="G73" s="26" t="s">
        <v>134</v>
      </c>
      <c r="H73" s="212">
        <v>148516.75781249997</v>
      </c>
      <c r="I73" s="26"/>
      <c r="J73" s="27"/>
      <c r="K73" s="14"/>
      <c r="L73" s="14"/>
      <c r="M73" s="14"/>
      <c r="N73" s="14"/>
      <c r="O73" s="14"/>
      <c r="P73" s="14"/>
      <c r="Q73" s="14"/>
    </row>
    <row r="74" spans="2:17" ht="14.25">
      <c r="B74" s="35"/>
      <c r="C74" s="217"/>
      <c r="D74" s="220"/>
      <c r="E74" s="140">
        <v>5</v>
      </c>
      <c r="F74" s="211"/>
      <c r="G74" s="26" t="s">
        <v>135</v>
      </c>
      <c r="H74" s="212">
        <v>168318.9921875</v>
      </c>
      <c r="I74" s="26"/>
      <c r="J74" s="27"/>
      <c r="K74" s="14"/>
      <c r="L74" s="14"/>
      <c r="M74" s="14"/>
      <c r="N74" s="14"/>
      <c r="O74" s="14"/>
      <c r="P74" s="14"/>
      <c r="Q74" s="14"/>
    </row>
    <row r="75" spans="2:17" ht="15" thickBot="1">
      <c r="B75" s="35"/>
      <c r="C75" s="217"/>
      <c r="D75" s="221"/>
      <c r="E75" s="141">
        <v>6</v>
      </c>
      <c r="F75" s="211"/>
      <c r="G75" s="26" t="s">
        <v>136</v>
      </c>
      <c r="H75" s="212">
        <v>186219.32656249998</v>
      </c>
      <c r="I75" s="26"/>
      <c r="J75" s="27"/>
      <c r="K75" s="14"/>
      <c r="L75" s="14"/>
      <c r="M75" s="14"/>
      <c r="N75" s="14"/>
      <c r="O75" s="14"/>
      <c r="P75" s="14"/>
      <c r="Q75" s="14"/>
    </row>
    <row r="76" spans="2:17" ht="14.25">
      <c r="B76" s="35"/>
      <c r="C76" s="217"/>
      <c r="D76" s="220" t="s">
        <v>55</v>
      </c>
      <c r="E76" s="142">
        <v>0</v>
      </c>
      <c r="F76" s="211"/>
      <c r="G76" s="26" t="s">
        <v>137</v>
      </c>
      <c r="H76" s="212">
        <v>30867.306249999998</v>
      </c>
      <c r="I76" s="26"/>
      <c r="J76" s="27"/>
      <c r="K76" s="14"/>
      <c r="L76" s="14"/>
      <c r="M76" s="14"/>
      <c r="N76" s="14"/>
      <c r="O76" s="14"/>
      <c r="P76" s="14"/>
      <c r="Q76" s="14"/>
    </row>
    <row r="77" spans="2:17" ht="14.25">
      <c r="B77" s="35"/>
      <c r="C77" s="217"/>
      <c r="D77" s="220"/>
      <c r="E77" s="140">
        <v>1</v>
      </c>
      <c r="F77" s="211"/>
      <c r="G77" s="26" t="s">
        <v>138</v>
      </c>
      <c r="H77" s="212">
        <v>41356.98875</v>
      </c>
      <c r="I77" s="26"/>
      <c r="J77" s="27"/>
      <c r="K77" s="14"/>
      <c r="L77" s="14"/>
      <c r="M77" s="14"/>
      <c r="N77" s="14"/>
      <c r="O77" s="14"/>
      <c r="P77" s="14"/>
      <c r="Q77" s="14"/>
    </row>
    <row r="78" spans="2:17" ht="14.25">
      <c r="B78" s="35"/>
      <c r="C78" s="217"/>
      <c r="D78" s="220"/>
      <c r="E78" s="140">
        <v>2</v>
      </c>
      <c r="F78" s="211"/>
      <c r="G78" s="26" t="s">
        <v>139</v>
      </c>
      <c r="H78" s="212">
        <v>52579.27125</v>
      </c>
      <c r="I78" s="26"/>
      <c r="J78" s="27"/>
      <c r="K78" s="14"/>
      <c r="L78" s="14"/>
      <c r="M78" s="14"/>
      <c r="N78" s="14"/>
      <c r="O78" s="14"/>
      <c r="P78" s="14"/>
      <c r="Q78" s="14"/>
    </row>
    <row r="79" spans="2:17" ht="14.25">
      <c r="B79" s="35"/>
      <c r="C79" s="217"/>
      <c r="D79" s="220"/>
      <c r="E79" s="140">
        <v>3</v>
      </c>
      <c r="F79" s="211"/>
      <c r="G79" s="26" t="s">
        <v>140</v>
      </c>
      <c r="H79" s="212">
        <v>69107.775</v>
      </c>
      <c r="I79" s="26"/>
      <c r="J79" s="27"/>
      <c r="K79" s="14"/>
      <c r="L79" s="14"/>
      <c r="M79" s="14"/>
      <c r="N79" s="14"/>
      <c r="O79" s="14"/>
      <c r="P79" s="14"/>
      <c r="Q79" s="14"/>
    </row>
    <row r="80" spans="2:17" ht="14.25">
      <c r="B80" s="35"/>
      <c r="C80" s="217"/>
      <c r="D80" s="220"/>
      <c r="E80" s="140">
        <v>4</v>
      </c>
      <c r="F80" s="211"/>
      <c r="G80" s="26" t="s">
        <v>141</v>
      </c>
      <c r="H80" s="212">
        <v>84866.71875</v>
      </c>
      <c r="I80" s="26"/>
      <c r="J80" s="27"/>
      <c r="K80" s="14"/>
      <c r="L80" s="14"/>
      <c r="M80" s="14"/>
      <c r="N80" s="14"/>
      <c r="O80" s="14"/>
      <c r="P80" s="14"/>
      <c r="Q80" s="14"/>
    </row>
    <row r="81" spans="2:17" ht="14.25">
      <c r="B81" s="35"/>
      <c r="C81" s="217"/>
      <c r="D81" s="220"/>
      <c r="E81" s="140">
        <v>5</v>
      </c>
      <c r="F81" s="211"/>
      <c r="G81" s="26" t="s">
        <v>142</v>
      </c>
      <c r="H81" s="212">
        <v>96182.28125</v>
      </c>
      <c r="I81" s="26"/>
      <c r="J81" s="27"/>
      <c r="K81" s="14"/>
      <c r="L81" s="14"/>
      <c r="M81" s="14"/>
      <c r="N81" s="14"/>
      <c r="O81" s="14"/>
      <c r="P81" s="14"/>
      <c r="Q81" s="14"/>
    </row>
    <row r="82" spans="2:17" ht="15" thickBot="1">
      <c r="B82" s="35"/>
      <c r="C82" s="218"/>
      <c r="D82" s="221"/>
      <c r="E82" s="141">
        <v>6</v>
      </c>
      <c r="F82" s="198"/>
      <c r="G82" s="31" t="s">
        <v>143</v>
      </c>
      <c r="H82" s="199">
        <v>106411.04374999998</v>
      </c>
      <c r="I82" s="26"/>
      <c r="J82" s="27"/>
      <c r="K82" s="14"/>
      <c r="L82" s="14"/>
      <c r="M82" s="14"/>
      <c r="N82" s="14"/>
      <c r="O82" s="14"/>
      <c r="P82" s="14"/>
      <c r="Q82" s="14"/>
    </row>
    <row r="83" spans="2:17" ht="12.75" customHeight="1" thickBot="1">
      <c r="B83" s="37"/>
      <c r="C83" s="31"/>
      <c r="D83" s="31"/>
      <c r="E83" s="31"/>
      <c r="F83" s="31"/>
      <c r="G83" s="31"/>
      <c r="H83" s="31"/>
      <c r="I83" s="31"/>
      <c r="J83" s="32"/>
      <c r="K83" s="14"/>
      <c r="L83" s="14"/>
      <c r="M83" s="14"/>
      <c r="N83" s="14"/>
      <c r="O83" s="14"/>
      <c r="P83" s="14"/>
      <c r="Q83" s="14"/>
    </row>
  </sheetData>
  <mergeCells count="21">
    <mergeCell ref="D11:I11"/>
    <mergeCell ref="D55:D61"/>
    <mergeCell ref="D8:H8"/>
    <mergeCell ref="D9:I9"/>
    <mergeCell ref="D12:I12"/>
    <mergeCell ref="D17:I19"/>
    <mergeCell ref="D62:D68"/>
    <mergeCell ref="D69:D75"/>
    <mergeCell ref="D76:D82"/>
    <mergeCell ref="C55:C68"/>
    <mergeCell ref="C69:C82"/>
    <mergeCell ref="C41:C54"/>
    <mergeCell ref="D41:D47"/>
    <mergeCell ref="D48:D54"/>
    <mergeCell ref="B2:J2"/>
    <mergeCell ref="B3:J3"/>
    <mergeCell ref="D27:D33"/>
    <mergeCell ref="D34:D40"/>
    <mergeCell ref="C27:C40"/>
    <mergeCell ref="D20:I21"/>
    <mergeCell ref="D14:I16"/>
  </mergeCells>
  <printOptions horizontalCentered="1"/>
  <pageMargins left="0.5" right="0.5" top="0.5" bottom="0.5" header="0.5" footer="0.5"/>
  <pageSetup fitToHeight="1" fitToWidth="1" horizontalDpi="600" verticalDpi="600" orientation="portrait" scale="59" r:id="rId1"/>
</worksheet>
</file>

<file path=xl/worksheets/sheet2.xml><?xml version="1.0" encoding="utf-8"?>
<worksheet xmlns="http://schemas.openxmlformats.org/spreadsheetml/2006/main" xmlns:r="http://schemas.openxmlformats.org/officeDocument/2006/relationships">
  <dimension ref="B2:M94"/>
  <sheetViews>
    <sheetView showGridLines="0" zoomScale="75" zoomScaleNormal="75" workbookViewId="0" topLeftCell="D59">
      <selection activeCell="J87" sqref="J87"/>
    </sheetView>
  </sheetViews>
  <sheetFormatPr defaultColWidth="9.00390625" defaultRowHeight="14.25"/>
  <cols>
    <col min="1" max="1" width="2.625" style="0" customWidth="1"/>
    <col min="2" max="2" width="9.25390625" style="15" customWidth="1"/>
    <col min="3" max="3" width="15.25390625" style="0" customWidth="1"/>
    <col min="4" max="4" width="6.75390625" style="0" customWidth="1"/>
    <col min="5" max="5" width="7.375" style="0" customWidth="1"/>
    <col min="6" max="6" width="15.875" style="0" customWidth="1"/>
    <col min="7" max="7" width="20.625" style="0" customWidth="1"/>
    <col min="8" max="8" width="20.50390625" style="0" customWidth="1"/>
    <col min="9" max="9" width="15.875" style="0" customWidth="1"/>
    <col min="10" max="10" width="21.375" style="0" customWidth="1"/>
    <col min="11" max="11" width="2.625" style="0" customWidth="1"/>
    <col min="12" max="12" width="11.625" style="0" customWidth="1"/>
    <col min="13" max="13" width="12.25390625" style="0" customWidth="1"/>
  </cols>
  <sheetData>
    <row r="2" spans="2:11" ht="18.75">
      <c r="B2" s="222" t="s">
        <v>47</v>
      </c>
      <c r="C2" s="222"/>
      <c r="D2" s="222"/>
      <c r="E2" s="222"/>
      <c r="F2" s="222"/>
      <c r="G2" s="222"/>
      <c r="H2" s="222"/>
      <c r="I2" s="222"/>
      <c r="J2" s="222"/>
      <c r="K2" s="222"/>
    </row>
    <row r="3" spans="2:11" ht="19.5" thickBot="1">
      <c r="B3" s="222" t="s">
        <v>60</v>
      </c>
      <c r="C3" s="222"/>
      <c r="D3" s="222"/>
      <c r="E3" s="222"/>
      <c r="F3" s="222"/>
      <c r="G3" s="222"/>
      <c r="H3" s="222"/>
      <c r="I3" s="222"/>
      <c r="J3" s="222"/>
      <c r="K3" s="222"/>
    </row>
    <row r="4" spans="2:11" ht="9" customHeight="1">
      <c r="B4" s="128"/>
      <c r="C4" s="124"/>
      <c r="D4" s="124"/>
      <c r="E4" s="124"/>
      <c r="F4" s="124"/>
      <c r="G4" s="124"/>
      <c r="H4" s="124"/>
      <c r="I4" s="124"/>
      <c r="J4" s="233" t="s">
        <v>40</v>
      </c>
      <c r="K4" s="125"/>
    </row>
    <row r="5" spans="2:11" ht="12" customHeight="1" thickBot="1">
      <c r="B5" s="129"/>
      <c r="C5" s="23"/>
      <c r="D5" s="23"/>
      <c r="E5" s="23"/>
      <c r="F5" s="23"/>
      <c r="G5" s="23"/>
      <c r="H5" s="23"/>
      <c r="I5" s="23"/>
      <c r="J5" s="234"/>
      <c r="K5" s="24"/>
    </row>
    <row r="6" spans="2:11" ht="15" customHeight="1" thickBot="1">
      <c r="B6" s="196" t="s">
        <v>27</v>
      </c>
      <c r="C6" s="175" t="s">
        <v>82</v>
      </c>
      <c r="D6" s="176"/>
      <c r="E6" s="177"/>
      <c r="F6" s="243"/>
      <c r="G6" s="244"/>
      <c r="H6" s="244"/>
      <c r="I6" s="244"/>
      <c r="J6" s="245"/>
      <c r="K6" s="24"/>
    </row>
    <row r="7" spans="2:11" ht="8.25" customHeight="1" thickBot="1">
      <c r="B7" s="129"/>
      <c r="C7" s="38"/>
      <c r="D7" s="23"/>
      <c r="E7" s="23"/>
      <c r="F7" s="23"/>
      <c r="G7" s="23"/>
      <c r="H7" s="23"/>
      <c r="I7" s="23"/>
      <c r="J7" s="23"/>
      <c r="K7" s="24"/>
    </row>
    <row r="8" spans="2:11" ht="15" customHeight="1" thickBot="1">
      <c r="B8" s="197" t="s">
        <v>28</v>
      </c>
      <c r="C8" s="175" t="s">
        <v>85</v>
      </c>
      <c r="D8" s="176"/>
      <c r="E8" s="177"/>
      <c r="F8" s="243"/>
      <c r="G8" s="244"/>
      <c r="H8" s="244"/>
      <c r="I8" s="244"/>
      <c r="J8" s="245"/>
      <c r="K8" s="24"/>
    </row>
    <row r="9" spans="2:11" ht="7.5" customHeight="1" thickBot="1">
      <c r="B9" s="129"/>
      <c r="C9" s="39"/>
      <c r="D9" s="23"/>
      <c r="E9" s="23"/>
      <c r="F9" s="23"/>
      <c r="G9" s="23"/>
      <c r="H9" s="23"/>
      <c r="I9" s="23"/>
      <c r="J9" s="23"/>
      <c r="K9" s="24"/>
    </row>
    <row r="10" spans="2:11" ht="15.75" thickBot="1">
      <c r="B10" s="129"/>
      <c r="C10" s="248" t="s">
        <v>86</v>
      </c>
      <c r="D10" s="249"/>
      <c r="E10" s="250"/>
      <c r="F10" s="253" t="str">
        <f>'Select City &amp; State'!G23</f>
        <v>ABILENE</v>
      </c>
      <c r="G10" s="254"/>
      <c r="H10" s="247" t="s">
        <v>94</v>
      </c>
      <c r="I10" s="247"/>
      <c r="J10" s="247"/>
      <c r="K10" s="24"/>
    </row>
    <row r="11" spans="2:11" ht="15.75" thickBot="1">
      <c r="B11" s="129"/>
      <c r="C11" s="251" t="s">
        <v>87</v>
      </c>
      <c r="D11" s="252"/>
      <c r="E11" s="250"/>
      <c r="F11" s="253" t="str">
        <f>'Select City &amp; State'!G24</f>
        <v>TEXAS</v>
      </c>
      <c r="G11" s="254"/>
      <c r="H11" s="247"/>
      <c r="I11" s="247"/>
      <c r="J11" s="247"/>
      <c r="K11" s="24"/>
    </row>
    <row r="12" spans="2:11" ht="9" customHeight="1">
      <c r="B12" s="129"/>
      <c r="C12" s="40"/>
      <c r="D12" s="40"/>
      <c r="E12" s="23"/>
      <c r="F12" s="23"/>
      <c r="G12" s="23"/>
      <c r="H12" s="23"/>
      <c r="I12" s="23"/>
      <c r="J12" s="23"/>
      <c r="K12" s="24"/>
    </row>
    <row r="13" spans="2:11" ht="16.5" customHeight="1">
      <c r="B13" s="196" t="s">
        <v>29</v>
      </c>
      <c r="C13" s="207" t="s">
        <v>113</v>
      </c>
      <c r="D13" s="208"/>
      <c r="E13" s="208"/>
      <c r="F13" s="208"/>
      <c r="G13" s="208"/>
      <c r="H13" s="208"/>
      <c r="I13" s="208"/>
      <c r="J13" s="208"/>
      <c r="K13" s="24"/>
    </row>
    <row r="14" spans="2:11" ht="15">
      <c r="B14" s="129"/>
      <c r="C14" s="208"/>
      <c r="D14" s="208"/>
      <c r="E14" s="208"/>
      <c r="F14" s="208"/>
      <c r="G14" s="208"/>
      <c r="H14" s="208"/>
      <c r="I14" s="208"/>
      <c r="J14" s="208"/>
      <c r="K14" s="24"/>
    </row>
    <row r="15" spans="2:11" ht="15">
      <c r="B15" s="129"/>
      <c r="C15" s="209" t="s">
        <v>114</v>
      </c>
      <c r="D15" s="210"/>
      <c r="E15" s="210"/>
      <c r="F15" s="210"/>
      <c r="G15" s="210"/>
      <c r="H15" s="210"/>
      <c r="I15" s="210"/>
      <c r="J15" s="210"/>
      <c r="K15" s="44"/>
    </row>
    <row r="16" spans="2:11" ht="15">
      <c r="B16" s="129"/>
      <c r="C16" s="209" t="s">
        <v>126</v>
      </c>
      <c r="D16" s="210"/>
      <c r="E16" s="210"/>
      <c r="F16" s="210"/>
      <c r="G16" s="210"/>
      <c r="H16" s="210"/>
      <c r="I16" s="210"/>
      <c r="J16" s="210"/>
      <c r="K16" s="44"/>
    </row>
    <row r="17" spans="2:11" ht="9" customHeight="1">
      <c r="B17" s="129"/>
      <c r="C17" s="41"/>
      <c r="D17" s="42"/>
      <c r="E17" s="43"/>
      <c r="F17" s="43"/>
      <c r="G17" s="43"/>
      <c r="H17" s="43"/>
      <c r="I17" s="43"/>
      <c r="J17" s="43"/>
      <c r="K17" s="44"/>
    </row>
    <row r="18" spans="2:11" ht="15">
      <c r="B18" s="129"/>
      <c r="C18" s="147" t="s">
        <v>51</v>
      </c>
      <c r="D18" s="42"/>
      <c r="E18" s="43"/>
      <c r="F18" s="43"/>
      <c r="G18" s="43"/>
      <c r="H18" s="43"/>
      <c r="I18" s="43"/>
      <c r="J18" s="43"/>
      <c r="K18" s="44"/>
    </row>
    <row r="19" spans="2:11" ht="15">
      <c r="B19" s="129"/>
      <c r="C19" s="191" t="s">
        <v>125</v>
      </c>
      <c r="D19" s="227"/>
      <c r="E19" s="227"/>
      <c r="F19" s="227"/>
      <c r="G19" s="227"/>
      <c r="H19" s="227"/>
      <c r="I19" s="227"/>
      <c r="J19" s="227"/>
      <c r="K19" s="44"/>
    </row>
    <row r="20" spans="2:11" ht="15">
      <c r="B20" s="129"/>
      <c r="C20" s="227"/>
      <c r="D20" s="227"/>
      <c r="E20" s="227"/>
      <c r="F20" s="227"/>
      <c r="G20" s="227"/>
      <c r="H20" s="227"/>
      <c r="I20" s="227"/>
      <c r="J20" s="227"/>
      <c r="K20" s="44"/>
    </row>
    <row r="21" spans="2:11" ht="15">
      <c r="B21" s="129"/>
      <c r="C21" s="227"/>
      <c r="D21" s="227"/>
      <c r="E21" s="227"/>
      <c r="F21" s="227"/>
      <c r="G21" s="227"/>
      <c r="H21" s="227"/>
      <c r="I21" s="227"/>
      <c r="J21" s="227"/>
      <c r="K21" s="44"/>
    </row>
    <row r="22" spans="2:11" ht="15">
      <c r="B22" s="129"/>
      <c r="C22" s="190" t="s">
        <v>76</v>
      </c>
      <c r="D22" s="227"/>
      <c r="E22" s="227"/>
      <c r="F22" s="227"/>
      <c r="G22" s="227"/>
      <c r="H22" s="227"/>
      <c r="I22" s="227"/>
      <c r="J22" s="227"/>
      <c r="K22" s="44"/>
    </row>
    <row r="23" spans="2:11" ht="15">
      <c r="B23" s="129"/>
      <c r="C23" s="227"/>
      <c r="D23" s="227"/>
      <c r="E23" s="227"/>
      <c r="F23" s="227"/>
      <c r="G23" s="227"/>
      <c r="H23" s="227"/>
      <c r="I23" s="227"/>
      <c r="J23" s="227"/>
      <c r="K23" s="44"/>
    </row>
    <row r="24" spans="2:11" ht="9" customHeight="1">
      <c r="B24" s="129"/>
      <c r="C24" s="41"/>
      <c r="D24" s="42"/>
      <c r="E24" s="43"/>
      <c r="F24" s="43"/>
      <c r="G24" s="43"/>
      <c r="H24" s="43"/>
      <c r="I24" s="43"/>
      <c r="J24" s="43"/>
      <c r="K24" s="44"/>
    </row>
    <row r="25" spans="2:11" ht="14.25" customHeight="1">
      <c r="B25" s="129"/>
      <c r="C25" s="147" t="s">
        <v>52</v>
      </c>
      <c r="D25" s="42"/>
      <c r="E25" s="43"/>
      <c r="F25" s="43"/>
      <c r="G25" s="43"/>
      <c r="H25" s="43"/>
      <c r="I25" s="43"/>
      <c r="J25" s="43"/>
      <c r="K25" s="44"/>
    </row>
    <row r="26" spans="2:11" ht="15">
      <c r="B26" s="129"/>
      <c r="C26" s="240" t="s">
        <v>71</v>
      </c>
      <c r="D26" s="241"/>
      <c r="E26" s="241"/>
      <c r="F26" s="241"/>
      <c r="G26" s="241"/>
      <c r="H26" s="241"/>
      <c r="I26" s="241"/>
      <c r="J26" s="241"/>
      <c r="K26" s="44"/>
    </row>
    <row r="27" spans="2:11" ht="15">
      <c r="B27" s="129"/>
      <c r="C27" s="191" t="s">
        <v>72</v>
      </c>
      <c r="D27" s="227"/>
      <c r="E27" s="227"/>
      <c r="F27" s="227"/>
      <c r="G27" s="227"/>
      <c r="H27" s="227"/>
      <c r="I27" s="227"/>
      <c r="J27" s="227"/>
      <c r="K27" s="44"/>
    </row>
    <row r="28" spans="2:11" ht="14.25" customHeight="1">
      <c r="B28" s="129"/>
      <c r="C28" s="190" t="s">
        <v>73</v>
      </c>
      <c r="D28" s="192"/>
      <c r="E28" s="192"/>
      <c r="F28" s="192"/>
      <c r="G28" s="192"/>
      <c r="H28" s="192"/>
      <c r="I28" s="192"/>
      <c r="J28" s="192"/>
      <c r="K28" s="44"/>
    </row>
    <row r="29" spans="2:11" ht="15">
      <c r="B29" s="129"/>
      <c r="C29" s="191" t="s">
        <v>74</v>
      </c>
      <c r="D29" s="246"/>
      <c r="E29" s="246"/>
      <c r="F29" s="246"/>
      <c r="G29" s="246"/>
      <c r="H29" s="246"/>
      <c r="I29" s="246"/>
      <c r="J29" s="246"/>
      <c r="K29" s="44"/>
    </row>
    <row r="30" spans="2:11" ht="15">
      <c r="B30" s="129"/>
      <c r="C30" s="246"/>
      <c r="D30" s="246"/>
      <c r="E30" s="246"/>
      <c r="F30" s="246"/>
      <c r="G30" s="246"/>
      <c r="H30" s="246"/>
      <c r="I30" s="246"/>
      <c r="J30" s="246"/>
      <c r="K30" s="44"/>
    </row>
    <row r="31" spans="2:11" ht="15">
      <c r="B31" s="146"/>
      <c r="C31" s="240" t="s">
        <v>75</v>
      </c>
      <c r="D31" s="241"/>
      <c r="E31" s="241"/>
      <c r="F31" s="241"/>
      <c r="G31" s="241"/>
      <c r="H31" s="241"/>
      <c r="I31" s="241"/>
      <c r="J31" s="241"/>
      <c r="K31" s="145"/>
    </row>
    <row r="32" spans="2:11" ht="15">
      <c r="B32" s="129"/>
      <c r="C32" s="45" t="s">
        <v>7</v>
      </c>
      <c r="D32" s="40"/>
      <c r="E32" s="23"/>
      <c r="F32" s="23"/>
      <c r="G32" s="23"/>
      <c r="H32" s="23"/>
      <c r="I32" s="23"/>
      <c r="J32" s="23"/>
      <c r="K32" s="24"/>
    </row>
    <row r="33" spans="2:13" ht="15" customHeight="1" thickBot="1">
      <c r="B33" s="184" t="s">
        <v>110</v>
      </c>
      <c r="C33" s="235" t="s">
        <v>77</v>
      </c>
      <c r="D33" s="163" t="s">
        <v>32</v>
      </c>
      <c r="E33" s="164"/>
      <c r="F33" s="165"/>
      <c r="G33" s="166"/>
      <c r="H33" s="167"/>
      <c r="I33" s="165"/>
      <c r="J33" s="165"/>
      <c r="K33" s="24"/>
      <c r="L33" s="1"/>
      <c r="M33" s="1"/>
    </row>
    <row r="34" spans="2:11" s="8" customFormat="1" ht="26.25" thickBot="1">
      <c r="B34" s="130"/>
      <c r="C34" s="236"/>
      <c r="D34" s="168" t="s">
        <v>95</v>
      </c>
      <c r="E34" s="157" t="s">
        <v>54</v>
      </c>
      <c r="F34" s="70" t="s">
        <v>55</v>
      </c>
      <c r="G34" s="46" t="s">
        <v>16</v>
      </c>
      <c r="H34" s="46" t="s">
        <v>90</v>
      </c>
      <c r="I34" s="70" t="s">
        <v>8</v>
      </c>
      <c r="J34" s="72" t="s">
        <v>15</v>
      </c>
      <c r="K34" s="36"/>
    </row>
    <row r="35" spans="2:11" ht="15">
      <c r="B35" s="129"/>
      <c r="C35" s="237" t="str">
        <f>'Select City &amp; State'!C27</f>
        <v>Detached / Semi-Detached</v>
      </c>
      <c r="D35" s="155" t="s">
        <v>9</v>
      </c>
      <c r="E35" s="158"/>
      <c r="F35" s="89"/>
      <c r="G35" s="68"/>
      <c r="H35" s="68"/>
      <c r="I35" s="143">
        <f>'Select City &amp; State'!H28</f>
        <v>100129.638</v>
      </c>
      <c r="J35" s="144">
        <f>E35*I35</f>
        <v>0</v>
      </c>
      <c r="K35" s="24"/>
    </row>
    <row r="36" spans="2:11" ht="15">
      <c r="B36" s="129"/>
      <c r="C36" s="238"/>
      <c r="D36" s="156" t="s">
        <v>10</v>
      </c>
      <c r="E36" s="117"/>
      <c r="F36" s="89"/>
      <c r="G36" s="68"/>
      <c r="H36" s="68"/>
      <c r="I36" s="71">
        <f>'Select City &amp; State'!H29</f>
        <v>131871.8205</v>
      </c>
      <c r="J36" s="47">
        <f>E36*I36</f>
        <v>0</v>
      </c>
      <c r="K36" s="24"/>
    </row>
    <row r="37" spans="2:11" ht="15">
      <c r="B37" s="129"/>
      <c r="C37" s="238"/>
      <c r="D37" s="156" t="s">
        <v>11</v>
      </c>
      <c r="E37" s="117"/>
      <c r="F37" s="89"/>
      <c r="G37" s="68"/>
      <c r="H37" s="68"/>
      <c r="I37" s="71">
        <f>'Select City &amp; State'!H30</f>
        <v>160146.50400000002</v>
      </c>
      <c r="J37" s="47">
        <f>E37*I37</f>
        <v>0</v>
      </c>
      <c r="K37" s="24"/>
    </row>
    <row r="38" spans="2:11" ht="15">
      <c r="B38" s="129"/>
      <c r="C38" s="238"/>
      <c r="D38" s="156" t="s">
        <v>12</v>
      </c>
      <c r="E38" s="117"/>
      <c r="F38" s="89"/>
      <c r="G38" s="68"/>
      <c r="H38" s="68"/>
      <c r="I38" s="71">
        <f>'Select City &amp; State'!H31</f>
        <v>189415.3275</v>
      </c>
      <c r="J38" s="47">
        <f>E38*I38</f>
        <v>0</v>
      </c>
      <c r="K38" s="24"/>
    </row>
    <row r="39" spans="2:11" ht="15.75" thickBot="1">
      <c r="B39" s="129"/>
      <c r="C39" s="239"/>
      <c r="D39" s="156" t="s">
        <v>13</v>
      </c>
      <c r="E39" s="118"/>
      <c r="F39" s="89"/>
      <c r="G39" s="68"/>
      <c r="H39" s="68"/>
      <c r="I39" s="71">
        <f>'Select City &amp; State'!H32</f>
        <v>207906.17925000004</v>
      </c>
      <c r="J39" s="47">
        <f>E39*I39</f>
        <v>0</v>
      </c>
      <c r="K39" s="24"/>
    </row>
    <row r="40" spans="2:11" ht="6.75" customHeight="1" thickBot="1">
      <c r="B40" s="129"/>
      <c r="C40" s="64"/>
      <c r="D40" s="65"/>
      <c r="E40" s="23"/>
      <c r="F40" s="40"/>
      <c r="G40" s="40"/>
      <c r="H40" s="74"/>
      <c r="I40" s="40"/>
      <c r="J40" s="49"/>
      <c r="K40" s="24"/>
    </row>
    <row r="41" spans="2:11" ht="15">
      <c r="B41" s="129"/>
      <c r="C41" s="230" t="str">
        <f>'Select City &amp; State'!C41</f>
        <v>Elevator</v>
      </c>
      <c r="D41" s="86" t="s">
        <v>9</v>
      </c>
      <c r="E41" s="158"/>
      <c r="F41" s="89"/>
      <c r="G41" s="68"/>
      <c r="H41" s="68"/>
      <c r="I41" s="71">
        <f>'Select City &amp; State'!H42</f>
        <v>74811.41975999999</v>
      </c>
      <c r="J41" s="47">
        <f>E41*I41</f>
        <v>0</v>
      </c>
      <c r="K41" s="24"/>
    </row>
    <row r="42" spans="2:11" ht="15">
      <c r="B42" s="129"/>
      <c r="C42" s="231"/>
      <c r="D42" s="86" t="s">
        <v>10</v>
      </c>
      <c r="E42" s="117"/>
      <c r="F42" s="89"/>
      <c r="G42" s="68"/>
      <c r="H42" s="68"/>
      <c r="I42" s="71">
        <f>'Select City &amp; State'!H43</f>
        <v>96186.11111999999</v>
      </c>
      <c r="J42" s="47">
        <f>E42*I42</f>
        <v>0</v>
      </c>
      <c r="K42" s="24"/>
    </row>
    <row r="43" spans="2:11" ht="15">
      <c r="B43" s="129"/>
      <c r="C43" s="231"/>
      <c r="D43" s="86" t="s">
        <v>11</v>
      </c>
      <c r="E43" s="117"/>
      <c r="F43" s="89"/>
      <c r="G43" s="68"/>
      <c r="H43" s="68"/>
      <c r="I43" s="71">
        <f>'Select City &amp; State'!H44</f>
        <v>128248.14815999998</v>
      </c>
      <c r="J43" s="47">
        <f>E43*I43</f>
        <v>0</v>
      </c>
      <c r="K43" s="24"/>
    </row>
    <row r="44" spans="2:11" ht="15">
      <c r="B44" s="129"/>
      <c r="C44" s="231"/>
      <c r="D44" s="86" t="s">
        <v>12</v>
      </c>
      <c r="E44" s="117"/>
      <c r="F44" s="89"/>
      <c r="G44" s="68"/>
      <c r="H44" s="68"/>
      <c r="I44" s="71">
        <f>'Select City &amp; State'!H45</f>
        <v>160310.18519999995</v>
      </c>
      <c r="J44" s="47">
        <f>E44*I44</f>
        <v>0</v>
      </c>
      <c r="K44" s="24"/>
    </row>
    <row r="45" spans="2:11" ht="15.75" thickBot="1">
      <c r="B45" s="129"/>
      <c r="C45" s="232"/>
      <c r="D45" s="86" t="s">
        <v>13</v>
      </c>
      <c r="E45" s="118"/>
      <c r="F45" s="89"/>
      <c r="G45" s="68"/>
      <c r="H45" s="68"/>
      <c r="I45" s="71">
        <f>'Select City &amp; State'!H46</f>
        <v>181684.87655999998</v>
      </c>
      <c r="J45" s="47">
        <f>E45*I45</f>
        <v>0</v>
      </c>
      <c r="K45" s="24"/>
    </row>
    <row r="46" spans="2:11" ht="6.75" customHeight="1" thickBot="1">
      <c r="B46" s="146"/>
      <c r="C46" s="2"/>
      <c r="D46" s="35"/>
      <c r="E46" s="2"/>
      <c r="F46" s="2"/>
      <c r="G46" s="2"/>
      <c r="H46" s="2"/>
      <c r="I46" s="2"/>
      <c r="J46" s="145"/>
      <c r="K46" s="145"/>
    </row>
    <row r="47" spans="2:11" ht="15">
      <c r="B47" s="129"/>
      <c r="C47" s="230" t="str">
        <f>'Select City &amp; State'!C55</f>
        <v>Row House</v>
      </c>
      <c r="D47" s="86" t="s">
        <v>9</v>
      </c>
      <c r="E47" s="158"/>
      <c r="F47" s="89"/>
      <c r="G47" s="68"/>
      <c r="H47" s="68"/>
      <c r="I47" s="71">
        <f>'Select City &amp; State'!H56</f>
        <v>89547.92568749998</v>
      </c>
      <c r="J47" s="47">
        <f>E47*I47</f>
        <v>0</v>
      </c>
      <c r="K47" s="24"/>
    </row>
    <row r="48" spans="2:11" ht="15">
      <c r="B48" s="129"/>
      <c r="C48" s="231"/>
      <c r="D48" s="86" t="s">
        <v>10</v>
      </c>
      <c r="E48" s="117"/>
      <c r="F48" s="89"/>
      <c r="G48" s="68"/>
      <c r="H48" s="68"/>
      <c r="I48" s="71">
        <f>'Select City &amp; State'!H57</f>
        <v>117117.47643750001</v>
      </c>
      <c r="J48" s="47">
        <f>E48*I48</f>
        <v>0</v>
      </c>
      <c r="K48" s="24"/>
    </row>
    <row r="49" spans="2:11" ht="15">
      <c r="B49" s="129"/>
      <c r="C49" s="231"/>
      <c r="D49" s="86" t="s">
        <v>11</v>
      </c>
      <c r="E49" s="117"/>
      <c r="F49" s="89"/>
      <c r="G49" s="68"/>
      <c r="H49" s="68"/>
      <c r="I49" s="71">
        <f>'Select City &amp; State'!H58</f>
        <v>141958.48275</v>
      </c>
      <c r="J49" s="47">
        <f>E49*I49</f>
        <v>0</v>
      </c>
      <c r="K49" s="24"/>
    </row>
    <row r="50" spans="2:11" ht="15">
      <c r="B50" s="129"/>
      <c r="C50" s="231"/>
      <c r="D50" s="86" t="s">
        <v>12</v>
      </c>
      <c r="E50" s="117"/>
      <c r="F50" s="89"/>
      <c r="G50" s="68"/>
      <c r="H50" s="68"/>
      <c r="I50" s="71">
        <f>'Select City &amp; State'!H59</f>
        <v>167557.27078125</v>
      </c>
      <c r="J50" s="47">
        <f>E50*I50</f>
        <v>0</v>
      </c>
      <c r="K50" s="24"/>
    </row>
    <row r="51" spans="2:11" ht="15.75" thickBot="1">
      <c r="B51" s="129"/>
      <c r="C51" s="232"/>
      <c r="D51" s="86" t="s">
        <v>13</v>
      </c>
      <c r="E51" s="118"/>
      <c r="F51" s="89"/>
      <c r="G51" s="68"/>
      <c r="H51" s="68"/>
      <c r="I51" s="71">
        <f>'Select City &amp; State'!H60</f>
        <v>183440.210625</v>
      </c>
      <c r="J51" s="47">
        <f>E51*I51</f>
        <v>0</v>
      </c>
      <c r="K51" s="24"/>
    </row>
    <row r="52" spans="2:11" ht="6.75" customHeight="1" thickBot="1">
      <c r="B52" s="129"/>
      <c r="C52" s="40"/>
      <c r="D52" s="48"/>
      <c r="E52" s="23"/>
      <c r="F52" s="40"/>
      <c r="G52" s="40"/>
      <c r="H52" s="74"/>
      <c r="I52" s="40"/>
      <c r="J52" s="49"/>
      <c r="K52" s="24"/>
    </row>
    <row r="53" spans="2:11" ht="15">
      <c r="B53" s="129"/>
      <c r="C53" s="230" t="str">
        <f>'Select City &amp; State'!C69</f>
        <v>Walkup</v>
      </c>
      <c r="D53" s="86" t="s">
        <v>9</v>
      </c>
      <c r="E53" s="158"/>
      <c r="F53" s="89"/>
      <c r="G53" s="68"/>
      <c r="H53" s="68"/>
      <c r="I53" s="71">
        <f>'Select City &amp; State'!H70</f>
        <v>72374.7303125</v>
      </c>
      <c r="J53" s="47">
        <f>E53*I53</f>
        <v>0</v>
      </c>
      <c r="K53" s="24"/>
    </row>
    <row r="54" spans="2:11" ht="15">
      <c r="B54" s="129"/>
      <c r="C54" s="231"/>
      <c r="D54" s="86" t="s">
        <v>10</v>
      </c>
      <c r="E54" s="117"/>
      <c r="F54" s="89"/>
      <c r="G54" s="68"/>
      <c r="H54" s="68"/>
      <c r="I54" s="71">
        <f>'Select City &amp; State'!H71</f>
        <v>92013.72468749998</v>
      </c>
      <c r="J54" s="47">
        <f>E54*I54</f>
        <v>0</v>
      </c>
      <c r="K54" s="24"/>
    </row>
    <row r="55" spans="2:11" ht="15">
      <c r="B55" s="129"/>
      <c r="C55" s="231"/>
      <c r="D55" s="86" t="s">
        <v>11</v>
      </c>
      <c r="E55" s="117"/>
      <c r="F55" s="89"/>
      <c r="G55" s="68"/>
      <c r="H55" s="68"/>
      <c r="I55" s="71">
        <f>'Select City &amp; State'!H72</f>
        <v>120938.60624999998</v>
      </c>
      <c r="J55" s="47">
        <f>E55*I55</f>
        <v>0</v>
      </c>
      <c r="K55" s="24"/>
    </row>
    <row r="56" spans="2:11" ht="15">
      <c r="B56" s="129"/>
      <c r="C56" s="231"/>
      <c r="D56" s="86" t="s">
        <v>12</v>
      </c>
      <c r="E56" s="117"/>
      <c r="F56" s="89"/>
      <c r="G56" s="68"/>
      <c r="H56" s="68"/>
      <c r="I56" s="71">
        <f>'Select City &amp; State'!H73</f>
        <v>148516.75781249997</v>
      </c>
      <c r="J56" s="47">
        <f>E56*I56</f>
        <v>0</v>
      </c>
      <c r="K56" s="24"/>
    </row>
    <row r="57" spans="2:11" ht="17.25" thickBot="1">
      <c r="B57" s="129"/>
      <c r="C57" s="232"/>
      <c r="D57" s="87" t="s">
        <v>13</v>
      </c>
      <c r="E57" s="119"/>
      <c r="F57" s="90"/>
      <c r="G57" s="73"/>
      <c r="H57" s="73"/>
      <c r="I57" s="75">
        <f>'Select City &amp; State'!H74</f>
        <v>168318.9921875</v>
      </c>
      <c r="J57" s="50">
        <f>E57*I57</f>
        <v>0</v>
      </c>
      <c r="K57" s="24"/>
    </row>
    <row r="58" spans="2:13" ht="15">
      <c r="B58" s="129"/>
      <c r="C58" s="66"/>
      <c r="D58" s="133" t="s">
        <v>17</v>
      </c>
      <c r="E58" s="172">
        <f>SUM(E35:E39)+SUM(E41:E45)+SUM(E47:E51)+SUM(E53:E57)</f>
        <v>0</v>
      </c>
      <c r="F58" s="40"/>
      <c r="G58" s="51"/>
      <c r="H58" s="52"/>
      <c r="I58" s="52"/>
      <c r="J58" s="52"/>
      <c r="K58" s="24"/>
      <c r="L58" s="5"/>
      <c r="M58" s="5"/>
    </row>
    <row r="59" spans="2:13" ht="15">
      <c r="B59" s="129"/>
      <c r="C59" s="66"/>
      <c r="D59" s="133"/>
      <c r="E59" s="88"/>
      <c r="F59" s="40"/>
      <c r="G59" s="51"/>
      <c r="H59" s="52"/>
      <c r="I59" s="52"/>
      <c r="J59" s="52"/>
      <c r="K59" s="24"/>
      <c r="L59" s="5"/>
      <c r="M59" s="5"/>
    </row>
    <row r="60" spans="2:13" ht="15.75" thickBot="1">
      <c r="B60" s="184" t="s">
        <v>111</v>
      </c>
      <c r="C60" s="235" t="s">
        <v>77</v>
      </c>
      <c r="D60" s="163" t="s">
        <v>50</v>
      </c>
      <c r="E60" s="164"/>
      <c r="F60" s="165"/>
      <c r="G60" s="166"/>
      <c r="H60" s="167"/>
      <c r="I60" s="165"/>
      <c r="J60" s="165"/>
      <c r="K60" s="24"/>
      <c r="L60" s="1"/>
      <c r="M60" s="6"/>
    </row>
    <row r="61" spans="2:11" s="8" customFormat="1" ht="25.5">
      <c r="B61" s="130"/>
      <c r="C61" s="236"/>
      <c r="D61" s="178" t="s">
        <v>95</v>
      </c>
      <c r="E61" s="159" t="s">
        <v>54</v>
      </c>
      <c r="F61" s="160" t="s">
        <v>55</v>
      </c>
      <c r="G61" s="161" t="s">
        <v>16</v>
      </c>
      <c r="H61" s="161" t="s">
        <v>91</v>
      </c>
      <c r="I61" s="160" t="s">
        <v>92</v>
      </c>
      <c r="J61" s="162" t="s">
        <v>15</v>
      </c>
      <c r="K61" s="36"/>
    </row>
    <row r="62" spans="2:11" ht="15">
      <c r="B62" s="129"/>
      <c r="C62" s="237" t="str">
        <f>'Select City &amp; State'!C27</f>
        <v>Detached / Semi-Detached</v>
      </c>
      <c r="D62" s="86" t="s">
        <v>9</v>
      </c>
      <c r="E62" s="117"/>
      <c r="F62" s="89"/>
      <c r="G62" s="68"/>
      <c r="H62" s="68"/>
      <c r="I62" s="71">
        <f>I35*0.9</f>
        <v>90116.67420000001</v>
      </c>
      <c r="J62" s="47">
        <f>E62*I62</f>
        <v>0</v>
      </c>
      <c r="K62" s="24"/>
    </row>
    <row r="63" spans="2:11" ht="15">
      <c r="B63" s="129"/>
      <c r="C63" s="238"/>
      <c r="D63" s="86" t="s">
        <v>10</v>
      </c>
      <c r="E63" s="117"/>
      <c r="F63" s="89"/>
      <c r="G63" s="68"/>
      <c r="H63" s="68"/>
      <c r="I63" s="71">
        <f aca="true" t="shared" si="0" ref="I63:I84">I36*0.9</f>
        <v>118684.63845</v>
      </c>
      <c r="J63" s="47">
        <f aca="true" t="shared" si="1" ref="J63:J84">E63*I63</f>
        <v>0</v>
      </c>
      <c r="K63" s="24"/>
    </row>
    <row r="64" spans="2:11" ht="15">
      <c r="B64" s="129"/>
      <c r="C64" s="238"/>
      <c r="D64" s="86" t="s">
        <v>11</v>
      </c>
      <c r="E64" s="117"/>
      <c r="F64" s="89"/>
      <c r="G64" s="68"/>
      <c r="H64" s="68"/>
      <c r="I64" s="71">
        <f t="shared" si="0"/>
        <v>144131.85360000003</v>
      </c>
      <c r="J64" s="47">
        <f t="shared" si="1"/>
        <v>0</v>
      </c>
      <c r="K64" s="24"/>
    </row>
    <row r="65" spans="2:11" ht="15">
      <c r="B65" s="129"/>
      <c r="C65" s="238"/>
      <c r="D65" s="86" t="s">
        <v>12</v>
      </c>
      <c r="E65" s="117"/>
      <c r="F65" s="89"/>
      <c r="G65" s="68"/>
      <c r="H65" s="68"/>
      <c r="I65" s="71">
        <f t="shared" si="0"/>
        <v>170473.79475000003</v>
      </c>
      <c r="J65" s="47">
        <f t="shared" si="1"/>
        <v>0</v>
      </c>
      <c r="K65" s="24"/>
    </row>
    <row r="66" spans="2:11" ht="15.75" thickBot="1">
      <c r="B66" s="129"/>
      <c r="C66" s="239"/>
      <c r="D66" s="86" t="s">
        <v>13</v>
      </c>
      <c r="E66" s="118"/>
      <c r="F66" s="89"/>
      <c r="G66" s="68"/>
      <c r="H66" s="68"/>
      <c r="I66" s="71">
        <f t="shared" si="0"/>
        <v>187115.56132500005</v>
      </c>
      <c r="J66" s="47">
        <f t="shared" si="1"/>
        <v>0</v>
      </c>
      <c r="K66" s="24"/>
    </row>
    <row r="67" spans="2:11" ht="6.75" customHeight="1">
      <c r="B67" s="129"/>
      <c r="C67" s="64"/>
      <c r="D67" s="65"/>
      <c r="E67" s="23"/>
      <c r="F67" s="40"/>
      <c r="G67" s="40"/>
      <c r="H67" s="74"/>
      <c r="I67" s="40"/>
      <c r="J67" s="49"/>
      <c r="K67" s="24"/>
    </row>
    <row r="68" spans="2:11" ht="15">
      <c r="B68" s="129"/>
      <c r="C68" s="230" t="str">
        <f>'Select City &amp; State'!C41</f>
        <v>Elevator</v>
      </c>
      <c r="D68" s="86" t="s">
        <v>9</v>
      </c>
      <c r="E68" s="117"/>
      <c r="F68" s="89"/>
      <c r="G68" s="68"/>
      <c r="H68" s="68"/>
      <c r="I68" s="71">
        <f t="shared" si="0"/>
        <v>67330.27778399999</v>
      </c>
      <c r="J68" s="47">
        <f t="shared" si="1"/>
        <v>0</v>
      </c>
      <c r="K68" s="24"/>
    </row>
    <row r="69" spans="2:11" ht="15">
      <c r="B69" s="129"/>
      <c r="C69" s="231"/>
      <c r="D69" s="86" t="s">
        <v>10</v>
      </c>
      <c r="E69" s="117"/>
      <c r="F69" s="89"/>
      <c r="G69" s="68"/>
      <c r="H69" s="68"/>
      <c r="I69" s="71">
        <f t="shared" si="0"/>
        <v>86567.50000799999</v>
      </c>
      <c r="J69" s="47">
        <f t="shared" si="1"/>
        <v>0</v>
      </c>
      <c r="K69" s="24"/>
    </row>
    <row r="70" spans="2:11" ht="15">
      <c r="B70" s="129"/>
      <c r="C70" s="231"/>
      <c r="D70" s="86" t="s">
        <v>11</v>
      </c>
      <c r="E70" s="117"/>
      <c r="F70" s="89"/>
      <c r="G70" s="68"/>
      <c r="H70" s="68"/>
      <c r="I70" s="71">
        <f t="shared" si="0"/>
        <v>115423.33334399998</v>
      </c>
      <c r="J70" s="47">
        <f t="shared" si="1"/>
        <v>0</v>
      </c>
      <c r="K70" s="24"/>
    </row>
    <row r="71" spans="2:11" ht="15">
      <c r="B71" s="129"/>
      <c r="C71" s="231"/>
      <c r="D71" s="86" t="s">
        <v>12</v>
      </c>
      <c r="E71" s="117"/>
      <c r="F71" s="89"/>
      <c r="G71" s="68"/>
      <c r="H71" s="68"/>
      <c r="I71" s="71">
        <f t="shared" si="0"/>
        <v>144279.16667999997</v>
      </c>
      <c r="J71" s="47">
        <f t="shared" si="1"/>
        <v>0</v>
      </c>
      <c r="K71" s="24"/>
    </row>
    <row r="72" spans="2:11" ht="15.75" thickBot="1">
      <c r="B72" s="129"/>
      <c r="C72" s="232"/>
      <c r="D72" s="86" t="s">
        <v>13</v>
      </c>
      <c r="E72" s="118"/>
      <c r="F72" s="89"/>
      <c r="G72" s="68"/>
      <c r="H72" s="68"/>
      <c r="I72" s="71">
        <f t="shared" si="0"/>
        <v>163516.388904</v>
      </c>
      <c r="J72" s="47">
        <f t="shared" si="1"/>
        <v>0</v>
      </c>
      <c r="K72" s="24"/>
    </row>
    <row r="73" spans="2:11" ht="6.75" customHeight="1">
      <c r="B73" s="146"/>
      <c r="C73" s="2"/>
      <c r="D73" s="35"/>
      <c r="E73" s="2"/>
      <c r="F73" s="2"/>
      <c r="G73" s="2"/>
      <c r="H73" s="2"/>
      <c r="I73" s="2"/>
      <c r="J73" s="145"/>
      <c r="K73" s="145"/>
    </row>
    <row r="74" spans="2:11" ht="15">
      <c r="B74" s="129"/>
      <c r="C74" s="230" t="str">
        <f>'Select City &amp; State'!C55</f>
        <v>Row House</v>
      </c>
      <c r="D74" s="86" t="s">
        <v>9</v>
      </c>
      <c r="E74" s="117"/>
      <c r="F74" s="89"/>
      <c r="G74" s="68"/>
      <c r="H74" s="68"/>
      <c r="I74" s="71">
        <f t="shared" si="0"/>
        <v>80593.13311874999</v>
      </c>
      <c r="J74" s="47">
        <f t="shared" si="1"/>
        <v>0</v>
      </c>
      <c r="K74" s="24"/>
    </row>
    <row r="75" spans="2:11" ht="15">
      <c r="B75" s="129"/>
      <c r="C75" s="231"/>
      <c r="D75" s="86" t="s">
        <v>10</v>
      </c>
      <c r="E75" s="117"/>
      <c r="F75" s="89"/>
      <c r="G75" s="68"/>
      <c r="H75" s="68"/>
      <c r="I75" s="71">
        <f t="shared" si="0"/>
        <v>105405.72879375001</v>
      </c>
      <c r="J75" s="47">
        <f t="shared" si="1"/>
        <v>0</v>
      </c>
      <c r="K75" s="24"/>
    </row>
    <row r="76" spans="2:11" ht="15">
      <c r="B76" s="129"/>
      <c r="C76" s="231"/>
      <c r="D76" s="86" t="s">
        <v>11</v>
      </c>
      <c r="E76" s="117"/>
      <c r="F76" s="89"/>
      <c r="G76" s="68"/>
      <c r="H76" s="68"/>
      <c r="I76" s="71">
        <f t="shared" si="0"/>
        <v>127762.634475</v>
      </c>
      <c r="J76" s="47">
        <f t="shared" si="1"/>
        <v>0</v>
      </c>
      <c r="K76" s="24"/>
    </row>
    <row r="77" spans="2:11" ht="15">
      <c r="B77" s="129"/>
      <c r="C77" s="231"/>
      <c r="D77" s="86" t="s">
        <v>12</v>
      </c>
      <c r="E77" s="117"/>
      <c r="F77" s="89"/>
      <c r="G77" s="68"/>
      <c r="H77" s="68"/>
      <c r="I77" s="71">
        <f t="shared" si="0"/>
        <v>150801.543703125</v>
      </c>
      <c r="J77" s="47">
        <f t="shared" si="1"/>
        <v>0</v>
      </c>
      <c r="K77" s="24"/>
    </row>
    <row r="78" spans="2:11" ht="15.75" thickBot="1">
      <c r="B78" s="129"/>
      <c r="C78" s="232"/>
      <c r="D78" s="86" t="s">
        <v>13</v>
      </c>
      <c r="E78" s="118"/>
      <c r="F78" s="89"/>
      <c r="G78" s="68"/>
      <c r="H78" s="68"/>
      <c r="I78" s="71">
        <f t="shared" si="0"/>
        <v>165096.18956250002</v>
      </c>
      <c r="J78" s="47">
        <f t="shared" si="1"/>
        <v>0</v>
      </c>
      <c r="K78" s="24"/>
    </row>
    <row r="79" spans="2:11" ht="6.75" customHeight="1">
      <c r="B79" s="129"/>
      <c r="C79" s="40"/>
      <c r="D79" s="65"/>
      <c r="E79" s="23"/>
      <c r="F79" s="40"/>
      <c r="G79" s="40"/>
      <c r="H79" s="74"/>
      <c r="I79" s="40"/>
      <c r="J79" s="49"/>
      <c r="K79" s="24"/>
    </row>
    <row r="80" spans="2:11" ht="15">
      <c r="B80" s="129"/>
      <c r="C80" s="230" t="str">
        <f>'Select City &amp; State'!C69</f>
        <v>Walkup</v>
      </c>
      <c r="D80" s="86" t="s">
        <v>9</v>
      </c>
      <c r="E80" s="117"/>
      <c r="F80" s="89"/>
      <c r="G80" s="68"/>
      <c r="H80" s="68"/>
      <c r="I80" s="71">
        <f t="shared" si="0"/>
        <v>65137.25728125001</v>
      </c>
      <c r="J80" s="47">
        <f t="shared" si="1"/>
        <v>0</v>
      </c>
      <c r="K80" s="24"/>
    </row>
    <row r="81" spans="2:11" ht="15">
      <c r="B81" s="129"/>
      <c r="C81" s="231"/>
      <c r="D81" s="86" t="s">
        <v>10</v>
      </c>
      <c r="E81" s="117"/>
      <c r="F81" s="89"/>
      <c r="G81" s="68"/>
      <c r="H81" s="68"/>
      <c r="I81" s="71">
        <f t="shared" si="0"/>
        <v>82812.35221874999</v>
      </c>
      <c r="J81" s="47">
        <f t="shared" si="1"/>
        <v>0</v>
      </c>
      <c r="K81" s="24"/>
    </row>
    <row r="82" spans="2:11" ht="15">
      <c r="B82" s="129"/>
      <c r="C82" s="231"/>
      <c r="D82" s="86" t="s">
        <v>11</v>
      </c>
      <c r="E82" s="117"/>
      <c r="F82" s="89"/>
      <c r="G82" s="68"/>
      <c r="H82" s="68"/>
      <c r="I82" s="71">
        <f t="shared" si="0"/>
        <v>108844.74562499998</v>
      </c>
      <c r="J82" s="47">
        <f t="shared" si="1"/>
        <v>0</v>
      </c>
      <c r="K82" s="24"/>
    </row>
    <row r="83" spans="2:11" ht="15">
      <c r="B83" s="129"/>
      <c r="C83" s="231"/>
      <c r="D83" s="86" t="s">
        <v>12</v>
      </c>
      <c r="E83" s="117"/>
      <c r="F83" s="89"/>
      <c r="G83" s="68"/>
      <c r="H83" s="68"/>
      <c r="I83" s="71">
        <f t="shared" si="0"/>
        <v>133665.08203124997</v>
      </c>
      <c r="J83" s="47">
        <f t="shared" si="1"/>
        <v>0</v>
      </c>
      <c r="K83" s="24"/>
    </row>
    <row r="84" spans="2:11" ht="17.25" thickBot="1">
      <c r="B84" s="129"/>
      <c r="C84" s="232"/>
      <c r="D84" s="87" t="s">
        <v>13</v>
      </c>
      <c r="E84" s="119"/>
      <c r="F84" s="90"/>
      <c r="G84" s="73"/>
      <c r="H84" s="73"/>
      <c r="I84" s="71">
        <f t="shared" si="0"/>
        <v>151487.09296875002</v>
      </c>
      <c r="J84" s="185">
        <f t="shared" si="1"/>
        <v>0</v>
      </c>
      <c r="K84" s="24"/>
    </row>
    <row r="85" spans="2:11" ht="15">
      <c r="B85" s="129"/>
      <c r="C85" s="53"/>
      <c r="D85" s="54" t="s">
        <v>18</v>
      </c>
      <c r="E85" s="173">
        <f>SUM(E62:E66)+SUM(E68:E72)+SUM(E74:E78)+SUM(E80:E84)</f>
        <v>0</v>
      </c>
      <c r="F85" s="23"/>
      <c r="G85" s="23"/>
      <c r="H85" s="23"/>
      <c r="I85" s="23"/>
      <c r="J85" s="23"/>
      <c r="K85" s="24"/>
    </row>
    <row r="86" spans="2:11" ht="6" customHeight="1" thickBot="1">
      <c r="B86" s="129"/>
      <c r="C86" s="23"/>
      <c r="D86" s="23"/>
      <c r="E86" s="23"/>
      <c r="F86" s="23"/>
      <c r="G86" s="23"/>
      <c r="H86" s="23"/>
      <c r="I86" s="23"/>
      <c r="J86" s="23"/>
      <c r="K86" s="24"/>
    </row>
    <row r="87" spans="2:11" s="9" customFormat="1" ht="29.25" customHeight="1" thickBot="1">
      <c r="B87" s="183" t="s">
        <v>112</v>
      </c>
      <c r="C87" s="55" t="s">
        <v>36</v>
      </c>
      <c r="D87" s="56"/>
      <c r="E87" s="57">
        <f>E58+E85</f>
        <v>0</v>
      </c>
      <c r="F87" s="67"/>
      <c r="G87" s="67"/>
      <c r="H87" s="67"/>
      <c r="I87" s="67"/>
      <c r="J87" s="76">
        <f>SUM(J47:J51)+SUM(J35:J39)+SUM(J53:J57)+SUM(J41:J45)+SUM(J74:J78)+SUM(J62:J66)+SUM(J80:J84)+SUM(J68:J72)</f>
        <v>0</v>
      </c>
      <c r="K87" s="49"/>
    </row>
    <row r="88" spans="2:11" ht="9" customHeight="1">
      <c r="B88" s="131"/>
      <c r="C88" s="40"/>
      <c r="D88" s="40"/>
      <c r="E88" s="51"/>
      <c r="F88" s="52"/>
      <c r="G88" s="52"/>
      <c r="H88" s="52"/>
      <c r="I88" s="52"/>
      <c r="J88" s="52"/>
      <c r="K88" s="24"/>
    </row>
    <row r="89" spans="2:13" ht="18" customHeight="1">
      <c r="B89" s="131"/>
      <c r="C89" s="242" t="s">
        <v>93</v>
      </c>
      <c r="D89" s="202"/>
      <c r="E89" s="202"/>
      <c r="F89" s="202"/>
      <c r="G89" s="202"/>
      <c r="H89" s="202"/>
      <c r="I89" s="202"/>
      <c r="J89" s="203"/>
      <c r="K89" s="58"/>
      <c r="L89" s="5"/>
      <c r="M89" s="5"/>
    </row>
    <row r="90" spans="2:13" ht="18" customHeight="1">
      <c r="B90" s="131"/>
      <c r="C90" s="204"/>
      <c r="D90" s="205"/>
      <c r="E90" s="205"/>
      <c r="F90" s="205"/>
      <c r="G90" s="205"/>
      <c r="H90" s="205"/>
      <c r="I90" s="205"/>
      <c r="J90" s="206"/>
      <c r="K90" s="58"/>
      <c r="L90" s="5"/>
      <c r="M90" s="5"/>
    </row>
    <row r="91" spans="2:13" ht="15" customHeight="1" thickBot="1">
      <c r="B91" s="132"/>
      <c r="C91" s="59"/>
      <c r="D91" s="60"/>
      <c r="E91" s="60"/>
      <c r="F91" s="60"/>
      <c r="G91" s="60"/>
      <c r="H91" s="62"/>
      <c r="I91" s="61"/>
      <c r="J91" s="62"/>
      <c r="K91" s="63"/>
      <c r="L91" s="5"/>
      <c r="M91" s="5"/>
    </row>
    <row r="92" spans="2:13" ht="12.75" customHeight="1">
      <c r="B92" s="16"/>
      <c r="C92" s="13"/>
      <c r="D92" s="9"/>
      <c r="E92" s="9"/>
      <c r="F92" s="10"/>
      <c r="G92" s="10"/>
      <c r="H92" s="12"/>
      <c r="I92" s="11"/>
      <c r="J92" s="12"/>
      <c r="K92" s="4"/>
      <c r="L92" s="5"/>
      <c r="M92" s="5"/>
    </row>
    <row r="94" spans="3:13" ht="15">
      <c r="C94" s="7"/>
      <c r="F94" s="2"/>
      <c r="G94" s="2"/>
      <c r="H94" s="5"/>
      <c r="I94" s="3"/>
      <c r="J94" s="4"/>
      <c r="K94" s="4"/>
      <c r="L94" s="5"/>
      <c r="M94" s="5"/>
    </row>
  </sheetData>
  <sheetProtection sheet="1" objects="1" scenarios="1"/>
  <mergeCells count="31">
    <mergeCell ref="C29:J30"/>
    <mergeCell ref="H10:J11"/>
    <mergeCell ref="C10:E10"/>
    <mergeCell ref="C11:E11"/>
    <mergeCell ref="F10:G10"/>
    <mergeCell ref="F11:G11"/>
    <mergeCell ref="C16:J16"/>
    <mergeCell ref="B2:K2"/>
    <mergeCell ref="B3:K3"/>
    <mergeCell ref="F6:J6"/>
    <mergeCell ref="F8:J8"/>
    <mergeCell ref="C31:J31"/>
    <mergeCell ref="C89:J90"/>
    <mergeCell ref="C13:J14"/>
    <mergeCell ref="C15:J15"/>
    <mergeCell ref="C22:J23"/>
    <mergeCell ref="C27:J27"/>
    <mergeCell ref="C19:J21"/>
    <mergeCell ref="C26:J26"/>
    <mergeCell ref="C28:J28"/>
    <mergeCell ref="C35:C39"/>
    <mergeCell ref="C80:C84"/>
    <mergeCell ref="J4:J5"/>
    <mergeCell ref="C60:C61"/>
    <mergeCell ref="C62:C66"/>
    <mergeCell ref="C68:C72"/>
    <mergeCell ref="C74:C78"/>
    <mergeCell ref="C41:C45"/>
    <mergeCell ref="C47:C51"/>
    <mergeCell ref="C53:C57"/>
    <mergeCell ref="C33:C34"/>
  </mergeCells>
  <printOptions horizontalCentered="1"/>
  <pageMargins left="0.5" right="0.5" top="0.5" bottom="0.5" header="0.5" footer="0.5"/>
  <pageSetup horizontalDpi="600" verticalDpi="600" orientation="portrait" scale="54" r:id="rId1"/>
</worksheet>
</file>

<file path=xl/worksheets/sheet3.xml><?xml version="1.0" encoding="utf-8"?>
<worksheet xmlns="http://schemas.openxmlformats.org/spreadsheetml/2006/main" xmlns:r="http://schemas.openxmlformats.org/officeDocument/2006/relationships">
  <sheetPr>
    <pageSetUpPr fitToPage="1"/>
  </sheetPr>
  <dimension ref="B2:Q65"/>
  <sheetViews>
    <sheetView tabSelected="1" zoomScale="75" zoomScaleNormal="75" workbookViewId="0" topLeftCell="G8">
      <selection activeCell="M54" sqref="M54"/>
    </sheetView>
  </sheetViews>
  <sheetFormatPr defaultColWidth="9.00390625" defaultRowHeight="14.25"/>
  <cols>
    <col min="1" max="2" width="2.625" style="17" customWidth="1"/>
    <col min="3" max="3" width="9.125" style="17" customWidth="1"/>
    <col min="4" max="4" width="2.625" style="18" customWidth="1"/>
    <col min="5" max="5" width="25.125" style="17" customWidth="1"/>
    <col min="6" max="6" width="7.75390625" style="17" customWidth="1"/>
    <col min="7" max="7" width="9.00390625" style="17" customWidth="1"/>
    <col min="8" max="8" width="12.625" style="17" customWidth="1"/>
    <col min="9" max="9" width="11.75390625" style="17" customWidth="1"/>
    <col min="10" max="10" width="6.625" style="17" customWidth="1"/>
    <col min="11" max="11" width="6.25390625" style="17" customWidth="1"/>
    <col min="12" max="12" width="12.75390625" style="17" customWidth="1"/>
    <col min="13" max="13" width="15.625" style="17" customWidth="1"/>
    <col min="14" max="14" width="2.625" style="17" customWidth="1"/>
    <col min="15" max="16" width="9.00390625" style="17" customWidth="1"/>
    <col min="17" max="17" width="18.125" style="17" customWidth="1"/>
    <col min="18" max="16384" width="9.00390625" style="17" customWidth="1"/>
  </cols>
  <sheetData>
    <row r="2" spans="2:14" ht="18.75">
      <c r="B2" s="222" t="s">
        <v>47</v>
      </c>
      <c r="C2" s="222"/>
      <c r="D2" s="222"/>
      <c r="E2" s="222"/>
      <c r="F2" s="222"/>
      <c r="G2" s="222"/>
      <c r="H2" s="222"/>
      <c r="I2" s="222"/>
      <c r="J2" s="222"/>
      <c r="K2" s="222"/>
      <c r="L2" s="222"/>
      <c r="M2" s="222"/>
      <c r="N2" s="222"/>
    </row>
    <row r="3" spans="2:14" ht="19.5" thickBot="1">
      <c r="B3" s="222" t="s">
        <v>60</v>
      </c>
      <c r="C3" s="222"/>
      <c r="D3" s="222"/>
      <c r="E3" s="222"/>
      <c r="F3" s="222"/>
      <c r="G3" s="222"/>
      <c r="H3" s="222"/>
      <c r="I3" s="222"/>
      <c r="J3" s="222"/>
      <c r="K3" s="222"/>
      <c r="L3" s="222"/>
      <c r="M3" s="222"/>
      <c r="N3" s="222"/>
    </row>
    <row r="4" spans="2:14" ht="12.75" customHeight="1">
      <c r="B4" s="111"/>
      <c r="C4" s="84"/>
      <c r="D4" s="83"/>
      <c r="E4" s="84"/>
      <c r="F4" s="84"/>
      <c r="G4" s="84"/>
      <c r="H4" s="84"/>
      <c r="I4" s="84"/>
      <c r="J4" s="84"/>
      <c r="K4" s="84"/>
      <c r="L4" s="84"/>
      <c r="M4" s="84"/>
      <c r="N4" s="85"/>
    </row>
    <row r="5" spans="2:14" ht="18">
      <c r="B5" s="112"/>
      <c r="C5" s="126" t="s">
        <v>21</v>
      </c>
      <c r="E5" s="78"/>
      <c r="F5" s="78"/>
      <c r="G5" s="78"/>
      <c r="H5" s="78"/>
      <c r="I5" s="78"/>
      <c r="J5" s="78"/>
      <c r="K5" s="78"/>
      <c r="L5" s="78"/>
      <c r="M5" s="123" t="s">
        <v>41</v>
      </c>
      <c r="N5" s="79"/>
    </row>
    <row r="6" spans="2:14" ht="15">
      <c r="B6" s="112"/>
      <c r="C6" s="78"/>
      <c r="D6" s="77"/>
      <c r="E6" s="78"/>
      <c r="F6" s="78"/>
      <c r="G6" s="78"/>
      <c r="H6" s="78"/>
      <c r="I6" s="78"/>
      <c r="J6" s="78"/>
      <c r="K6" s="78"/>
      <c r="L6" s="78"/>
      <c r="M6" s="78"/>
      <c r="N6" s="79"/>
    </row>
    <row r="7" spans="2:14" ht="14.25">
      <c r="B7" s="112"/>
      <c r="C7" s="78"/>
      <c r="D7" s="268" t="s">
        <v>96</v>
      </c>
      <c r="E7" s="269"/>
      <c r="F7" s="269"/>
      <c r="G7" s="269"/>
      <c r="H7" s="269"/>
      <c r="I7" s="269"/>
      <c r="J7" s="269"/>
      <c r="K7" s="269"/>
      <c r="L7" s="269"/>
      <c r="M7" s="269"/>
      <c r="N7" s="79"/>
    </row>
    <row r="8" spans="2:14" ht="14.25">
      <c r="B8" s="112"/>
      <c r="C8" s="78"/>
      <c r="D8" s="269"/>
      <c r="E8" s="269"/>
      <c r="F8" s="269"/>
      <c r="G8" s="269"/>
      <c r="H8" s="269"/>
      <c r="I8" s="269"/>
      <c r="J8" s="269"/>
      <c r="K8" s="269"/>
      <c r="L8" s="269"/>
      <c r="M8" s="269"/>
      <c r="N8" s="79"/>
    </row>
    <row r="9" spans="2:14" ht="14.25">
      <c r="B9" s="112"/>
      <c r="C9" s="78"/>
      <c r="D9" s="273" t="s">
        <v>107</v>
      </c>
      <c r="E9" s="269"/>
      <c r="F9" s="269"/>
      <c r="G9" s="269"/>
      <c r="H9" s="269"/>
      <c r="I9" s="269"/>
      <c r="J9" s="269"/>
      <c r="K9" s="269"/>
      <c r="L9" s="269"/>
      <c r="M9" s="269"/>
      <c r="N9" s="79"/>
    </row>
    <row r="10" spans="2:14" ht="14.25">
      <c r="B10" s="112"/>
      <c r="C10" s="78"/>
      <c r="D10" s="269"/>
      <c r="E10" s="269"/>
      <c r="F10" s="269"/>
      <c r="G10" s="269"/>
      <c r="H10" s="269"/>
      <c r="I10" s="269"/>
      <c r="J10" s="269"/>
      <c r="K10" s="269"/>
      <c r="L10" s="269"/>
      <c r="M10" s="269"/>
      <c r="N10" s="79"/>
    </row>
    <row r="11" spans="2:14" ht="18" customHeight="1">
      <c r="B11" s="112"/>
      <c r="C11" s="78"/>
      <c r="D11" s="80"/>
      <c r="E11" s="78"/>
      <c r="F11" s="78"/>
      <c r="G11" s="78"/>
      <c r="H11" s="78"/>
      <c r="I11" s="78"/>
      <c r="J11" s="78"/>
      <c r="K11" s="78"/>
      <c r="L11" s="78"/>
      <c r="M11" s="78"/>
      <c r="N11" s="79"/>
    </row>
    <row r="12" spans="2:14" ht="15.75" customHeight="1">
      <c r="B12" s="112"/>
      <c r="C12" s="186" t="s">
        <v>115</v>
      </c>
      <c r="D12" s="265" t="s">
        <v>56</v>
      </c>
      <c r="E12" s="265"/>
      <c r="F12" s="265"/>
      <c r="G12" s="265"/>
      <c r="H12" s="265"/>
      <c r="I12" s="265"/>
      <c r="J12" s="265"/>
      <c r="K12" s="265"/>
      <c r="L12" s="110"/>
      <c r="M12" s="180">
        <f>'TDC Limit Calculation'!J87</f>
        <v>0</v>
      </c>
      <c r="N12" s="79"/>
    </row>
    <row r="13" spans="2:14" ht="15.75" customHeight="1">
      <c r="B13" s="112"/>
      <c r="C13" s="108"/>
      <c r="D13" s="66"/>
      <c r="E13" s="264" t="s">
        <v>116</v>
      </c>
      <c r="F13" s="264"/>
      <c r="G13" s="264"/>
      <c r="H13" s="264"/>
      <c r="I13" s="264"/>
      <c r="J13" s="192"/>
      <c r="K13" s="192"/>
      <c r="L13" s="110"/>
      <c r="M13" s="82"/>
      <c r="N13" s="79"/>
    </row>
    <row r="14" spans="2:14" ht="15.75" customHeight="1" thickBot="1">
      <c r="B14" s="112"/>
      <c r="C14" s="108"/>
      <c r="D14" s="66"/>
      <c r="E14" s="66"/>
      <c r="F14" s="66"/>
      <c r="G14" s="66"/>
      <c r="H14" s="66"/>
      <c r="I14" s="66"/>
      <c r="J14" s="66"/>
      <c r="K14" s="66"/>
      <c r="L14" s="110"/>
      <c r="M14" s="82"/>
      <c r="N14" s="79"/>
    </row>
    <row r="15" spans="2:14" ht="15.75" customHeight="1" thickBot="1">
      <c r="B15" s="112"/>
      <c r="C15" s="194" t="s">
        <v>30</v>
      </c>
      <c r="D15" s="263" t="s">
        <v>67</v>
      </c>
      <c r="E15" s="260"/>
      <c r="F15" s="260"/>
      <c r="G15" s="260"/>
      <c r="H15" s="260"/>
      <c r="I15" s="260"/>
      <c r="J15" s="260"/>
      <c r="K15" s="260"/>
      <c r="L15" s="272"/>
      <c r="M15" s="153">
        <v>0</v>
      </c>
      <c r="N15" s="79"/>
    </row>
    <row r="16" spans="2:14" ht="15.75" customHeight="1">
      <c r="B16" s="112"/>
      <c r="C16" s="33"/>
      <c r="D16" s="22"/>
      <c r="E16" s="255" t="s">
        <v>44</v>
      </c>
      <c r="F16" s="255"/>
      <c r="G16" s="255"/>
      <c r="H16" s="255"/>
      <c r="I16" s="255"/>
      <c r="J16" s="255"/>
      <c r="K16" s="255"/>
      <c r="L16" s="136"/>
      <c r="M16" s="91"/>
      <c r="N16" s="79"/>
    </row>
    <row r="17" spans="2:14" s="81" customFormat="1" ht="15.75" customHeight="1">
      <c r="B17" s="113"/>
      <c r="C17" s="80" t="s">
        <v>14</v>
      </c>
      <c r="D17" s="78"/>
      <c r="E17" s="270" t="s">
        <v>57</v>
      </c>
      <c r="F17" s="271"/>
      <c r="G17" s="271"/>
      <c r="H17" s="271"/>
      <c r="I17" s="271"/>
      <c r="J17" s="271"/>
      <c r="K17" s="271"/>
      <c r="L17" s="78"/>
      <c r="M17" s="78"/>
      <c r="N17" s="79"/>
    </row>
    <row r="18" spans="2:14" s="81" customFormat="1" ht="15.75" customHeight="1">
      <c r="B18" s="113"/>
      <c r="C18" s="80"/>
      <c r="D18" s="78"/>
      <c r="E18" s="271"/>
      <c r="F18" s="271"/>
      <c r="G18" s="271"/>
      <c r="H18" s="271"/>
      <c r="I18" s="271"/>
      <c r="J18" s="271"/>
      <c r="K18" s="271"/>
      <c r="L18" s="78"/>
      <c r="M18" s="78"/>
      <c r="N18" s="79"/>
    </row>
    <row r="19" spans="2:14" s="81" customFormat="1" ht="15.75" customHeight="1" thickBot="1">
      <c r="B19" s="113"/>
      <c r="C19" s="80"/>
      <c r="D19" s="78"/>
      <c r="E19" s="78"/>
      <c r="F19" s="78"/>
      <c r="G19" s="78"/>
      <c r="H19" s="78"/>
      <c r="I19" s="78"/>
      <c r="J19" s="78"/>
      <c r="K19" s="78"/>
      <c r="L19" s="78"/>
      <c r="M19" s="78"/>
      <c r="N19" s="79"/>
    </row>
    <row r="20" spans="2:14" s="81" customFormat="1" ht="15.75" customHeight="1" thickBot="1">
      <c r="B20" s="113"/>
      <c r="C20" s="195" t="s">
        <v>31</v>
      </c>
      <c r="D20" s="263" t="s">
        <v>97</v>
      </c>
      <c r="E20" s="260"/>
      <c r="F20" s="260"/>
      <c r="G20" s="260"/>
      <c r="H20" s="260"/>
      <c r="I20" s="260"/>
      <c r="J20" s="260"/>
      <c r="K20" s="260"/>
      <c r="L20" s="153">
        <v>0</v>
      </c>
      <c r="M20" s="78"/>
      <c r="N20" s="79"/>
    </row>
    <row r="21" spans="2:14" s="81" customFormat="1" ht="15.75" customHeight="1">
      <c r="B21" s="113"/>
      <c r="C21" s="33"/>
      <c r="D21" s="92"/>
      <c r="E21" s="264" t="s">
        <v>45</v>
      </c>
      <c r="F21" s="264"/>
      <c r="G21" s="264"/>
      <c r="H21" s="264"/>
      <c r="I21" s="264"/>
      <c r="J21" s="264"/>
      <c r="K21" s="264"/>
      <c r="L21" s="91"/>
      <c r="M21" s="78"/>
      <c r="N21" s="79"/>
    </row>
    <row r="22" spans="2:14" s="81" customFormat="1" ht="15.75" customHeight="1">
      <c r="B22" s="113"/>
      <c r="C22" s="33"/>
      <c r="D22" s="92"/>
      <c r="E22" s="264"/>
      <c r="F22" s="264"/>
      <c r="G22" s="264"/>
      <c r="H22" s="264"/>
      <c r="I22" s="264"/>
      <c r="J22" s="264"/>
      <c r="K22" s="264"/>
      <c r="L22" s="91"/>
      <c r="M22" s="78"/>
      <c r="N22" s="79"/>
    </row>
    <row r="23" spans="2:14" s="81" customFormat="1" ht="15.75" customHeight="1" thickBot="1">
      <c r="B23" s="113"/>
      <c r="C23" s="33"/>
      <c r="D23" s="92"/>
      <c r="E23" s="66"/>
      <c r="F23" s="66"/>
      <c r="G23" s="66"/>
      <c r="H23" s="66"/>
      <c r="I23" s="66"/>
      <c r="J23" s="66"/>
      <c r="K23" s="66"/>
      <c r="L23" s="91"/>
      <c r="M23" s="78"/>
      <c r="N23" s="79"/>
    </row>
    <row r="24" spans="2:14" ht="15.75" customHeight="1" thickBot="1">
      <c r="B24" s="112"/>
      <c r="C24" s="195" t="s">
        <v>35</v>
      </c>
      <c r="D24" s="266" t="s">
        <v>66</v>
      </c>
      <c r="E24" s="267"/>
      <c r="F24" s="267"/>
      <c r="G24" s="267"/>
      <c r="H24" s="267"/>
      <c r="I24" s="267"/>
      <c r="J24" s="267"/>
      <c r="K24" s="148"/>
      <c r="L24" s="78"/>
      <c r="M24" s="78"/>
      <c r="N24" s="79"/>
    </row>
    <row r="25" spans="2:14" s="81" customFormat="1" ht="15.75" customHeight="1" thickBot="1">
      <c r="B25" s="113"/>
      <c r="C25" s="33"/>
      <c r="D25" s="92"/>
      <c r="E25" s="66"/>
      <c r="F25" s="66"/>
      <c r="G25" s="66"/>
      <c r="H25" s="66"/>
      <c r="I25" s="66"/>
      <c r="J25" s="66"/>
      <c r="K25" s="66"/>
      <c r="L25" s="91"/>
      <c r="M25" s="78"/>
      <c r="N25" s="79"/>
    </row>
    <row r="26" spans="2:14" ht="15.75" customHeight="1" thickBot="1">
      <c r="B26" s="112"/>
      <c r="C26" s="195" t="s">
        <v>42</v>
      </c>
      <c r="D26" s="266" t="s">
        <v>65</v>
      </c>
      <c r="E26" s="267"/>
      <c r="F26" s="267"/>
      <c r="G26" s="267"/>
      <c r="H26" s="267"/>
      <c r="I26" s="267"/>
      <c r="J26" s="105" t="s">
        <v>22</v>
      </c>
      <c r="K26" s="94">
        <v>0</v>
      </c>
      <c r="L26" s="78" t="s">
        <v>23</v>
      </c>
      <c r="M26" s="78"/>
      <c r="N26" s="79"/>
    </row>
    <row r="27" spans="2:14" ht="15.75" customHeight="1">
      <c r="B27" s="112"/>
      <c r="C27" s="80"/>
      <c r="D27" s="135"/>
      <c r="E27" s="264" t="s">
        <v>46</v>
      </c>
      <c r="F27" s="264"/>
      <c r="G27" s="264"/>
      <c r="H27" s="264"/>
      <c r="I27" s="264"/>
      <c r="J27" s="105"/>
      <c r="K27" s="137"/>
      <c r="L27" s="78"/>
      <c r="M27" s="78"/>
      <c r="N27" s="79"/>
    </row>
    <row r="28" spans="2:14" ht="15.75" customHeight="1">
      <c r="B28" s="112"/>
      <c r="C28" s="186" t="s">
        <v>101</v>
      </c>
      <c r="D28" s="259" t="s">
        <v>98</v>
      </c>
      <c r="E28" s="260"/>
      <c r="F28" s="260"/>
      <c r="G28" s="260"/>
      <c r="H28" s="260"/>
      <c r="I28" s="260"/>
      <c r="J28" s="260"/>
      <c r="K28" s="179">
        <f>K24-K26</f>
        <v>0</v>
      </c>
      <c r="M28" s="78"/>
      <c r="N28" s="79"/>
    </row>
    <row r="29" spans="2:14" ht="15.75" customHeight="1">
      <c r="B29" s="112"/>
      <c r="C29" s="187"/>
      <c r="D29" s="78"/>
      <c r="E29" s="264" t="s">
        <v>99</v>
      </c>
      <c r="F29" s="264"/>
      <c r="G29" s="264"/>
      <c r="H29" s="264"/>
      <c r="I29" s="264"/>
      <c r="J29" s="23"/>
      <c r="K29" s="93"/>
      <c r="L29" s="150"/>
      <c r="M29" s="78"/>
      <c r="N29" s="79"/>
    </row>
    <row r="30" spans="2:14" ht="15.75" customHeight="1">
      <c r="B30" s="112"/>
      <c r="C30" s="187"/>
      <c r="D30" s="78"/>
      <c r="E30" s="23"/>
      <c r="F30" s="23"/>
      <c r="G30" s="23"/>
      <c r="H30" s="23"/>
      <c r="I30" s="23"/>
      <c r="J30" s="23"/>
      <c r="K30" s="93"/>
      <c r="L30" s="150"/>
      <c r="M30" s="78"/>
      <c r="N30" s="79"/>
    </row>
    <row r="31" spans="2:14" ht="15.75" customHeight="1">
      <c r="B31" s="112"/>
      <c r="C31" s="186" t="s">
        <v>103</v>
      </c>
      <c r="D31" s="259" t="s">
        <v>100</v>
      </c>
      <c r="E31" s="260"/>
      <c r="F31" s="260"/>
      <c r="G31" s="260"/>
      <c r="H31" s="260"/>
      <c r="I31" s="260"/>
      <c r="J31" s="260"/>
      <c r="K31" s="181">
        <f>IF(UnitsToBeDemolished=0,0,DemodUnitsNotReplcdOnSite/UnitsToBeDemolished*100)</f>
        <v>0</v>
      </c>
      <c r="L31" s="78" t="s">
        <v>104</v>
      </c>
      <c r="N31" s="79"/>
    </row>
    <row r="32" spans="2:14" ht="15.75" customHeight="1">
      <c r="B32" s="112"/>
      <c r="C32" s="187"/>
      <c r="D32" s="78"/>
      <c r="E32" s="264" t="s">
        <v>102</v>
      </c>
      <c r="F32" s="264"/>
      <c r="G32" s="264"/>
      <c r="H32" s="264"/>
      <c r="I32" s="264"/>
      <c r="J32" s="23"/>
      <c r="K32" s="93"/>
      <c r="L32" s="150"/>
      <c r="M32" s="78"/>
      <c r="N32" s="79"/>
    </row>
    <row r="33" spans="2:14" ht="15.75" customHeight="1">
      <c r="B33" s="112"/>
      <c r="C33" s="187"/>
      <c r="D33" s="78"/>
      <c r="E33" s="264" t="s">
        <v>105</v>
      </c>
      <c r="F33" s="192"/>
      <c r="G33" s="192"/>
      <c r="H33" s="192"/>
      <c r="I33" s="192"/>
      <c r="J33" s="192"/>
      <c r="K33" s="93"/>
      <c r="L33" s="150"/>
      <c r="M33" s="78"/>
      <c r="N33" s="79"/>
    </row>
    <row r="34" spans="2:14" ht="15.75" customHeight="1">
      <c r="B34" s="112"/>
      <c r="C34" s="187"/>
      <c r="D34" s="78"/>
      <c r="E34" s="192"/>
      <c r="F34" s="192"/>
      <c r="G34" s="192"/>
      <c r="H34" s="192"/>
      <c r="I34" s="192"/>
      <c r="J34" s="192"/>
      <c r="K34" s="93"/>
      <c r="L34" s="150"/>
      <c r="M34" s="78"/>
      <c r="N34" s="79"/>
    </row>
    <row r="35" spans="2:14" ht="15.75" customHeight="1">
      <c r="B35" s="112"/>
      <c r="C35" s="187"/>
      <c r="D35" s="78"/>
      <c r="E35" s="174"/>
      <c r="F35" s="174"/>
      <c r="G35" s="174"/>
      <c r="H35" s="174"/>
      <c r="I35" s="174"/>
      <c r="J35" s="174"/>
      <c r="K35" s="93"/>
      <c r="L35" s="150"/>
      <c r="M35" s="78"/>
      <c r="N35" s="79"/>
    </row>
    <row r="36" spans="2:14" ht="15.75" customHeight="1">
      <c r="B36" s="112"/>
      <c r="C36" s="123" t="s">
        <v>108</v>
      </c>
      <c r="D36" s="259" t="s">
        <v>61</v>
      </c>
      <c r="E36" s="260"/>
      <c r="F36" s="260"/>
      <c r="G36" s="260"/>
      <c r="H36" s="260"/>
      <c r="I36" s="260"/>
      <c r="J36" s="260"/>
      <c r="K36" s="78"/>
      <c r="L36" s="109"/>
      <c r="M36" s="180">
        <f>IF(UnitsToBeDemolished=0,0,DemoBdgtRequest*K31/100)</f>
        <v>0</v>
      </c>
      <c r="N36" s="79"/>
    </row>
    <row r="37" spans="2:14" s="81" customFormat="1" ht="15.75" customHeight="1">
      <c r="B37" s="113"/>
      <c r="C37" s="80"/>
      <c r="D37" s="78"/>
      <c r="E37" s="264" t="s">
        <v>106</v>
      </c>
      <c r="F37" s="264"/>
      <c r="G37" s="264"/>
      <c r="H37" s="264"/>
      <c r="I37" s="264"/>
      <c r="J37" s="78"/>
      <c r="K37" s="78"/>
      <c r="L37" s="78"/>
      <c r="M37" s="78"/>
      <c r="N37" s="79"/>
    </row>
    <row r="38" spans="2:14" s="81" customFormat="1" ht="15.75" customHeight="1" thickBot="1">
      <c r="B38" s="113"/>
      <c r="C38" s="80"/>
      <c r="D38" s="78"/>
      <c r="E38" s="78"/>
      <c r="F38" s="78"/>
      <c r="G38" s="78"/>
      <c r="H38" s="78"/>
      <c r="I38" s="78"/>
      <c r="J38" s="78"/>
      <c r="K38" s="78"/>
      <c r="L38" s="78"/>
      <c r="M38" s="78"/>
      <c r="N38" s="79"/>
    </row>
    <row r="39" spans="2:17" s="81" customFormat="1" ht="15.75" customHeight="1" thickBot="1">
      <c r="B39" s="113"/>
      <c r="C39" s="195" t="s">
        <v>37</v>
      </c>
      <c r="D39" s="263" t="s">
        <v>64</v>
      </c>
      <c r="E39" s="260"/>
      <c r="F39" s="260"/>
      <c r="G39" s="260"/>
      <c r="H39" s="260"/>
      <c r="I39" s="260"/>
      <c r="J39" s="260"/>
      <c r="K39" s="260"/>
      <c r="L39" s="96"/>
      <c r="M39" s="95">
        <v>0</v>
      </c>
      <c r="N39" s="79"/>
      <c r="P39" s="107"/>
      <c r="Q39" s="106"/>
    </row>
    <row r="40" spans="2:17" s="81" customFormat="1" ht="15.75" customHeight="1">
      <c r="B40" s="113"/>
      <c r="C40" s="69"/>
      <c r="D40" s="22"/>
      <c r="E40" s="23"/>
      <c r="F40" s="23"/>
      <c r="G40" s="23"/>
      <c r="H40" s="23"/>
      <c r="I40" s="23"/>
      <c r="J40" s="23"/>
      <c r="K40" s="23"/>
      <c r="L40" s="110"/>
      <c r="M40" s="193"/>
      <c r="N40" s="79"/>
      <c r="P40" s="107"/>
      <c r="Q40" s="106"/>
    </row>
    <row r="41" spans="2:17" s="81" customFormat="1" ht="15.75" customHeight="1">
      <c r="B41" s="113"/>
      <c r="C41" s="186" t="s">
        <v>109</v>
      </c>
      <c r="D41" s="265" t="s">
        <v>58</v>
      </c>
      <c r="E41" s="260"/>
      <c r="F41" s="260"/>
      <c r="G41" s="260"/>
      <c r="H41" s="260"/>
      <c r="I41" s="260"/>
      <c r="J41" s="260"/>
      <c r="K41" s="260"/>
      <c r="L41" s="78"/>
      <c r="M41" s="180">
        <f>MaxTDCLimit+ExtraSiteCost+ExtraDemoCost+CSSrequest</f>
        <v>0</v>
      </c>
      <c r="N41" s="79"/>
      <c r="P41" s="107"/>
      <c r="Q41" s="106"/>
    </row>
    <row r="42" spans="2:17" s="81" customFormat="1" ht="15.75" customHeight="1">
      <c r="B42" s="113"/>
      <c r="C42" s="182"/>
      <c r="D42" s="66"/>
      <c r="E42" s="264" t="s">
        <v>117</v>
      </c>
      <c r="F42" s="264"/>
      <c r="G42" s="264"/>
      <c r="H42" s="264"/>
      <c r="I42" s="264"/>
      <c r="J42" s="23"/>
      <c r="K42" s="23"/>
      <c r="L42" s="78"/>
      <c r="M42" s="82"/>
      <c r="N42" s="79"/>
      <c r="P42" s="107"/>
      <c r="Q42" s="106"/>
    </row>
    <row r="43" spans="2:14" s="81" customFormat="1" ht="15.75" customHeight="1" thickBot="1">
      <c r="B43" s="113"/>
      <c r="C43" s="80"/>
      <c r="D43" s="78"/>
      <c r="E43" s="259"/>
      <c r="F43" s="260"/>
      <c r="G43" s="260"/>
      <c r="H43" s="260"/>
      <c r="I43" s="260"/>
      <c r="J43" s="260"/>
      <c r="K43" s="260"/>
      <c r="L43" s="78"/>
      <c r="M43" s="78"/>
      <c r="N43" s="79"/>
    </row>
    <row r="44" spans="2:14" ht="15" customHeight="1" thickBot="1">
      <c r="B44" s="112"/>
      <c r="C44" s="195" t="s">
        <v>53</v>
      </c>
      <c r="D44" s="263" t="s">
        <v>63</v>
      </c>
      <c r="E44" s="263"/>
      <c r="F44" s="263"/>
      <c r="G44" s="263"/>
      <c r="H44" s="263"/>
      <c r="I44" s="263"/>
      <c r="J44" s="263"/>
      <c r="K44" s="263"/>
      <c r="L44" s="170" t="s">
        <v>22</v>
      </c>
      <c r="M44" s="95">
        <v>0</v>
      </c>
      <c r="N44" s="79" t="s">
        <v>23</v>
      </c>
    </row>
    <row r="45" spans="2:14" ht="15.75" customHeight="1">
      <c r="B45" s="112"/>
      <c r="C45" s="69"/>
      <c r="D45" s="22"/>
      <c r="E45" s="261" t="s">
        <v>123</v>
      </c>
      <c r="F45" s="261"/>
      <c r="G45" s="261"/>
      <c r="H45" s="261"/>
      <c r="I45" s="261"/>
      <c r="J45" s="261"/>
      <c r="K45" s="261"/>
      <c r="L45" s="91"/>
      <c r="M45" s="78"/>
      <c r="N45" s="79"/>
    </row>
    <row r="46" spans="2:14" ht="15.75" customHeight="1">
      <c r="B46" s="112"/>
      <c r="C46" s="69"/>
      <c r="D46" s="22"/>
      <c r="E46" s="261"/>
      <c r="F46" s="261"/>
      <c r="G46" s="261"/>
      <c r="H46" s="261"/>
      <c r="I46" s="261"/>
      <c r="J46" s="261"/>
      <c r="K46" s="261"/>
      <c r="L46" s="91"/>
      <c r="M46" s="78"/>
      <c r="N46" s="79"/>
    </row>
    <row r="47" spans="2:14" ht="15.75" customHeight="1">
      <c r="B47" s="112"/>
      <c r="C47" s="69"/>
      <c r="D47" s="22"/>
      <c r="E47" s="262"/>
      <c r="F47" s="262"/>
      <c r="G47" s="262"/>
      <c r="H47" s="262"/>
      <c r="I47" s="262"/>
      <c r="J47" s="262"/>
      <c r="K47" s="262"/>
      <c r="L47" s="91"/>
      <c r="M47" s="78"/>
      <c r="N47" s="79"/>
    </row>
    <row r="48" spans="2:14" ht="15.75" customHeight="1">
      <c r="B48" s="112"/>
      <c r="C48" s="123" t="s">
        <v>119</v>
      </c>
      <c r="D48" s="114" t="s">
        <v>59</v>
      </c>
      <c r="E48" s="99"/>
      <c r="F48" s="99"/>
      <c r="G48" s="99"/>
      <c r="H48" s="99"/>
      <c r="I48" s="99"/>
      <c r="J48" s="99"/>
      <c r="K48" s="99"/>
      <c r="M48" s="180">
        <f>M41-M44</f>
        <v>0</v>
      </c>
      <c r="N48" s="79"/>
    </row>
    <row r="49" spans="2:14" ht="15.75" customHeight="1">
      <c r="B49" s="112"/>
      <c r="C49" s="80"/>
      <c r="D49" s="114"/>
      <c r="E49" s="99" t="s">
        <v>118</v>
      </c>
      <c r="F49" s="99"/>
      <c r="G49" s="99"/>
      <c r="H49" s="99"/>
      <c r="I49" s="99"/>
      <c r="J49" s="99"/>
      <c r="K49" s="99"/>
      <c r="L49" s="78"/>
      <c r="M49" s="97"/>
      <c r="N49" s="79"/>
    </row>
    <row r="50" spans="2:14" ht="15.75" customHeight="1">
      <c r="B50" s="112"/>
      <c r="C50" s="80"/>
      <c r="D50" s="114"/>
      <c r="E50" s="99"/>
      <c r="F50" s="99"/>
      <c r="G50" s="99"/>
      <c r="H50" s="99"/>
      <c r="I50" s="99"/>
      <c r="J50" s="99"/>
      <c r="K50" s="99"/>
      <c r="L50" s="78"/>
      <c r="M50" s="97"/>
      <c r="N50" s="79"/>
    </row>
    <row r="51" spans="2:14" ht="15.75" customHeight="1">
      <c r="B51" s="112"/>
      <c r="C51" s="123" t="s">
        <v>120</v>
      </c>
      <c r="D51" s="259" t="s">
        <v>38</v>
      </c>
      <c r="E51" s="260"/>
      <c r="F51" s="260"/>
      <c r="G51" s="260"/>
      <c r="H51" s="260"/>
      <c r="I51" s="260"/>
      <c r="J51" s="23"/>
      <c r="K51" s="23"/>
      <c r="L51" s="115">
        <v>20000000</v>
      </c>
      <c r="M51" s="97"/>
      <c r="N51" s="79"/>
    </row>
    <row r="52" spans="2:14" ht="15.75" customHeight="1">
      <c r="B52" s="112"/>
      <c r="C52" s="80"/>
      <c r="D52" s="80"/>
      <c r="E52" s="255" t="s">
        <v>122</v>
      </c>
      <c r="F52" s="255"/>
      <c r="G52" s="255"/>
      <c r="H52" s="255"/>
      <c r="I52" s="255"/>
      <c r="J52" s="255"/>
      <c r="K52" s="255"/>
      <c r="L52" s="78"/>
      <c r="M52" s="98"/>
      <c r="N52" s="79"/>
    </row>
    <row r="53" spans="2:14" ht="16.5">
      <c r="B53" s="112"/>
      <c r="C53" s="80"/>
      <c r="D53" s="110"/>
      <c r="E53" s="110"/>
      <c r="F53" s="110"/>
      <c r="G53" s="110"/>
      <c r="H53" s="110"/>
      <c r="I53" s="110"/>
      <c r="J53" s="110"/>
      <c r="K53" s="110"/>
      <c r="L53" s="78"/>
      <c r="M53" s="189"/>
      <c r="N53" s="79"/>
    </row>
    <row r="54" spans="2:14" ht="16.5">
      <c r="B54" s="112"/>
      <c r="C54" s="186" t="s">
        <v>121</v>
      </c>
      <c r="D54" s="257" t="s">
        <v>80</v>
      </c>
      <c r="E54" s="258"/>
      <c r="F54" s="258"/>
      <c r="G54" s="258"/>
      <c r="H54" s="258"/>
      <c r="I54" s="258"/>
      <c r="J54" s="258"/>
      <c r="K54" s="258"/>
      <c r="L54" s="100"/>
      <c r="M54" s="188">
        <f>MIN(M48,L51)</f>
        <v>0</v>
      </c>
      <c r="N54" s="79"/>
    </row>
    <row r="55" spans="2:14" ht="16.5">
      <c r="B55" s="112"/>
      <c r="C55" s="69"/>
      <c r="D55" s="151"/>
      <c r="E55" s="255" t="s">
        <v>124</v>
      </c>
      <c r="F55" s="255"/>
      <c r="G55" s="255"/>
      <c r="H55" s="255"/>
      <c r="I55" s="255"/>
      <c r="J55" s="255"/>
      <c r="K55" s="256"/>
      <c r="L55" s="100"/>
      <c r="M55" s="154"/>
      <c r="N55" s="79"/>
    </row>
    <row r="56" spans="2:14" ht="17.25" thickBot="1">
      <c r="B56" s="112"/>
      <c r="C56" s="69"/>
      <c r="D56" s="151"/>
      <c r="E56" s="152"/>
      <c r="F56" s="152"/>
      <c r="G56" s="152"/>
      <c r="H56" s="152"/>
      <c r="I56" s="152"/>
      <c r="J56" s="152"/>
      <c r="K56" s="152"/>
      <c r="L56" s="100"/>
      <c r="M56" s="154"/>
      <c r="N56" s="79"/>
    </row>
    <row r="57" spans="2:14" ht="15.75" customHeight="1" thickBot="1">
      <c r="B57" s="112"/>
      <c r="C57" s="195" t="s">
        <v>78</v>
      </c>
      <c r="D57" s="77" t="s">
        <v>79</v>
      </c>
      <c r="E57" s="152"/>
      <c r="F57" s="152"/>
      <c r="G57" s="152"/>
      <c r="H57" s="152"/>
      <c r="I57" s="152"/>
      <c r="J57" s="152"/>
      <c r="K57" s="152"/>
      <c r="L57" s="100"/>
      <c r="M57" s="171">
        <v>0</v>
      </c>
      <c r="N57" s="79"/>
    </row>
    <row r="58" spans="2:14" ht="16.5">
      <c r="B58" s="112"/>
      <c r="C58" s="69"/>
      <c r="D58" s="151"/>
      <c r="E58" s="255" t="s">
        <v>81</v>
      </c>
      <c r="F58" s="255"/>
      <c r="G58" s="255"/>
      <c r="H58" s="255"/>
      <c r="I58" s="255"/>
      <c r="J58" s="255"/>
      <c r="K58" s="256"/>
      <c r="L58" s="100"/>
      <c r="M58" s="154"/>
      <c r="N58" s="79"/>
    </row>
    <row r="59" spans="2:14" ht="15.75" thickBot="1">
      <c r="B59" s="116"/>
      <c r="C59" s="103"/>
      <c r="D59" s="101"/>
      <c r="E59" s="102"/>
      <c r="F59" s="103"/>
      <c r="G59" s="103"/>
      <c r="H59" s="103"/>
      <c r="I59" s="103"/>
      <c r="J59" s="103"/>
      <c r="K59" s="103"/>
      <c r="L59" s="103"/>
      <c r="M59" s="103"/>
      <c r="N59" s="104"/>
    </row>
    <row r="60" ht="15">
      <c r="E60" s="19"/>
    </row>
    <row r="61" spans="4:5" ht="15">
      <c r="D61" s="19"/>
      <c r="E61" s="7"/>
    </row>
    <row r="62" spans="4:5" ht="15">
      <c r="D62" s="19"/>
      <c r="E62" s="7"/>
    </row>
    <row r="63" ht="15">
      <c r="D63" s="18" t="s">
        <v>14</v>
      </c>
    </row>
    <row r="64" ht="15">
      <c r="D64" s="18" t="s">
        <v>14</v>
      </c>
    </row>
    <row r="65" ht="15">
      <c r="D65" s="18" t="s">
        <v>14</v>
      </c>
    </row>
    <row r="68" ht="24.75" customHeight="1"/>
    <row r="69" ht="30" customHeight="1"/>
  </sheetData>
  <sheetProtection sheet="1" objects="1" scenarios="1"/>
  <mergeCells count="32">
    <mergeCell ref="E33:J34"/>
    <mergeCell ref="E37:I37"/>
    <mergeCell ref="E13:K13"/>
    <mergeCell ref="D9:M10"/>
    <mergeCell ref="D31:J31"/>
    <mergeCell ref="E29:I29"/>
    <mergeCell ref="E32:I32"/>
    <mergeCell ref="E16:K16"/>
    <mergeCell ref="E58:K58"/>
    <mergeCell ref="E27:I27"/>
    <mergeCell ref="B2:N2"/>
    <mergeCell ref="B3:N3"/>
    <mergeCell ref="D24:J24"/>
    <mergeCell ref="D26:I26"/>
    <mergeCell ref="D7:M8"/>
    <mergeCell ref="D12:K12"/>
    <mergeCell ref="E17:K18"/>
    <mergeCell ref="D15:L15"/>
    <mergeCell ref="E45:K47"/>
    <mergeCell ref="D20:K20"/>
    <mergeCell ref="E21:K22"/>
    <mergeCell ref="D44:K44"/>
    <mergeCell ref="D41:K41"/>
    <mergeCell ref="D39:K39"/>
    <mergeCell ref="D28:J28"/>
    <mergeCell ref="D36:J36"/>
    <mergeCell ref="E43:K43"/>
    <mergeCell ref="E42:I42"/>
    <mergeCell ref="E55:K55"/>
    <mergeCell ref="D54:K54"/>
    <mergeCell ref="E52:K52"/>
    <mergeCell ref="D51:I51"/>
  </mergeCells>
  <printOptions horizontalCentered="1"/>
  <pageMargins left="0.5" right="0.5" top="0.75" bottom="0.53" header="0.5" footer="0.5"/>
  <pageSetup fitToHeight="1" fitToWidth="1"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Wesley Edwards</dc:creator>
  <cp:keywords/>
  <dc:description/>
  <cp:lastModifiedBy>Jeanne Anderson</cp:lastModifiedBy>
  <cp:lastPrinted>2002-08-02T23:29:10Z</cp:lastPrinted>
  <dcterms:created xsi:type="dcterms:W3CDTF">2000-12-05T20:46:08Z</dcterms:created>
  <dcterms:modified xsi:type="dcterms:W3CDTF">2002-08-05T21:23:54Z</dcterms:modified>
  <cp:category/>
  <cp:version/>
  <cp:contentType/>
  <cp:contentStatus/>
</cp:coreProperties>
</file>