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345" windowWidth="14235" windowHeight="8595" tabRatio="923" activeTab="0"/>
  </bookViews>
  <sheets>
    <sheet name="Spinach" sheetId="1" r:id="rId1"/>
  </sheets>
  <definedNames>
    <definedName name="_xlnm.Print_Area" localSheetId="0">'Spinach'!$A$1:$P$23</definedName>
    <definedName name="_xlnm.Print_Titles" localSheetId="0">'Spinach'!$1:$15</definedName>
  </definedNames>
  <calcPr fullCalcOnLoad="1" iterate="1" iterateCount="1" iterateDelta="0.001"/>
</workbook>
</file>

<file path=xl/sharedStrings.xml><?xml version="1.0" encoding="utf-8"?>
<sst xmlns="http://schemas.openxmlformats.org/spreadsheetml/2006/main" count="29" uniqueCount="21">
  <si>
    <r>
      <t>Dollars spent</t>
    </r>
    <r>
      <rPr>
        <vertAlign val="superscript"/>
        <sz val="8"/>
        <rFont val="Arial"/>
        <family val="2"/>
      </rPr>
      <t>4</t>
    </r>
  </si>
  <si>
    <r>
      <t>Servings</t>
    </r>
    <r>
      <rPr>
        <vertAlign val="superscript"/>
        <sz val="8"/>
        <rFont val="Arial"/>
        <family val="2"/>
      </rPr>
      <t>5</t>
    </r>
  </si>
  <si>
    <r>
      <t>Spinach contains large amounts of minerals and vitamins, especially vitamin A, phosphorus, iron and potassium.</t>
    </r>
    <r>
      <rPr>
        <i/>
        <vertAlign val="superscript"/>
        <sz val="10"/>
        <rFont val="Arial"/>
        <family val="2"/>
      </rPr>
      <t xml:space="preserve">1  </t>
    </r>
    <r>
      <rPr>
        <i/>
        <sz val="10"/>
        <rFont val="Arial"/>
        <family val="2"/>
      </rPr>
      <t>Spinach also contains high amounts of calcium, but humans only absorb about 5 percent of the calcium in cooked spinach.</t>
    </r>
    <r>
      <rPr>
        <i/>
        <vertAlign val="superscript"/>
        <sz val="10"/>
        <rFont val="Arial"/>
        <family val="2"/>
      </rPr>
      <t>2</t>
    </r>
  </si>
  <si>
    <r>
      <t>Cultivation of spinach began during the Greek and Roman civilizations. Our name for spinach is derived from the Persian ward "ispanai" which mean "green hand." The Arabs named it ‘the prince of vegetables.’  In 647 A.D. spinach was introduced into China and was then transported to Spain in 1100.  The prickly seeded form was known in Germany in the 13th century and the smooth seeded form was not described until 1552.  It is the smooth seeded form that is used today in commercial production.  By 1806, spinach had become a popular vegetable and was listed in American seed catalogs.  In the 1920’s the U.S. pushed spinach commercially, with Popeye the Sailorman cartoon being a great advocate for spinach consumption.</t>
    </r>
    <r>
      <rPr>
        <i/>
        <vertAlign val="superscript"/>
        <sz val="10"/>
        <rFont val="Arial"/>
        <family val="2"/>
      </rPr>
      <t>1</t>
    </r>
  </si>
  <si>
    <r>
      <t xml:space="preserve">  </t>
    </r>
    <r>
      <rPr>
        <vertAlign val="superscript"/>
        <sz val="8"/>
        <rFont val="Arial"/>
        <family val="2"/>
      </rPr>
      <t>1</t>
    </r>
    <r>
      <rPr>
        <sz val="8"/>
        <rFont val="Arial"/>
        <family val="2"/>
      </rPr>
      <t xml:space="preserve">University of Georgia College of Agricultural and Environmental Sciences website, www.uga.edu.  </t>
    </r>
    <r>
      <rPr>
        <vertAlign val="superscript"/>
        <sz val="8"/>
        <rFont val="Arial"/>
        <family val="2"/>
      </rPr>
      <t>2</t>
    </r>
    <r>
      <rPr>
        <sz val="8"/>
        <rFont val="Arial"/>
        <family val="2"/>
      </rPr>
      <t xml:space="preserve">USDA/ARS Children's Nutrition Research Center.  </t>
    </r>
    <r>
      <rPr>
        <vertAlign val="superscript"/>
        <sz val="8"/>
        <rFont val="Arial"/>
        <family val="2"/>
      </rPr>
      <t>3</t>
    </r>
    <r>
      <rPr>
        <sz val="8"/>
        <rFont val="Arial"/>
        <family val="2"/>
      </rPr>
      <t xml:space="preserve">Excludes any products labeled organic.  </t>
    </r>
    <r>
      <rPr>
        <vertAlign val="superscript"/>
        <sz val="8"/>
        <rFont val="Arial"/>
        <family val="2"/>
      </rPr>
      <t>4</t>
    </r>
    <r>
      <rPr>
        <sz val="8"/>
        <rFont val="Arial"/>
        <family val="2"/>
      </rPr>
      <t xml:space="preserve">Source:  ACNielsen Homescan database.  </t>
    </r>
    <r>
      <rPr>
        <vertAlign val="superscript"/>
        <sz val="8"/>
        <rFont val="Arial"/>
        <family val="2"/>
      </rPr>
      <t>5</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6</t>
    </r>
    <r>
      <rPr>
        <sz val="8"/>
        <rFont val="Arial"/>
        <family val="2"/>
      </rPr>
      <t>Plain spinach.</t>
    </r>
  </si>
  <si>
    <r>
      <t>Canned</t>
    </r>
    <r>
      <rPr>
        <vertAlign val="superscript"/>
        <sz val="8"/>
        <rFont val="Arial"/>
        <family val="2"/>
      </rPr>
      <t>6</t>
    </r>
  </si>
  <si>
    <r>
      <t>Item</t>
    </r>
    <r>
      <rPr>
        <vertAlign val="superscript"/>
        <sz val="8"/>
        <rFont val="Arial"/>
        <family val="2"/>
      </rPr>
      <t>3</t>
    </r>
  </si>
  <si>
    <r>
      <t>Quantity purchased</t>
    </r>
    <r>
      <rPr>
        <vertAlign val="superscript"/>
        <sz val="8"/>
        <rFont val="Arial"/>
        <family val="2"/>
      </rPr>
      <t>4</t>
    </r>
  </si>
  <si>
    <t>Dollars</t>
  </si>
  <si>
    <t>% of total</t>
  </si>
  <si>
    <t>Average retail price per pound or pint</t>
  </si>
  <si>
    <t>Dollars per serving</t>
  </si>
  <si>
    <r>
      <t>Frozen</t>
    </r>
    <r>
      <rPr>
        <vertAlign val="superscript"/>
        <sz val="8"/>
        <rFont val="Arial"/>
        <family val="2"/>
      </rPr>
      <t>6</t>
    </r>
  </si>
  <si>
    <t>Spinach</t>
  </si>
  <si>
    <t>Serving size</t>
  </si>
  <si>
    <t xml:space="preserve"> pounds</t>
  </si>
  <si>
    <t xml:space="preserve"> per pound</t>
  </si>
  <si>
    <t>1/2 cup</t>
  </si>
  <si>
    <t>Fresh</t>
  </si>
  <si>
    <t>Spinach:  Quantity purchased, dollars spent, average retail price per pound or pint, and average price per serving, 1999</t>
  </si>
  <si>
    <t>1 cup</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</si>
</sst>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9">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3" fontId="4" fillId="0" borderId="9" xfId="0" applyNumberFormat="1" applyFont="1" applyFill="1" applyBorder="1" applyAlignment="1">
      <alignment/>
    </xf>
    <xf numFmtId="0" fontId="4" fillId="0" borderId="9" xfId="0" applyFont="1" applyFill="1" applyBorder="1" applyAlignment="1">
      <alignment/>
    </xf>
    <xf numFmtId="2" fontId="4" fillId="0" borderId="9" xfId="0" applyNumberFormat="1" applyFont="1" applyFill="1" applyBorder="1" applyAlignment="1">
      <alignment/>
    </xf>
    <xf numFmtId="2" fontId="4" fillId="0" borderId="9" xfId="0" applyNumberFormat="1" applyFont="1" applyFill="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4" fillId="0" borderId="9" xfId="0" applyFont="1" applyFill="1" applyBorder="1" applyAlignment="1">
      <alignment horizontal="center"/>
    </xf>
    <xf numFmtId="2" fontId="4" fillId="0" borderId="2"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3" fontId="4"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3"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4" fillId="0" borderId="0" xfId="0" applyFont="1" applyBorder="1" applyAlignment="1">
      <alignment horizontal="left" vertical="justify" wrapText="1"/>
    </xf>
    <xf numFmtId="0" fontId="0" fillId="0" borderId="0" xfId="0" applyBorder="1" applyAlignment="1">
      <alignment horizontal="left" vertical="justify" wrapText="1"/>
    </xf>
    <xf numFmtId="2" fontId="4" fillId="0" borderId="16" xfId="0" applyNumberFormat="1" applyFont="1" applyBorder="1" applyAlignment="1">
      <alignment horizontal="center" vertical="center" wrapText="1"/>
    </xf>
    <xf numFmtId="0" fontId="0" fillId="0" borderId="17"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0" fillId="0" borderId="0" xfId="0" applyAlignment="1">
      <alignment wrapText="1"/>
    </xf>
    <xf numFmtId="0" fontId="7"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dimension ref="A1:P24"/>
  <sheetViews>
    <sheetView tabSelected="1" workbookViewId="0" topLeftCell="A1">
      <selection activeCell="A1" sqref="A1:P2"/>
    </sheetView>
  </sheetViews>
  <sheetFormatPr defaultColWidth="9.140625" defaultRowHeight="15" customHeight="1"/>
  <cols>
    <col min="1" max="1" width="2.140625" style="3" customWidth="1"/>
    <col min="2" max="2" width="2.00390625" style="13" customWidth="1"/>
    <col min="3" max="3" width="18.8515625" style="13" customWidth="1"/>
    <col min="4" max="4" width="11.8515625" style="15" customWidth="1"/>
    <col min="5" max="5" width="7.8515625" style="13" customWidth="1"/>
    <col min="6" max="6" width="11.7109375" style="15" customWidth="1"/>
    <col min="7" max="7" width="4.7109375" style="15" customWidth="1"/>
    <col min="8" max="8" width="9.140625" style="15" customWidth="1"/>
    <col min="9" max="9" width="3.7109375" style="15" customWidth="1"/>
    <col min="10" max="10" width="5.8515625" style="17" customWidth="1"/>
    <col min="11" max="11" width="9.28125" style="17" customWidth="1"/>
    <col min="12" max="12" width="10.421875" style="20" customWidth="1"/>
    <col min="13" max="13" width="6.28125" style="17" customWidth="1"/>
    <col min="14" max="14" width="10.00390625" style="17" customWidth="1"/>
    <col min="15" max="15" width="7.28125" style="17" customWidth="1"/>
    <col min="16" max="16" width="4.421875" style="13" customWidth="1"/>
    <col min="17" max="16384" width="8.8515625" style="13" customWidth="1"/>
  </cols>
  <sheetData>
    <row r="1" spans="1:16" s="3" customFormat="1" ht="15" customHeight="1">
      <c r="A1" s="42" t="s">
        <v>19</v>
      </c>
      <c r="B1" s="43"/>
      <c r="C1" s="43"/>
      <c r="D1" s="43"/>
      <c r="E1" s="43"/>
      <c r="F1" s="43"/>
      <c r="G1" s="43"/>
      <c r="H1" s="43"/>
      <c r="I1" s="43"/>
      <c r="J1" s="43"/>
      <c r="K1" s="43"/>
      <c r="L1" s="43"/>
      <c r="M1" s="43"/>
      <c r="N1" s="43"/>
      <c r="O1" s="43"/>
      <c r="P1" s="43"/>
    </row>
    <row r="2" spans="1:16" s="3" customFormat="1" ht="15" customHeight="1">
      <c r="A2" s="43"/>
      <c r="B2" s="43"/>
      <c r="C2" s="43"/>
      <c r="D2" s="43"/>
      <c r="E2" s="43"/>
      <c r="F2" s="43"/>
      <c r="G2" s="43"/>
      <c r="H2" s="43"/>
      <c r="I2" s="43"/>
      <c r="J2" s="43"/>
      <c r="K2" s="43"/>
      <c r="L2" s="43"/>
      <c r="M2" s="43"/>
      <c r="N2" s="43"/>
      <c r="O2" s="43"/>
      <c r="P2" s="43"/>
    </row>
    <row r="3" spans="1:16" s="3" customFormat="1" ht="12.75">
      <c r="A3" s="32"/>
      <c r="B3" s="55" t="s">
        <v>3</v>
      </c>
      <c r="C3" s="54"/>
      <c r="D3" s="54"/>
      <c r="E3" s="54"/>
      <c r="F3" s="54"/>
      <c r="G3" s="54"/>
      <c r="H3" s="54"/>
      <c r="I3" s="54"/>
      <c r="J3" s="54"/>
      <c r="K3" s="54"/>
      <c r="L3" s="54"/>
      <c r="M3" s="54"/>
      <c r="N3" s="54"/>
      <c r="O3" s="54"/>
      <c r="P3" s="54"/>
    </row>
    <row r="4" spans="1:16" s="3" customFormat="1" ht="15" customHeight="1">
      <c r="A4" s="32"/>
      <c r="B4" s="54"/>
      <c r="C4" s="54"/>
      <c r="D4" s="54"/>
      <c r="E4" s="54"/>
      <c r="F4" s="54"/>
      <c r="G4" s="54"/>
      <c r="H4" s="54"/>
      <c r="I4" s="54"/>
      <c r="J4" s="54"/>
      <c r="K4" s="54"/>
      <c r="L4" s="54"/>
      <c r="M4" s="54"/>
      <c r="N4" s="54"/>
      <c r="O4" s="54"/>
      <c r="P4" s="54"/>
    </row>
    <row r="5" spans="1:16" s="3" customFormat="1" ht="15" customHeight="1">
      <c r="A5" s="32"/>
      <c r="B5" s="54"/>
      <c r="C5" s="54"/>
      <c r="D5" s="54"/>
      <c r="E5" s="54"/>
      <c r="F5" s="54"/>
      <c r="G5" s="54"/>
      <c r="H5" s="54"/>
      <c r="I5" s="54"/>
      <c r="J5" s="54"/>
      <c r="K5" s="54"/>
      <c r="L5" s="54"/>
      <c r="M5" s="54"/>
      <c r="N5" s="54"/>
      <c r="O5" s="54"/>
      <c r="P5" s="54"/>
    </row>
    <row r="6" spans="1:16" s="3" customFormat="1" ht="15" customHeight="1">
      <c r="A6" s="32"/>
      <c r="B6" s="54"/>
      <c r="C6" s="54"/>
      <c r="D6" s="54"/>
      <c r="E6" s="54"/>
      <c r="F6" s="54"/>
      <c r="G6" s="54"/>
      <c r="H6" s="54"/>
      <c r="I6" s="54"/>
      <c r="J6" s="54"/>
      <c r="K6" s="54"/>
      <c r="L6" s="54"/>
      <c r="M6" s="54"/>
      <c r="N6" s="54"/>
      <c r="O6" s="54"/>
      <c r="P6" s="54"/>
    </row>
    <row r="7" spans="1:16" s="3" customFormat="1" ht="15" customHeight="1">
      <c r="A7" s="32"/>
      <c r="B7" s="54"/>
      <c r="C7" s="54"/>
      <c r="D7" s="54"/>
      <c r="E7" s="54"/>
      <c r="F7" s="54"/>
      <c r="G7" s="54"/>
      <c r="H7" s="54"/>
      <c r="I7" s="54"/>
      <c r="J7" s="54"/>
      <c r="K7" s="54"/>
      <c r="L7" s="54"/>
      <c r="M7" s="54"/>
      <c r="N7" s="54"/>
      <c r="O7" s="54"/>
      <c r="P7" s="54"/>
    </row>
    <row r="8" spans="1:16" s="3" customFormat="1" ht="15" customHeight="1">
      <c r="A8" s="32"/>
      <c r="B8" s="54"/>
      <c r="C8" s="54"/>
      <c r="D8" s="54"/>
      <c r="E8" s="54"/>
      <c r="F8" s="54"/>
      <c r="G8" s="54"/>
      <c r="H8" s="54"/>
      <c r="I8" s="54"/>
      <c r="J8" s="54"/>
      <c r="K8" s="54"/>
      <c r="L8" s="54"/>
      <c r="M8" s="54"/>
      <c r="N8" s="54"/>
      <c r="O8" s="54"/>
      <c r="P8" s="54"/>
    </row>
    <row r="9" spans="1:16" s="3" customFormat="1" ht="15" customHeight="1">
      <c r="A9" s="32"/>
      <c r="B9" s="32"/>
      <c r="C9" s="32"/>
      <c r="D9" s="32"/>
      <c r="E9" s="32"/>
      <c r="F9" s="32"/>
      <c r="G9" s="32"/>
      <c r="H9" s="32"/>
      <c r="I9" s="32"/>
      <c r="J9" s="32"/>
      <c r="K9" s="32"/>
      <c r="L9" s="32"/>
      <c r="M9" s="32"/>
      <c r="N9" s="32"/>
      <c r="O9" s="32"/>
      <c r="P9" s="32"/>
    </row>
    <row r="10" spans="1:16" s="3" customFormat="1" ht="15" customHeight="1">
      <c r="A10" s="32"/>
      <c r="B10" s="55" t="s">
        <v>2</v>
      </c>
      <c r="C10" s="55"/>
      <c r="D10" s="55"/>
      <c r="E10" s="55"/>
      <c r="F10" s="55"/>
      <c r="G10" s="55"/>
      <c r="H10" s="55"/>
      <c r="I10" s="55"/>
      <c r="J10" s="55"/>
      <c r="K10" s="55"/>
      <c r="L10" s="55"/>
      <c r="M10" s="55"/>
      <c r="N10" s="55"/>
      <c r="O10" s="55"/>
      <c r="P10" s="55"/>
    </row>
    <row r="11" spans="1:16" s="3" customFormat="1" ht="15" customHeight="1">
      <c r="A11" s="32"/>
      <c r="B11" s="55"/>
      <c r="C11" s="55"/>
      <c r="D11" s="55"/>
      <c r="E11" s="55"/>
      <c r="F11" s="55"/>
      <c r="G11" s="55"/>
      <c r="H11" s="55"/>
      <c r="I11" s="55"/>
      <c r="J11" s="55"/>
      <c r="K11" s="55"/>
      <c r="L11" s="55"/>
      <c r="M11" s="55"/>
      <c r="N11" s="55"/>
      <c r="O11" s="55"/>
      <c r="P11" s="55"/>
    </row>
    <row r="12" spans="2:16" s="3" customFormat="1" ht="15" customHeight="1">
      <c r="B12" s="4"/>
      <c r="C12" s="4"/>
      <c r="D12" s="5"/>
      <c r="E12" s="5"/>
      <c r="F12" s="5"/>
      <c r="G12" s="5"/>
      <c r="H12" s="5"/>
      <c r="I12" s="5"/>
      <c r="J12" s="6"/>
      <c r="K12" s="6"/>
      <c r="L12" s="7"/>
      <c r="M12" s="6"/>
      <c r="N12" s="6"/>
      <c r="O12" s="6"/>
      <c r="P12" s="4"/>
    </row>
    <row r="13" spans="1:16" s="3" customFormat="1" ht="15" customHeight="1">
      <c r="A13" s="48" t="s">
        <v>6</v>
      </c>
      <c r="B13" s="49"/>
      <c r="C13" s="50"/>
      <c r="D13" s="40" t="s">
        <v>7</v>
      </c>
      <c r="E13" s="41"/>
      <c r="F13" s="37" t="s">
        <v>0</v>
      </c>
      <c r="G13" s="38"/>
      <c r="H13" s="38"/>
      <c r="I13" s="39"/>
      <c r="J13" s="34" t="s">
        <v>10</v>
      </c>
      <c r="K13" s="41"/>
      <c r="L13" s="46" t="s">
        <v>14</v>
      </c>
      <c r="M13" s="34" t="s">
        <v>1</v>
      </c>
      <c r="N13" s="41"/>
      <c r="O13" s="34" t="s">
        <v>11</v>
      </c>
      <c r="P13" s="41"/>
    </row>
    <row r="14" spans="1:16" s="3" customFormat="1" ht="15" customHeight="1">
      <c r="A14" s="51"/>
      <c r="B14" s="52"/>
      <c r="C14" s="53"/>
      <c r="D14" s="35"/>
      <c r="E14" s="36"/>
      <c r="F14" s="40" t="s">
        <v>8</v>
      </c>
      <c r="G14" s="41"/>
      <c r="H14" s="40" t="s">
        <v>9</v>
      </c>
      <c r="I14" s="41"/>
      <c r="J14" s="35"/>
      <c r="K14" s="36"/>
      <c r="L14" s="47"/>
      <c r="M14" s="35"/>
      <c r="N14" s="36"/>
      <c r="O14" s="35"/>
      <c r="P14" s="36"/>
    </row>
    <row r="15" spans="1:16" s="3" customFormat="1" ht="15" customHeight="1">
      <c r="A15" s="8"/>
      <c r="B15" s="29"/>
      <c r="C15" s="29"/>
      <c r="D15" s="9"/>
      <c r="E15" s="9"/>
      <c r="F15" s="9"/>
      <c r="G15" s="9"/>
      <c r="H15" s="9"/>
      <c r="I15" s="9"/>
      <c r="J15" s="10"/>
      <c r="K15" s="10"/>
      <c r="L15" s="11"/>
      <c r="M15" s="10"/>
      <c r="N15" s="10"/>
      <c r="O15" s="10"/>
      <c r="P15" s="12"/>
    </row>
    <row r="16" spans="1:16" s="3" customFormat="1" ht="15" customHeight="1">
      <c r="A16" s="26" t="s">
        <v>13</v>
      </c>
      <c r="D16" s="1"/>
      <c r="E16" s="1"/>
      <c r="F16" s="1">
        <f>SUM(F17:F19)</f>
        <v>162487029</v>
      </c>
      <c r="G16" s="1"/>
      <c r="H16" s="30">
        <f>SUM(H17:H19)</f>
        <v>100</v>
      </c>
      <c r="I16" s="1"/>
      <c r="J16" s="2"/>
      <c r="K16" s="2"/>
      <c r="L16" s="25"/>
      <c r="M16" s="24"/>
      <c r="N16" s="2"/>
      <c r="O16" s="2"/>
      <c r="P16" s="21"/>
    </row>
    <row r="17" spans="1:16" ht="15" customHeight="1">
      <c r="A17" s="14"/>
      <c r="B17" s="13" t="s">
        <v>18</v>
      </c>
      <c r="D17" s="15">
        <v>36496969</v>
      </c>
      <c r="E17" s="13" t="s">
        <v>15</v>
      </c>
      <c r="F17" s="15">
        <v>49168972</v>
      </c>
      <c r="H17" s="31">
        <f>F17/F$16*100</f>
        <v>30.260244342334552</v>
      </c>
      <c r="I17" s="16"/>
      <c r="J17" s="17">
        <f>F17/D17</f>
        <v>1.3472069968330795</v>
      </c>
      <c r="K17" s="17" t="s">
        <v>16</v>
      </c>
      <c r="L17" s="33" t="s">
        <v>20</v>
      </c>
      <c r="M17" s="2">
        <f>25.6/4</f>
        <v>6.4</v>
      </c>
      <c r="N17" s="17" t="s">
        <v>16</v>
      </c>
      <c r="O17" s="17">
        <f>J17/M17</f>
        <v>0.21050109325516866</v>
      </c>
      <c r="P17" s="19"/>
    </row>
    <row r="18" spans="1:16" ht="15" customHeight="1">
      <c r="A18" s="14"/>
      <c r="B18" s="13" t="s">
        <v>5</v>
      </c>
      <c r="D18" s="15">
        <v>80304102</v>
      </c>
      <c r="E18" s="13" t="s">
        <v>15</v>
      </c>
      <c r="F18" s="15">
        <v>49598650</v>
      </c>
      <c r="H18" s="31">
        <f>F18/F$16*100</f>
        <v>30.5246826809788</v>
      </c>
      <c r="I18" s="16"/>
      <c r="J18" s="17">
        <f>F18/D18</f>
        <v>0.6176353232864742</v>
      </c>
      <c r="K18" s="17" t="s">
        <v>16</v>
      </c>
      <c r="L18" s="18" t="s">
        <v>17</v>
      </c>
      <c r="M18" s="17">
        <v>2.06</v>
      </c>
      <c r="N18" s="17" t="s">
        <v>16</v>
      </c>
      <c r="O18" s="17">
        <f>J18/M18</f>
        <v>0.29982297246916223</v>
      </c>
      <c r="P18" s="19"/>
    </row>
    <row r="19" spans="1:16" ht="15" customHeight="1">
      <c r="A19" s="14"/>
      <c r="B19" s="13" t="s">
        <v>12</v>
      </c>
      <c r="D19" s="15">
        <v>55312915</v>
      </c>
      <c r="E19" s="13" t="s">
        <v>15</v>
      </c>
      <c r="F19" s="15">
        <v>63719407</v>
      </c>
      <c r="H19" s="31">
        <f>F19/F$16*100</f>
        <v>39.21507297668665</v>
      </c>
      <c r="J19" s="17">
        <f>F19/D19</f>
        <v>1.1519806359870928</v>
      </c>
      <c r="K19" s="17" t="s">
        <v>16</v>
      </c>
      <c r="L19" s="18" t="s">
        <v>17</v>
      </c>
      <c r="M19" s="17">
        <v>2.84</v>
      </c>
      <c r="N19" s="17" t="s">
        <v>16</v>
      </c>
      <c r="O19" s="17">
        <f>J19/M19</f>
        <v>0.40562698450249746</v>
      </c>
      <c r="P19" s="19"/>
    </row>
    <row r="20" spans="1:16" ht="15" customHeight="1">
      <c r="A20" s="27"/>
      <c r="B20" s="4"/>
      <c r="C20" s="4"/>
      <c r="D20" s="5"/>
      <c r="E20" s="5"/>
      <c r="F20" s="5"/>
      <c r="G20" s="5"/>
      <c r="H20" s="5"/>
      <c r="I20" s="5"/>
      <c r="J20" s="6"/>
      <c r="K20" s="6"/>
      <c r="L20" s="7"/>
      <c r="M20" s="6"/>
      <c r="N20" s="6"/>
      <c r="O20" s="6"/>
      <c r="P20" s="28"/>
    </row>
    <row r="21" spans="1:16" ht="15" customHeight="1">
      <c r="A21" s="44" t="s">
        <v>4</v>
      </c>
      <c r="B21" s="44"/>
      <c r="C21" s="44"/>
      <c r="D21" s="45"/>
      <c r="E21" s="45"/>
      <c r="F21" s="45"/>
      <c r="G21" s="45"/>
      <c r="H21" s="45"/>
      <c r="I21" s="45"/>
      <c r="J21" s="45"/>
      <c r="K21" s="45"/>
      <c r="L21" s="45"/>
      <c r="M21" s="45"/>
      <c r="N21" s="45"/>
      <c r="O21" s="45"/>
      <c r="P21" s="45"/>
    </row>
    <row r="22" spans="1:16" ht="15" customHeight="1">
      <c r="A22" s="44"/>
      <c r="B22" s="44"/>
      <c r="C22" s="44"/>
      <c r="D22" s="45"/>
      <c r="E22" s="45"/>
      <c r="F22" s="45"/>
      <c r="G22" s="45"/>
      <c r="H22" s="45"/>
      <c r="I22" s="45"/>
      <c r="J22" s="45"/>
      <c r="K22" s="45"/>
      <c r="L22" s="45"/>
      <c r="M22" s="45"/>
      <c r="N22" s="45"/>
      <c r="O22" s="45"/>
      <c r="P22" s="45"/>
    </row>
    <row r="23" spans="1:16" ht="15" customHeight="1">
      <c r="A23" s="45"/>
      <c r="B23" s="45"/>
      <c r="C23" s="45"/>
      <c r="D23" s="45"/>
      <c r="E23" s="45"/>
      <c r="F23" s="45"/>
      <c r="G23" s="45"/>
      <c r="H23" s="45"/>
      <c r="I23" s="45"/>
      <c r="J23" s="45"/>
      <c r="K23" s="45"/>
      <c r="L23" s="45"/>
      <c r="M23" s="45"/>
      <c r="N23" s="45"/>
      <c r="O23" s="45"/>
      <c r="P23" s="45"/>
    </row>
    <row r="24" spans="2:16" ht="15" customHeight="1">
      <c r="B24" s="23"/>
      <c r="C24" s="23"/>
      <c r="D24" s="22"/>
      <c r="E24" s="23"/>
      <c r="F24" s="22"/>
      <c r="G24" s="22"/>
      <c r="H24" s="22"/>
      <c r="I24" s="22"/>
      <c r="J24" s="24"/>
      <c r="K24" s="24"/>
      <c r="L24" s="25"/>
      <c r="M24" s="24"/>
      <c r="N24" s="24"/>
      <c r="O24" s="24"/>
      <c r="P24" s="23"/>
    </row>
  </sheetData>
  <mergeCells count="13">
    <mergeCell ref="B3:P8"/>
    <mergeCell ref="B10:P11"/>
    <mergeCell ref="F14:G14"/>
    <mergeCell ref="A1:P2"/>
    <mergeCell ref="A21:P23"/>
    <mergeCell ref="O13:P14"/>
    <mergeCell ref="D13:E14"/>
    <mergeCell ref="J13:K14"/>
    <mergeCell ref="L13:L14"/>
    <mergeCell ref="M13:N14"/>
    <mergeCell ref="A13:C14"/>
    <mergeCell ref="F13:I13"/>
    <mergeCell ref="H14:I14"/>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Spinach: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2004-08-04T15:27:49Z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