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Scoring'!$G$43</definedName>
    <definedName name="ppurpose">'PART Qs &amp; Section Scoring'!$G$13</definedName>
    <definedName name="presults">'PART Qs &amp; Section Scoring'!$G$73</definedName>
    <definedName name="_xlnm.Print_Area" localSheetId="0">'PART Qs &amp; Section Scoring'!$A$1:$G$73</definedName>
    <definedName name="splanning">'PART Qs &amp; Section Scoring'!$G$27</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7"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8"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9"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0"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1"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2"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3"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4"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5"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5"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9"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1"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2"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3"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4"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5"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6"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7"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8"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39"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0"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1"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71"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7"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8"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9"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<sst xmlns="http://schemas.openxmlformats.org/spreadsheetml/2006/main" count="270" uniqueCount="185">
  <si>
    <t>National Academy of Sciences,  "Renewable Power Pathways:  A Review of the U.S. Department of Energy's Renewable Energy Programs" (2000); 2001/2002 Peer Review reports.</t>
  </si>
  <si>
    <t>NAPA: "A Review of Management in the Office of Energy Efficiency and Renewable Energy" (2000).</t>
  </si>
  <si>
    <t>The wind program has developed an annual cycle of three meetings to assure industry involvement in program execution and planning.  Wind subprogram staff  meet quarterly with the American Wind Energy Association (AWEA) Board of Directors, host an annual contractor review and sponsor an international wind energy symposium (with the AIAA) that features peer reviewed technical papers.  Subprogram staff also participate in the Utility Wind Interest Group to address concerns of electric utilities, and in the National Wind Coordinating Committee, a multi-stakeholder group who favor "appropriate wind development."</t>
  </si>
  <si>
    <t xml:space="preserve">AWEA 2002 R&amp;D Committee report; Wind Program response to 2001 Peer Review report; AIAA Wind Energy Symposium published proceeding; DOE 2001 Contractor Review. </t>
  </si>
  <si>
    <t xml:space="preserve">The EERE Strategic Management System (SMS) -- which establishes at the beginning of each fiscal year a 18-month schedule for key planning, budget formulation, budget execution, and analysis / evaluation functions -- requires that each EERE program establish and track long-term and near-term program performance goals and measures.  Program results as evaluated through the goals and measures are used annually and throughout the year to assess partners' performance, adjust funding, and re-align R&amp;D portfolios.  Much of this data was used in the 2002 EERE Strategic Program Review that resulted in several significant changes in the EERE portfolio.  </t>
  </si>
  <si>
    <t>SMS Implementation Letter for FY 2002 - 2005 (October 2001).</t>
  </si>
  <si>
    <t>Program Managers' Performance Standards; EERE Award Fee and Performance Based contracts.</t>
  </si>
  <si>
    <t>EERE's recent reorganization reduced management layers to provide Program Managers with the authority and the direct access to top EERE management needed to optimize the effectiveness and efficiency of the programs.  EERE recently improved its useful access to EERE cost, obligation, and procurement data to improve the information available to Program Managers.  Multiple IT systems in place need to be integrated and used to track additional information (e.g., cost share, type of contract according to A-11 definitions).</t>
  </si>
  <si>
    <t>EERE has completed or begun to resolve each of the management deficiencies identified in the NAPA report.  Partly in response to the NAPA report, EERE recently implemented a complete business management reorganization that reduces management layers; eliminates overlapping management functions; resolves the "fragmentation" criticism of the NAPA report; and provides Program Managers direct access to EERE top management.</t>
  </si>
  <si>
    <t>Response to the NAPA's 2000 Management Review of EERE (2001).</t>
  </si>
  <si>
    <t>The DOE/EERE Merit Review Process is required for awarding all discretionary Financial Assistance Awards.  Notices of future solicitations are published in the Federal Register.  The national laboratories must follow the competitive guidelines specified in the Federal Acquisition Regulations.</t>
  </si>
  <si>
    <t xml:space="preserve">By 2010, provide the technologies to reduce the cost of wind powered electricity generation in Class 4 wind areas from 5.5 (2002 baseline) to 3 cents per kilowatt hour (kWh). </t>
  </si>
  <si>
    <t>EERE FY 2004 OMB Budget Submission.</t>
  </si>
  <si>
    <t xml:space="preserve">The program could not demonstrate improved efficiency.  </t>
  </si>
  <si>
    <t>The National Academy of Sciences concluded "The Wind Energy Program, combined with temporary substantial federal and state renewable energy subsidies, have been responsible for the U.S. lead in technology development."</t>
  </si>
  <si>
    <t>National Academy of Sciences: "Renewable Power Pathways:  A Review of The U.S. Department of Energy's Renewable Energy Programs" (2000).</t>
  </si>
  <si>
    <t>NA</t>
  </si>
  <si>
    <t>No</t>
  </si>
  <si>
    <t>DOE Financial Assistance Regulation 10 CFR Part 600.  DOE Merit Review Guide for Financial Assistance and Unsolicited Proposals.  EERE Merit Review Procedures, 21 Dec 2001.</t>
  </si>
  <si>
    <t>Has the program identified clear priorities?</t>
  </si>
  <si>
    <t>If an industry-related problem, can the program explain how the market fails to motivate private investment?</t>
  </si>
  <si>
    <t>Weighted Score</t>
  </si>
  <si>
    <t>Questions</t>
  </si>
  <si>
    <t>Ans.</t>
  </si>
  <si>
    <t>Total Section Score</t>
  </si>
  <si>
    <t>Does the program use strong financial management practices?</t>
  </si>
  <si>
    <t>Does competition encourage the participation of new/first-time performers through a fair and open application process?</t>
  </si>
  <si>
    <t>Special notes for documentation</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</si>
  <si>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</si>
  <si>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</si>
  <si>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</si>
  <si>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</si>
  <si>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</si>
  <si>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</si>
  <si>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</si>
  <si>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</si>
  <si>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</si>
  <si>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</si>
  <si>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</si>
  <si>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</si>
  <si>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</si>
  <si>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</si>
  <si>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</si>
  <si>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</si>
  <si>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</si>
  <si>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</si>
  <si>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</si>
  <si>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</si>
  <si>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</si>
  <si>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</si>
  <si>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</si>
  <si>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</si>
  <si>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</si>
  <si>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</si>
  <si>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</si>
  <si>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</si>
  <si>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</si>
  <si>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</si>
  <si>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</si>
  <si>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</si>
  <si>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</si>
  <si>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</si>
  <si>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</si>
  <si>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</si>
  <si>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</si>
  <si>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</si>
  <si>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</si>
  <si>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</si>
  <si>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</si>
  <si>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</si>
  <si>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</si>
  <si>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</si>
  <si>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</si>
  <si>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</si>
  <si>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</si>
  <si>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</si>
  <si>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</si>
  <si>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</si>
  <si>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</si>
  <si>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</si>
  <si>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</si>
  <si>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</si>
  <si>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Is the program purpose clear?</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</si>
  <si>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</si>
  <si>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</si>
  <si>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</si>
  <si>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</si>
  <si>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</si>
  <si>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</si>
  <si>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</si>
  <si>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</si>
  <si>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</si>
  <si>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</si>
  <si>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</si>
  <si>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</si>
  <si>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</si>
  <si>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</si>
  <si>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</si>
  <si>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</si>
  <si>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</si>
  <si>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</si>
  <si>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</si>
  <si>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</si>
  <si>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</si>
  <si>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</si>
  <si>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</si>
  <si>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</si>
  <si>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</si>
  <si>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</si>
  <si>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</si>
  <si>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</si>
  <si>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</si>
  <si>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</si>
  <si>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</si>
  <si>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</si>
  <si>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</si>
  <si>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</si>
  <si>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</si>
  <si>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</si>
  <si>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</si>
  <si>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</si>
  <si>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</si>
  <si>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</si>
  <si>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</si>
  <si>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</si>
  <si>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</si>
  <si>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</si>
  <si>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</si>
  <si>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</si>
  <si>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</si>
  <si>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</si>
  <si>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</si>
  <si>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</si>
  <si>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r>
      <t xml:space="preserve">Section I:  Program Purpose &amp; Design  </t>
    </r>
    <r>
      <rPr>
        <b/>
        <sz val="11"/>
        <color indexed="10"/>
        <rFont val="Arial"/>
        <family val="2"/>
      </rPr>
      <t xml:space="preserve"> (Yes,No, N/A)</t>
    </r>
  </si>
  <si>
    <t>Does the program effectively articulate potential public benefits?</t>
  </si>
  <si>
    <t>5 (RD 1)</t>
  </si>
  <si>
    <t>6 (RD 2)</t>
  </si>
  <si>
    <t>Yes</t>
  </si>
  <si>
    <t>The Annual Performance Appraisals of all EERE Program Managers include criteria directly related to cost, schedule, and performance results.  EERE reviews these criteria monthly in the EERE Monthly Management Reviews.  Most EERE contracts include award fee and other performance criteria to hold those partners accountable.</t>
  </si>
  <si>
    <t>EERE conducts a Spend Plan Review before each fiscal year to assure that new funding is planned to be obligated consistent with the appropriated purpose.  EERE uses data from Departmental procurement and financial systems -- and similar data from National Laboratory partners -- to assure that actual expenditures occur for purposes and on a schedule consistent with the Spend Plan.</t>
  </si>
  <si>
    <t>EERE Spend Plan; monthly obligation and cost reports from the Departmental financial systems. FY 2001 carryover of unobligated balances was 1.5 percent of available funds.</t>
  </si>
  <si>
    <t>Salaries, benefits, retirement funding, and other admininstrative expenses to support the program are included in a separate budgetary line item ("Program Direction").  EERE does not report the allocation of Program Direction funding to the various programs it supports.</t>
  </si>
  <si>
    <t>EERE initiated a wide range of improvements in response to the 2000 review of EERE business management by the National Academy for Public Administration (NAPA).  Some of these improvements include:  the development and routine maintenance of the EERE Spend Plan; a Measures spreadsheet that links the Spend Plan to near- and long-term goals and measures; and periodic EERE-wide reviews of those processes by the EERE Office of Business Administration.</t>
  </si>
  <si>
    <t>N/A</t>
  </si>
  <si>
    <t>FY 2002 Annual Operating Plan.</t>
  </si>
  <si>
    <t>The NAS reviewed the program in 2000. The program conducts an annual public review of laboratory and contractor research, including formal peer reviews.</t>
  </si>
  <si>
    <t xml:space="preserve">The wind program contributes to increasing domestic energy supplies, accelerating protection and improvement of the environment, and improving energy security by reducing dependence on oil imports. </t>
  </si>
  <si>
    <t>The program coordinates with States and industry to develop R&amp;D roadmaps for guiding research.  No other Federal programs support R&amp;D on wind power.</t>
  </si>
  <si>
    <t>The U.S. Small Wind Turbine Industry Roadmap (2002).</t>
  </si>
  <si>
    <t>FY 2003 Budget Congressional Justification.</t>
  </si>
  <si>
    <t>There is significant private-sector investment in this rapidly growing market, and the National Academy of Sciences (NAS) recommends continued industry support for development of advanced controls and improved gearboxes.  The NAS also recommends that the program support turbulent flow studies, durable materials, blade efficiency, and higher efficiency operation in lower quality wind regimes.  Developing credible performance data available to the public is essential to resolve concerns about integration of this relatively new technology into electric utility operations.  Methods of wind plant forecasting, mitigation of ancillary service impacts and appropriate transmission policies are beyond the interest of existing developers and require  broader capabilities than they have available.</t>
  </si>
  <si>
    <t>National Academy of Sciences: "Renewable Power Pathways: A Review of The U.S. Department of Energy's Renewable Energy Programs" (2000).</t>
  </si>
  <si>
    <t>DOE has identified one program strategic performance goal (PSPG).  Two additional goals are less clear.  Certain program activities (e.g., outreach) are not captured by any of these goals.</t>
  </si>
  <si>
    <t>The National Renewable Energy Laboratory (NREL) and the Sandia National Laboratory (Sandia) are rated annually according to performance in attaining program milestones, as well as other requirements under the operating contracts.  Other funding recipients commit to goals stipulated in the Annual  Operating Plan (AOP).</t>
  </si>
  <si>
    <t>FY 2004 Budget OMB Submission; Program first authorized in 1975 by P.L. 94-163,  "Energy Policy and Conservation Act" (EPCA).  At least six subsequent public laws relevant to program authorization or purpose.</t>
  </si>
  <si>
    <t xml:space="preserve">FY 2004 Budget OMB submission. </t>
  </si>
  <si>
    <t>The program interacts with other DOE programs, including the energy storage, hydrogen, distributed energy, power systems, industrial technologies programs, and the Federal Energy Management Program.  Outside the Department, the program works with Department of Interior on increased use of renewables on Federal lands, the National Science Foundation to develop and test wind turbines for the Antarctic, and Department of Defense for use of wind to supply electricity for DOD facilities.</t>
  </si>
  <si>
    <t xml:space="preserve">National Energy Policy, 2001; EERE’s Strategic Program Review, 2002; FY 2004 Budget OMB submission. </t>
  </si>
  <si>
    <t>The current focus is on developing wind turbine designs that can operate economically in lower wind resource areas. Other areas of R&amp;D and outreach are lower priority.  DOE's proposed funding allocations reflect these priorities.</t>
  </si>
  <si>
    <t>EERE Reorganization "All Hands" presentation, 2002 (http://www.eren.doe.gov/eere/pdfs/eere_reorg.pdf).</t>
  </si>
  <si>
    <t>Response to NAPA's 2000 Management Review of EERE (2001); EERE Spend Plan; Measures spreadsheet.</t>
  </si>
  <si>
    <t>Project decision points, also known as "go/no-go" decision points are incorporated in all Low Wind Speed Technology component and full-scale development projects, and progress is reviewed at least quarterly.  In the Applied Research sub-element, projects are evaluated at 6 month intervals or sooner with respect to achievement of project goals.  If progress is not satisfactory, resources are redirected or appropriate action taken. When Low Wind Speed Technology that meets the 2010 cost goal is available, the program would be terminated.  A parallel decision would be made for small wind technology that may occur a few years later.</t>
  </si>
  <si>
    <t>DOE FY 2004 Budget OMB submission; Wind and Hydropower R&amp;D Scorecard Submission.</t>
  </si>
  <si>
    <t>Participants in technology development  projects at the Wind Test Facility at the National Renewable Energy Laboratory (NREL) are competitively selected, with multiple partners involved where resources permit.  Projects are evaluated at six-month intervals or sooner with respect to achievement of project goals.  If progress is not satisfactory, resources are redirected or appropriate action taken.</t>
  </si>
  <si>
    <t>Turbine development contracts at NREL and Sandia National Laboratory; NREL/Sandia joint annual operating plans.</t>
  </si>
  <si>
    <t>DOE FY 2004 Budget OMB submission and annual performance report.</t>
  </si>
  <si>
    <t xml:space="preserve">DOE's wind energy research efforts have focused historically on the development of large wind turbines (greater than 100 kilowatts) suitable for Class 6 wind resource areas.  Results of this research have in part been responsible for the cost of electricity generation from these systems having declined by a factor of forty since 1982.  It is too early to assess progress toward new target for low wind speed areas. </t>
  </si>
  <si>
    <t>This program is not part of the analysis of common performance measures for programs with similar goals.</t>
  </si>
  <si>
    <t>The wind energy program conducts research and development to enhance the level of technology development and deployment of wind energy systems.</t>
  </si>
  <si>
    <t>The program presents the results of its benefits analyses annually in budget submissions and performance reporting documents.  These analyses represent significant efforts involving surveys and complex modeling.  Benefits estimates have lacked clear explanations, consistent methodologies, and supporting documentation.  The program has begun taking steps to address these shortfalls.</t>
  </si>
  <si>
    <t>The program sets milestones that are designed to track progress toward meeting long-term goals, but many program activities are not reflected in the stated annual performance targets.  The program needs to improve development and use of consistent performance indicators and clearly tie them to long-term goals.</t>
  </si>
  <si>
    <t>The program's benefits estimate models are run using outyear funding estimates consistent with the President's Budget.  Models can be adjusted to reflect changes in funding, policy and legislation, such as extensions to the production tax credit.</t>
  </si>
  <si>
    <t xml:space="preserve">A Low Wind Speed Technology strategy has been developed.  Technology pathways are now being evaluated.  Seven industry/government partnership efforts are under way or being negotiated.  In FY 2003, complete low wind speed turbine conceptual design studies, and fabricate and begin testing advanced wind turbine components optimized for low wind speed application initiated under industry partnership projects. </t>
  </si>
  <si>
    <t>3 cents per kWh</t>
  </si>
  <si>
    <t>Develop a class of small wind turbine systems designed for residential and small business applications by 2007 for Class 3 wind resources (12 mph) that achieve costs in the range of 10-15 cents per kWh compared to a 2002 baseline of 17-22 cents per kWh.</t>
  </si>
  <si>
    <t>10-15 cents per kWh</t>
  </si>
  <si>
    <t>Field testing a 50 kW prototype turbine.  Second small turbine development RFP will be issued in 2003.</t>
  </si>
  <si>
    <t>Measures under development.</t>
  </si>
  <si>
    <t>Annual performance measures need improvement. Program is working to improve consistency in reporting on meaningful performance indicators.</t>
  </si>
  <si>
    <t xml:space="preserve">There is no conclusive evidence that indicates that an alternative program design would be superior.  Federally funded R&amp;D has contributed to reducing wind energy production costs.  A wind energy production tax credit is currently in place.   </t>
  </si>
  <si>
    <t>Name of Program: Wind Energy</t>
  </si>
  <si>
    <t>EERE reorganized in July 2002, as recommended by the National Academy of Public Administration (NAPA).  This should improve comprehensive planning for the wind program.</t>
  </si>
  <si>
    <t>The DOE/EERE Merit Review Process is required for awarding all discretionary Financial Assistance Awards.  While the program claims that the majority of its awards are competitive, it could has not yet documented this assertion.  EERE is improving IT systems to be able to document competitive awards.</t>
  </si>
  <si>
    <t>National Energy Policy (2001).</t>
  </si>
  <si>
    <t>OMB Program Assessment Rating Tool (PART)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</si>
</sst>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3">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0"/>
      <name val="Tahoma"/>
      <family val="2"/>
    </font>
    <font>
      <b/>
      <sz val="11"/>
      <color indexed="17"/>
      <name val="Arial"/>
      <family val="2"/>
    </font>
    <font>
      <i/>
      <sz val="8.5"/>
      <name val="Arial"/>
      <family val="2"/>
    </font>
    <font>
      <sz val="8.5"/>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10">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0" fontId="14" fillId="0" borderId="0" xfId="0" applyFont="1" applyBorder="1" applyAlignment="1" applyProtection="1">
      <alignment horizontal="center" vertical="top"/>
      <protection locked="0"/>
    </xf>
    <xf numFmtId="0" fontId="0" fillId="0" borderId="0" xfId="0" applyBorder="1" applyAlignment="1">
      <alignment vertical="top"/>
    </xf>
    <xf numFmtId="0" fontId="30" fillId="0" borderId="0" xfId="0" applyFont="1" applyAlignment="1">
      <alignment horizontal="left" vertical="top" wrapText="1"/>
    </xf>
    <xf numFmtId="0" fontId="31" fillId="0" borderId="1" xfId="0" applyFont="1" applyBorder="1" applyAlignment="1">
      <alignment horizontal="right" vertical="top" wrapText="1"/>
    </xf>
    <xf numFmtId="0" fontId="31" fillId="0" borderId="2" xfId="0" applyFont="1" applyBorder="1" applyAlignment="1">
      <alignment horizontal="right" vertical="top" wrapText="1"/>
    </xf>
    <xf numFmtId="0" fontId="13" fillId="0" borderId="0" xfId="0" applyFont="1" applyBorder="1" applyAlignment="1" applyProtection="1">
      <alignment horizontal="center" vertical="top"/>
      <protection locked="0"/>
    </xf>
    <xf numFmtId="0" fontId="31" fillId="0" borderId="3" xfId="0" applyFont="1" applyBorder="1" applyAlignment="1">
      <alignment horizontal="right" vertical="top" wrapText="1"/>
    </xf>
    <xf numFmtId="0" fontId="11" fillId="0" borderId="0" xfId="0" applyFont="1" applyBorder="1" applyAlignment="1">
      <alignment horizontal="center" vertical="top"/>
    </xf>
    <xf numFmtId="0" fontId="0" fillId="0" borderId="0" xfId="0" applyFont="1" applyBorder="1" applyAlignment="1">
      <alignment horizontal="right" vertical="top" wrapText="1"/>
    </xf>
    <xf numFmtId="0" fontId="0" fillId="0" borderId="0" xfId="0" applyFont="1" applyAlignment="1">
      <alignment horizontal="center" vertical="top"/>
    </xf>
    <xf numFmtId="0" fontId="13" fillId="0" borderId="0" xfId="0" applyNumberFormat="1" applyFont="1" applyAlignment="1" applyProtection="1">
      <alignment horizontal="left" vertical="top" wrapText="1"/>
      <protection locked="0"/>
    </xf>
    <xf numFmtId="0" fontId="13" fillId="0" borderId="0" xfId="0" applyNumberFormat="1" applyFont="1" applyAlignment="1">
      <alignment vertical="top" wrapText="1"/>
    </xf>
    <xf numFmtId="0" fontId="13" fillId="0" borderId="0" xfId="0" applyFont="1" applyAlignment="1">
      <alignment vertical="top" wrapText="1"/>
    </xf>
    <xf numFmtId="37" fontId="4" fillId="5" borderId="0" xfId="0" applyNumberFormat="1" applyFont="1" applyFill="1" applyBorder="1" applyAlignment="1" applyProtection="1">
      <alignment horizontal="left" vertical="top"/>
      <protection/>
    </xf>
    <xf numFmtId="37" fontId="8" fillId="5" borderId="0" xfId="0" applyNumberFormat="1" applyFont="1" applyFill="1" applyBorder="1" applyAlignment="1" applyProtection="1">
      <alignment horizontal="center" vertical="top"/>
      <protection/>
    </xf>
    <xf numFmtId="37" fontId="9" fillId="5" borderId="0" xfId="0" applyNumberFormat="1" applyFont="1" applyFill="1" applyBorder="1" applyAlignment="1" applyProtection="1">
      <alignment horizontal="left" vertical="top"/>
      <protection/>
    </xf>
    <xf numFmtId="37" fontId="9" fillId="5" borderId="0" xfId="0" applyNumberFormat="1" applyFont="1" applyFill="1" applyBorder="1" applyAlignment="1" applyProtection="1">
      <alignment horizontal="left" vertical="top" wrapText="1"/>
      <protection/>
    </xf>
    <xf numFmtId="0" fontId="10" fillId="5" borderId="0" xfId="0" applyFont="1" applyFill="1" applyAlignment="1">
      <alignment horizontal="left" vertical="top"/>
    </xf>
    <xf numFmtId="0" fontId="4" fillId="3" borderId="0" xfId="0" applyFont="1" applyFill="1" applyAlignment="1">
      <alignment horizontal="center" vertical="top" wrapText="1"/>
    </xf>
    <xf numFmtId="37" fontId="4" fillId="3" borderId="0" xfId="0" applyNumberFormat="1" applyFont="1" applyFill="1" applyBorder="1" applyAlignment="1" applyProtection="1">
      <alignment horizontal="center" vertical="top" wrapText="1"/>
      <protection/>
    </xf>
    <xf numFmtId="0" fontId="4" fillId="5" borderId="0" xfId="0" applyFont="1" applyFill="1" applyAlignment="1">
      <alignment vertical="top"/>
    </xf>
    <xf numFmtId="0" fontId="7" fillId="5" borderId="0" xfId="0" applyFont="1" applyFill="1" applyAlignment="1">
      <alignment vertical="top" wrapText="1"/>
    </xf>
    <xf numFmtId="0" fontId="7" fillId="5" borderId="0" xfId="0" applyFont="1" applyFill="1" applyAlignment="1">
      <alignment horizontal="center" vertical="top"/>
    </xf>
    <xf numFmtId="0" fontId="7" fillId="5" borderId="0" xfId="0" applyFont="1" applyFill="1" applyAlignment="1">
      <alignment horizontal="center" vertical="top" wrapText="1"/>
    </xf>
    <xf numFmtId="9" fontId="4" fillId="5" borderId="0" xfId="21" applyFont="1" applyFill="1" applyAlignment="1">
      <alignment horizontal="center" vertical="top"/>
    </xf>
    <xf numFmtId="37" fontId="7" fillId="5" borderId="0" xfId="0" applyNumberFormat="1" applyFont="1" applyFill="1" applyBorder="1" applyAlignment="1" applyProtection="1">
      <alignment horizontal="left" vertical="top" wrapText="1"/>
      <protection/>
    </xf>
    <xf numFmtId="37" fontId="7" fillId="5" borderId="0" xfId="0" applyNumberFormat="1" applyFont="1" applyFill="1" applyBorder="1" applyAlignment="1" applyProtection="1">
      <alignment horizontal="center" vertical="top"/>
      <protection/>
    </xf>
    <xf numFmtId="37" fontId="7" fillId="5" borderId="0" xfId="0" applyNumberFormat="1" applyFont="1" applyFill="1" applyBorder="1" applyAlignment="1" applyProtection="1">
      <alignment horizontal="center" vertical="top" wrapText="1"/>
      <protection/>
    </xf>
    <xf numFmtId="0" fontId="15" fillId="5" borderId="0" xfId="0" applyFont="1" applyFill="1" applyAlignment="1">
      <alignment horizontal="center" vertical="top"/>
    </xf>
    <xf numFmtId="37" fontId="27" fillId="5" borderId="0" xfId="0" applyNumberFormat="1" applyFont="1" applyFill="1" applyBorder="1" applyAlignment="1" applyProtection="1">
      <alignment horizontal="center" vertical="top"/>
      <protection/>
    </xf>
    <xf numFmtId="37" fontId="27" fillId="5" borderId="0" xfId="0" applyNumberFormat="1" applyFont="1" applyFill="1" applyBorder="1" applyAlignment="1" applyProtection="1">
      <alignment horizontal="center" vertical="top" wrapText="1"/>
      <protection/>
    </xf>
    <xf numFmtId="0" fontId="4" fillId="5" borderId="0" xfId="0" applyFont="1" applyFill="1" applyAlignment="1">
      <alignment vertical="top" wrapText="1"/>
    </xf>
    <xf numFmtId="0" fontId="4" fillId="5" borderId="0" xfId="0" applyFont="1" applyFill="1" applyAlignment="1">
      <alignment horizontal="center" vertical="top"/>
    </xf>
    <xf numFmtId="0" fontId="4" fillId="5" borderId="0" xfId="0" applyFont="1" applyFill="1" applyAlignment="1">
      <alignment horizontal="center" vertical="top" wrapText="1"/>
    </xf>
    <xf numFmtId="0" fontId="30" fillId="0" borderId="4" xfId="0" applyFont="1" applyBorder="1" applyAlignment="1">
      <alignment horizontal="left" vertical="top" wrapText="1"/>
    </xf>
    <xf numFmtId="0" fontId="13" fillId="0" borderId="0" xfId="0" applyNumberFormat="1" applyFont="1" applyAlignment="1" applyProtection="1">
      <alignment vertical="top" wrapText="1"/>
      <protection locked="0"/>
    </xf>
    <xf numFmtId="0" fontId="13" fillId="0" borderId="0" xfId="0" applyFont="1" applyAlignment="1" applyProtection="1">
      <alignment vertical="top" wrapText="1"/>
      <protection locked="0"/>
    </xf>
    <xf numFmtId="0" fontId="13" fillId="0" borderId="0" xfId="0" applyFont="1" applyBorder="1" applyAlignment="1">
      <alignment vertical="top" wrapText="1"/>
    </xf>
    <xf numFmtId="0" fontId="13" fillId="0" borderId="0" xfId="0" applyFont="1" applyBorder="1" applyAlignment="1">
      <alignment vertical="top" wrapText="1"/>
    </xf>
    <xf numFmtId="0" fontId="13" fillId="0" borderId="5" xfId="0" applyFont="1" applyBorder="1" applyAlignment="1" applyProtection="1">
      <alignment horizontal="left" vertical="top"/>
      <protection locked="0"/>
    </xf>
    <xf numFmtId="0" fontId="0" fillId="0" borderId="5" xfId="0" applyBorder="1" applyAlignment="1">
      <alignment horizontal="left" vertical="top"/>
    </xf>
    <xf numFmtId="0" fontId="0" fillId="0" borderId="6" xfId="0" applyBorder="1" applyAlignment="1">
      <alignment horizontal="left" vertical="top"/>
    </xf>
    <xf numFmtId="0" fontId="13"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0" fontId="3" fillId="2" borderId="0" xfId="0" applyFont="1" applyFill="1" applyAlignment="1">
      <alignment horizontal="center" vertical="top"/>
    </xf>
    <xf numFmtId="0" fontId="13" fillId="0" borderId="7" xfId="0" applyFont="1" applyFill="1" applyBorder="1" applyAlignment="1" applyProtection="1">
      <alignment horizontal="left" vertical="top" wrapText="1"/>
      <protection locked="0"/>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13" fillId="0" borderId="0" xfId="0" applyFont="1" applyBorder="1" applyAlignment="1" applyProtection="1">
      <alignment vertical="top" wrapText="1"/>
      <protection locked="0"/>
    </xf>
    <xf numFmtId="0" fontId="11" fillId="0" borderId="0" xfId="0" applyFont="1" applyBorder="1" applyAlignment="1">
      <alignment vertical="top"/>
    </xf>
    <xf numFmtId="0" fontId="11" fillId="0" borderId="9" xfId="0" applyFont="1" applyBorder="1" applyAlignment="1">
      <alignment vertical="top"/>
    </xf>
    <xf numFmtId="0" fontId="1" fillId="0" borderId="0" xfId="0" applyFont="1" applyAlignment="1">
      <alignment horizontal="center" vertical="top" wrapText="1"/>
    </xf>
    <xf numFmtId="0" fontId="2" fillId="0" borderId="0" xfId="0" applyFont="1" applyAlignment="1">
      <alignment horizontal="center" vertical="top" wrapText="1"/>
    </xf>
    <xf numFmtId="0" fontId="4" fillId="3" borderId="0" xfId="0" applyFont="1" applyFill="1" applyAlignment="1">
      <alignment horizontal="center" vertical="top"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5" fillId="0" borderId="0" xfId="0" applyFont="1" applyAlignment="1" applyProtection="1">
      <alignment horizontal="left" vertical="top"/>
      <protection locked="0"/>
    </xf>
    <xf numFmtId="0" fontId="0" fillId="0" borderId="0" xfId="0" applyAlignment="1">
      <alignment vertical="top"/>
    </xf>
    <xf numFmtId="0" fontId="13"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11" fillId="0" borderId="0" xfId="0" applyFont="1" applyBorder="1" applyAlignment="1">
      <alignment vertical="top" wrapText="1"/>
    </xf>
    <xf numFmtId="0" fontId="11" fillId="0" borderId="9" xfId="0" applyFont="1" applyBorder="1" applyAlignment="1">
      <alignment vertical="top" wrapText="1"/>
    </xf>
    <xf numFmtId="0" fontId="13" fillId="0" borderId="5" xfId="0" applyFont="1" applyBorder="1" applyAlignment="1" applyProtection="1">
      <alignment vertical="top"/>
      <protection locked="0"/>
    </xf>
    <xf numFmtId="0" fontId="11" fillId="0" borderId="5" xfId="0" applyFont="1" applyBorder="1" applyAlignment="1">
      <alignment vertical="top"/>
    </xf>
    <xf numFmtId="0" fontId="11" fillId="0" borderId="6" xfId="0" applyFont="1" applyBorder="1" applyAlignment="1">
      <alignment vertical="top"/>
    </xf>
    <xf numFmtId="0" fontId="31" fillId="0" borderId="7" xfId="0" applyFont="1" applyBorder="1" applyAlignment="1" applyProtection="1">
      <alignment horizontal="left" vertical="top"/>
      <protection locked="0"/>
    </xf>
    <xf numFmtId="0" fontId="31" fillId="0" borderId="7" xfId="0" applyFont="1" applyBorder="1" applyAlignment="1">
      <alignment horizontal="left" vertical="top"/>
    </xf>
    <xf numFmtId="0" fontId="13" fillId="0" borderId="7" xfId="0" applyFont="1" applyBorder="1" applyAlignment="1" applyProtection="1">
      <alignment vertical="top" wrapText="1"/>
      <protection locked="0"/>
    </xf>
    <xf numFmtId="0" fontId="11" fillId="0" borderId="7" xfId="0" applyFont="1" applyBorder="1" applyAlignment="1">
      <alignment vertical="top"/>
    </xf>
    <xf numFmtId="0" fontId="11" fillId="0" borderId="8" xfId="0" applyFont="1" applyBorder="1" applyAlignment="1">
      <alignment vertical="top"/>
    </xf>
    <xf numFmtId="0" fontId="13" fillId="0" borderId="0" xfId="0" applyFont="1" applyBorder="1" applyAlignment="1" applyProtection="1">
      <alignment vertical="top"/>
      <protection locked="0"/>
    </xf>
    <xf numFmtId="0" fontId="13" fillId="0" borderId="5" xfId="0" applyFont="1" applyBorder="1" applyAlignment="1" applyProtection="1">
      <alignment vertical="top" wrapText="1"/>
      <protection locked="0"/>
    </xf>
    <xf numFmtId="0" fontId="11" fillId="0" borderId="5" xfId="0" applyFont="1" applyBorder="1" applyAlignment="1">
      <alignment vertical="top" wrapText="1"/>
    </xf>
    <xf numFmtId="0" fontId="11" fillId="0" borderId="6" xfId="0" applyFont="1" applyBorder="1" applyAlignment="1">
      <alignment vertical="top" wrapText="1"/>
    </xf>
    <xf numFmtId="0" fontId="13" fillId="0" borderId="0"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13" fillId="0" borderId="5"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3"/>
  <sheetViews>
    <sheetView tabSelected="1" zoomScale="80" zoomScaleNormal="80" zoomScaleSheetLayoutView="85" workbookViewId="0" topLeftCell="A1">
      <selection activeCell="A1" sqref="A1:G1"/>
    </sheetView>
  </sheetViews>
  <sheetFormatPr defaultColWidth="9.140625" defaultRowHeight="12.75"/>
  <cols>
    <col min="1" max="1" width="8.8515625" style="8" customWidth="1"/>
    <col min="2" max="2" width="25.421875" style="8" customWidth="1"/>
    <col min="3" max="3" width="9.00390625" style="8" customWidth="1"/>
    <col min="4" max="4" width="37.57421875" style="8" customWidth="1"/>
    <col min="5" max="5" width="29.140625" style="8" customWidth="1"/>
    <col min="6" max="6" width="12.7109375" style="8" customWidth="1"/>
    <col min="7" max="7" width="15.140625" style="8" customWidth="1"/>
    <col min="8" max="8" width="10.421875" style="31" hidden="1" customWidth="1"/>
    <col min="9" max="9" width="60.28125" style="23" hidden="1" customWidth="1"/>
    <col min="10" max="10" width="33.00390625" style="23" hidden="1" customWidth="1"/>
    <col min="11" max="11" width="12.421875" style="23" hidden="1" customWidth="1"/>
    <col min="12" max="12" width="21.421875" style="8" customWidth="1"/>
    <col min="13" max="16384" width="9.140625" style="8" customWidth="1"/>
  </cols>
  <sheetData>
    <row r="1" spans="1:8" ht="15.75">
      <c r="A1" s="89" t="s">
        <v>184</v>
      </c>
      <c r="B1" s="89"/>
      <c r="C1" s="90"/>
      <c r="D1" s="90"/>
      <c r="E1" s="90"/>
      <c r="F1" s="90"/>
      <c r="G1" s="90"/>
      <c r="H1" s="22"/>
    </row>
    <row r="2" spans="1:8" ht="15">
      <c r="A2" s="92" t="s">
        <v>98</v>
      </c>
      <c r="B2" s="92"/>
      <c r="C2" s="93"/>
      <c r="D2" s="93"/>
      <c r="E2" s="93"/>
      <c r="F2" s="93"/>
      <c r="G2" s="93"/>
      <c r="H2" s="24"/>
    </row>
    <row r="3" spans="1:8" ht="15.75">
      <c r="A3" s="94" t="s">
        <v>180</v>
      </c>
      <c r="B3" s="95"/>
      <c r="C3" s="95"/>
      <c r="D3" s="95"/>
      <c r="E3" s="95"/>
      <c r="F3" s="95"/>
      <c r="G3" s="95"/>
      <c r="H3" s="25"/>
    </row>
    <row r="4" spans="1:11" ht="15.75">
      <c r="A4" s="50" t="s">
        <v>133</v>
      </c>
      <c r="B4" s="51"/>
      <c r="C4" s="52"/>
      <c r="D4" s="53"/>
      <c r="E4" s="53"/>
      <c r="F4" s="54"/>
      <c r="G4" s="54"/>
      <c r="H4" s="10" t="s">
        <v>75</v>
      </c>
      <c r="I4" s="11" t="s">
        <v>27</v>
      </c>
      <c r="J4" s="82" t="s">
        <v>63</v>
      </c>
      <c r="K4" s="82"/>
    </row>
    <row r="5" spans="1:11" ht="30">
      <c r="A5" s="91" t="s">
        <v>22</v>
      </c>
      <c r="B5" s="91"/>
      <c r="C5" s="56" t="s">
        <v>23</v>
      </c>
      <c r="D5" s="56" t="s">
        <v>93</v>
      </c>
      <c r="E5" s="56" t="s">
        <v>94</v>
      </c>
      <c r="F5" s="55" t="s">
        <v>92</v>
      </c>
      <c r="G5" s="55" t="s">
        <v>21</v>
      </c>
      <c r="H5" s="32"/>
      <c r="I5" s="33"/>
      <c r="J5" s="33" t="s">
        <v>29</v>
      </c>
      <c r="K5" s="33" t="s">
        <v>30</v>
      </c>
    </row>
    <row r="6" spans="1:11" ht="96">
      <c r="A6" s="1">
        <v>1</v>
      </c>
      <c r="B6" s="2" t="s">
        <v>82</v>
      </c>
      <c r="C6" s="4" t="s">
        <v>137</v>
      </c>
      <c r="D6" s="47" t="s">
        <v>168</v>
      </c>
      <c r="E6" s="5" t="s">
        <v>154</v>
      </c>
      <c r="F6" s="6">
        <v>0.1667</v>
      </c>
      <c r="G6" s="3">
        <f aca="true" t="shared" si="0" ref="G6:G11">IF(C6="yes",(1*F6),IF(C6="no",(0*F6),""))</f>
        <v>0.1667</v>
      </c>
      <c r="H6" s="26" t="s">
        <v>65</v>
      </c>
      <c r="J6" s="23" t="s">
        <v>31</v>
      </c>
      <c r="K6" s="23" t="s">
        <v>32</v>
      </c>
    </row>
    <row r="7" spans="1:11" ht="72">
      <c r="A7" s="1">
        <v>2</v>
      </c>
      <c r="B7" s="2" t="s">
        <v>95</v>
      </c>
      <c r="C7" s="4" t="s">
        <v>137</v>
      </c>
      <c r="D7" s="47" t="s">
        <v>146</v>
      </c>
      <c r="E7" s="5" t="s">
        <v>183</v>
      </c>
      <c r="F7" s="6">
        <v>0.1667</v>
      </c>
      <c r="G7" s="3">
        <f t="shared" si="0"/>
        <v>0.1667</v>
      </c>
      <c r="H7" s="26" t="s">
        <v>66</v>
      </c>
      <c r="J7" s="23" t="s">
        <v>33</v>
      </c>
      <c r="K7" s="23" t="s">
        <v>34</v>
      </c>
    </row>
    <row r="8" spans="1:7" ht="84">
      <c r="A8" s="1">
        <v>3</v>
      </c>
      <c r="B8" s="2" t="s">
        <v>96</v>
      </c>
      <c r="C8" s="4" t="s">
        <v>137</v>
      </c>
      <c r="D8" s="47" t="s">
        <v>147</v>
      </c>
      <c r="E8" s="5" t="s">
        <v>148</v>
      </c>
      <c r="F8" s="6">
        <v>0.1667</v>
      </c>
      <c r="G8" s="3">
        <f t="shared" si="0"/>
        <v>0.1667</v>
      </c>
    </row>
    <row r="9" spans="1:11" ht="84">
      <c r="A9" s="1">
        <v>4</v>
      </c>
      <c r="B9" s="2" t="s">
        <v>97</v>
      </c>
      <c r="C9" s="4" t="s">
        <v>137</v>
      </c>
      <c r="D9" s="47" t="s">
        <v>179</v>
      </c>
      <c r="E9" s="47"/>
      <c r="F9" s="6">
        <v>0.1666</v>
      </c>
      <c r="G9" s="3">
        <f t="shared" si="0"/>
        <v>0.1666</v>
      </c>
      <c r="H9" s="26" t="s">
        <v>68</v>
      </c>
      <c r="J9" s="23" t="s">
        <v>35</v>
      </c>
      <c r="K9" s="23" t="s">
        <v>36</v>
      </c>
    </row>
    <row r="10" spans="1:11" ht="120">
      <c r="A10" s="1" t="s">
        <v>135</v>
      </c>
      <c r="B10" s="2" t="s">
        <v>134</v>
      </c>
      <c r="C10" s="4" t="s">
        <v>137</v>
      </c>
      <c r="D10" s="47" t="s">
        <v>169</v>
      </c>
      <c r="E10" s="5" t="s">
        <v>149</v>
      </c>
      <c r="F10" s="6">
        <v>0.1667</v>
      </c>
      <c r="G10" s="3">
        <f t="shared" si="0"/>
        <v>0.1667</v>
      </c>
      <c r="H10" s="26" t="s">
        <v>69</v>
      </c>
      <c r="J10" s="23" t="s">
        <v>37</v>
      </c>
      <c r="K10" s="23" t="s">
        <v>38</v>
      </c>
    </row>
    <row r="11" spans="1:11" ht="252">
      <c r="A11" s="14" t="s">
        <v>136</v>
      </c>
      <c r="B11" s="36" t="s">
        <v>20</v>
      </c>
      <c r="C11" s="4" t="s">
        <v>137</v>
      </c>
      <c r="D11" s="48" t="s">
        <v>150</v>
      </c>
      <c r="E11" s="5" t="s">
        <v>151</v>
      </c>
      <c r="F11" s="6">
        <v>0.1666</v>
      </c>
      <c r="G11" s="3">
        <f t="shared" si="0"/>
        <v>0.1666</v>
      </c>
      <c r="H11" s="26" t="s">
        <v>70</v>
      </c>
      <c r="I11" s="34" t="s">
        <v>90</v>
      </c>
      <c r="K11" s="23" t="s">
        <v>39</v>
      </c>
    </row>
    <row r="12" spans="1:13" ht="12.75">
      <c r="A12" s="12"/>
      <c r="B12" s="13"/>
      <c r="C12" s="1"/>
      <c r="D12" s="14"/>
      <c r="E12" s="14"/>
      <c r="F12" s="15"/>
      <c r="G12" s="15"/>
      <c r="H12" s="27"/>
      <c r="L12" s="7"/>
      <c r="M12" s="7"/>
    </row>
    <row r="13" spans="1:11" ht="15">
      <c r="A13" s="57" t="s">
        <v>24</v>
      </c>
      <c r="B13" s="58"/>
      <c r="C13" s="59"/>
      <c r="D13" s="60"/>
      <c r="E13" s="60"/>
      <c r="F13" s="61" t="str">
        <f>IF(SUM(F6:F11)&lt;&gt;100%,"ERROR","100%")</f>
        <v>100%</v>
      </c>
      <c r="G13" s="61">
        <f>SUM(G6:G11)</f>
        <v>0.9999999999999999</v>
      </c>
      <c r="H13" s="16"/>
      <c r="I13" s="17"/>
      <c r="J13" s="17"/>
      <c r="K13" s="17"/>
    </row>
    <row r="14" spans="1:8" ht="14.25">
      <c r="A14" s="18"/>
      <c r="B14" s="19"/>
      <c r="C14" s="9"/>
      <c r="D14" s="20"/>
      <c r="E14" s="20"/>
      <c r="F14" s="18"/>
      <c r="G14" s="18"/>
      <c r="H14" s="28"/>
    </row>
    <row r="15" spans="1:11" ht="15.75">
      <c r="A15" s="50" t="s">
        <v>105</v>
      </c>
      <c r="B15" s="62"/>
      <c r="C15" s="63"/>
      <c r="D15" s="64"/>
      <c r="E15" s="64"/>
      <c r="F15" s="65"/>
      <c r="G15" s="65"/>
      <c r="H15" s="10" t="s">
        <v>76</v>
      </c>
      <c r="I15" s="11" t="s">
        <v>27</v>
      </c>
      <c r="J15" s="82" t="s">
        <v>63</v>
      </c>
      <c r="K15" s="82"/>
    </row>
    <row r="16" spans="1:11" ht="30">
      <c r="A16" s="91" t="s">
        <v>22</v>
      </c>
      <c r="B16" s="91"/>
      <c r="C16" s="56" t="s">
        <v>23</v>
      </c>
      <c r="D16" s="56" t="s">
        <v>93</v>
      </c>
      <c r="E16" s="56" t="s">
        <v>94</v>
      </c>
      <c r="F16" s="55" t="s">
        <v>92</v>
      </c>
      <c r="G16" s="55" t="s">
        <v>21</v>
      </c>
      <c r="H16" s="32"/>
      <c r="I16" s="33"/>
      <c r="J16" s="33" t="s">
        <v>29</v>
      </c>
      <c r="K16" s="33" t="s">
        <v>30</v>
      </c>
    </row>
    <row r="17" spans="1:11" ht="84">
      <c r="A17" s="1">
        <v>1</v>
      </c>
      <c r="B17" s="2" t="s">
        <v>83</v>
      </c>
      <c r="C17" s="4" t="s">
        <v>137</v>
      </c>
      <c r="D17" s="5" t="s">
        <v>152</v>
      </c>
      <c r="E17" s="5" t="s">
        <v>149</v>
      </c>
      <c r="F17" s="6">
        <v>0.1111</v>
      </c>
      <c r="G17" s="3">
        <f aca="true" t="shared" si="1" ref="G17:G25">IF(C17="yes",(1*F17),IF(C17="no",(0*F17),""))</f>
        <v>0.1111</v>
      </c>
      <c r="H17" s="26">
        <v>1</v>
      </c>
      <c r="J17" s="23" t="s">
        <v>40</v>
      </c>
      <c r="K17" s="23" t="s">
        <v>41</v>
      </c>
    </row>
    <row r="18" spans="1:10" ht="108">
      <c r="A18" s="1">
        <v>2</v>
      </c>
      <c r="B18" s="2" t="s">
        <v>91</v>
      </c>
      <c r="C18" s="4" t="s">
        <v>17</v>
      </c>
      <c r="D18" s="47" t="s">
        <v>170</v>
      </c>
      <c r="E18" s="5" t="s">
        <v>155</v>
      </c>
      <c r="F18" s="6">
        <v>0.1111</v>
      </c>
      <c r="G18" s="3">
        <f t="shared" si="1"/>
        <v>0</v>
      </c>
      <c r="H18" s="26" t="s">
        <v>66</v>
      </c>
      <c r="I18" s="34" t="s">
        <v>79</v>
      </c>
      <c r="J18" s="23" t="s">
        <v>42</v>
      </c>
    </row>
    <row r="19" spans="1:11" ht="108">
      <c r="A19" s="1">
        <v>3</v>
      </c>
      <c r="B19" s="2" t="s">
        <v>99</v>
      </c>
      <c r="C19" s="4" t="s">
        <v>137</v>
      </c>
      <c r="D19" s="5" t="s">
        <v>153</v>
      </c>
      <c r="E19" s="73" t="s">
        <v>144</v>
      </c>
      <c r="F19" s="6">
        <v>0.1111</v>
      </c>
      <c r="G19" s="3">
        <f t="shared" si="1"/>
        <v>0.1111</v>
      </c>
      <c r="H19" s="26" t="s">
        <v>67</v>
      </c>
      <c r="J19" s="23" t="s">
        <v>40</v>
      </c>
      <c r="K19" s="23" t="s">
        <v>43</v>
      </c>
    </row>
    <row r="20" spans="1:11" ht="156">
      <c r="A20" s="1">
        <v>4</v>
      </c>
      <c r="B20" s="2" t="s">
        <v>100</v>
      </c>
      <c r="C20" s="4" t="s">
        <v>137</v>
      </c>
      <c r="D20" s="72" t="s">
        <v>156</v>
      </c>
      <c r="E20" s="73"/>
      <c r="F20" s="6">
        <v>0.1111</v>
      </c>
      <c r="G20" s="3">
        <f t="shared" si="1"/>
        <v>0.1111</v>
      </c>
      <c r="H20" s="26">
        <v>4</v>
      </c>
      <c r="K20" s="23" t="s">
        <v>44</v>
      </c>
    </row>
    <row r="21" spans="1:11" ht="96">
      <c r="A21" s="1">
        <v>5</v>
      </c>
      <c r="B21" s="2" t="s">
        <v>101</v>
      </c>
      <c r="C21" s="4" t="s">
        <v>137</v>
      </c>
      <c r="D21" s="72" t="s">
        <v>145</v>
      </c>
      <c r="E21" s="73" t="s">
        <v>0</v>
      </c>
      <c r="F21" s="6">
        <v>0.1111</v>
      </c>
      <c r="G21" s="3">
        <f t="shared" si="1"/>
        <v>0.1111</v>
      </c>
      <c r="H21" s="26" t="s">
        <v>69</v>
      </c>
      <c r="J21" s="23" t="s">
        <v>45</v>
      </c>
      <c r="K21" s="23" t="s">
        <v>46</v>
      </c>
    </row>
    <row r="22" spans="1:10" ht="84">
      <c r="A22" s="1">
        <v>6</v>
      </c>
      <c r="B22" s="2" t="s">
        <v>102</v>
      </c>
      <c r="C22" s="4" t="s">
        <v>137</v>
      </c>
      <c r="D22" s="5" t="s">
        <v>171</v>
      </c>
      <c r="E22" s="5" t="s">
        <v>155</v>
      </c>
      <c r="F22" s="6">
        <v>0.1111</v>
      </c>
      <c r="G22" s="3">
        <f t="shared" si="1"/>
        <v>0.1111</v>
      </c>
      <c r="H22" s="26" t="s">
        <v>70</v>
      </c>
      <c r="I22" s="23" t="s">
        <v>28</v>
      </c>
      <c r="J22" s="23" t="s">
        <v>47</v>
      </c>
    </row>
    <row r="23" spans="1:8" ht="60">
      <c r="A23" s="1">
        <v>7</v>
      </c>
      <c r="B23" s="2" t="s">
        <v>103</v>
      </c>
      <c r="C23" s="4" t="s">
        <v>137</v>
      </c>
      <c r="D23" s="5" t="s">
        <v>181</v>
      </c>
      <c r="E23" s="5" t="s">
        <v>1</v>
      </c>
      <c r="F23" s="6">
        <v>0.1111</v>
      </c>
      <c r="G23" s="3">
        <f t="shared" si="1"/>
        <v>0.1111</v>
      </c>
      <c r="H23" s="26"/>
    </row>
    <row r="24" spans="1:8" ht="192">
      <c r="A24" s="14" t="s">
        <v>113</v>
      </c>
      <c r="B24" s="2" t="s">
        <v>104</v>
      </c>
      <c r="C24" s="4" t="s">
        <v>137</v>
      </c>
      <c r="D24" s="5" t="s">
        <v>2</v>
      </c>
      <c r="E24" s="5" t="s">
        <v>3</v>
      </c>
      <c r="F24" s="6">
        <v>0.1111</v>
      </c>
      <c r="G24" s="3">
        <f t="shared" si="1"/>
        <v>0.1111</v>
      </c>
      <c r="H24" s="26"/>
    </row>
    <row r="25" spans="1:8" ht="72">
      <c r="A25" s="14" t="s">
        <v>114</v>
      </c>
      <c r="B25" s="2" t="s">
        <v>19</v>
      </c>
      <c r="C25" s="4" t="s">
        <v>137</v>
      </c>
      <c r="D25" s="5" t="s">
        <v>158</v>
      </c>
      <c r="E25" s="5" t="s">
        <v>157</v>
      </c>
      <c r="F25" s="6">
        <v>0.1112</v>
      </c>
      <c r="G25" s="3">
        <f t="shared" si="1"/>
        <v>0.1112</v>
      </c>
      <c r="H25" s="26"/>
    </row>
    <row r="26" spans="1:8" ht="12.75">
      <c r="A26" s="15"/>
      <c r="B26" s="21"/>
      <c r="C26" s="1"/>
      <c r="D26" s="14"/>
      <c r="E26" s="14"/>
      <c r="F26" s="15"/>
      <c r="G26" s="15"/>
      <c r="H26" s="27"/>
    </row>
    <row r="27" spans="1:11" ht="15">
      <c r="A27" s="57" t="s">
        <v>24</v>
      </c>
      <c r="B27" s="58"/>
      <c r="C27" s="59"/>
      <c r="D27" s="60"/>
      <c r="E27" s="60"/>
      <c r="F27" s="61" t="str">
        <f>IF(SUM(F17:F25)&lt;&gt;100%,"ERROR","100%")</f>
        <v>100%</v>
      </c>
      <c r="G27" s="61">
        <f>SUM(G17:G25)</f>
        <v>0.8888999999999999</v>
      </c>
      <c r="H27" s="16"/>
      <c r="I27" s="17"/>
      <c r="J27" s="17"/>
      <c r="K27" s="17"/>
    </row>
    <row r="28" spans="1:8" ht="14.25">
      <c r="A28" s="18"/>
      <c r="B28" s="19"/>
      <c r="C28" s="9"/>
      <c r="D28" s="20"/>
      <c r="E28" s="20"/>
      <c r="F28" s="18"/>
      <c r="G28" s="18"/>
      <c r="H28" s="28"/>
    </row>
    <row r="29" spans="1:11" ht="15.75">
      <c r="A29" s="50" t="s">
        <v>106</v>
      </c>
      <c r="B29" s="62"/>
      <c r="C29" s="63"/>
      <c r="D29" s="64"/>
      <c r="E29" s="64"/>
      <c r="F29" s="65"/>
      <c r="G29" s="65"/>
      <c r="H29" s="10" t="s">
        <v>77</v>
      </c>
      <c r="I29" s="11" t="s">
        <v>27</v>
      </c>
      <c r="J29" s="82" t="s">
        <v>63</v>
      </c>
      <c r="K29" s="82"/>
    </row>
    <row r="30" spans="1:11" ht="30">
      <c r="A30" s="91" t="s">
        <v>22</v>
      </c>
      <c r="B30" s="91"/>
      <c r="C30" s="56" t="s">
        <v>23</v>
      </c>
      <c r="D30" s="56" t="s">
        <v>93</v>
      </c>
      <c r="E30" s="56" t="s">
        <v>94</v>
      </c>
      <c r="F30" s="55" t="s">
        <v>92</v>
      </c>
      <c r="G30" s="55" t="s">
        <v>21</v>
      </c>
      <c r="H30" s="32"/>
      <c r="I30" s="33"/>
      <c r="J30" s="33" t="s">
        <v>29</v>
      </c>
      <c r="K30" s="33" t="s">
        <v>30</v>
      </c>
    </row>
    <row r="31" spans="1:11" ht="204">
      <c r="A31" s="1">
        <v>1</v>
      </c>
      <c r="B31" s="2" t="s">
        <v>108</v>
      </c>
      <c r="C31" s="4" t="s">
        <v>137</v>
      </c>
      <c r="D31" s="49" t="s">
        <v>4</v>
      </c>
      <c r="E31" s="49" t="s">
        <v>5</v>
      </c>
      <c r="F31" s="6">
        <f aca="true" t="shared" si="2" ref="F31:F41">1/11</f>
        <v>0.09090909090909091</v>
      </c>
      <c r="G31" s="3">
        <f aca="true" t="shared" si="3" ref="G31:G37">IF(C31="yes",(1*F31),IF(C31="no",(0*F31),""))</f>
        <v>0.09090909090909091</v>
      </c>
      <c r="H31" s="26">
        <v>1</v>
      </c>
      <c r="I31" s="34" t="s">
        <v>80</v>
      </c>
      <c r="K31" s="23" t="s">
        <v>48</v>
      </c>
    </row>
    <row r="32" spans="1:11" ht="108">
      <c r="A32" s="1">
        <v>2</v>
      </c>
      <c r="B32" s="2" t="s">
        <v>109</v>
      </c>
      <c r="C32" s="4" t="s">
        <v>137</v>
      </c>
      <c r="D32" s="49" t="s">
        <v>138</v>
      </c>
      <c r="E32" s="49" t="s">
        <v>6</v>
      </c>
      <c r="F32" s="6">
        <f t="shared" si="2"/>
        <v>0.09090909090909091</v>
      </c>
      <c r="G32" s="3">
        <f t="shared" si="3"/>
        <v>0.09090909090909091</v>
      </c>
      <c r="H32" s="26">
        <v>2</v>
      </c>
      <c r="K32" s="23" t="s">
        <v>49</v>
      </c>
    </row>
    <row r="33" spans="1:11" ht="120">
      <c r="A33" s="1">
        <v>3</v>
      </c>
      <c r="B33" s="2" t="s">
        <v>84</v>
      </c>
      <c r="C33" s="4" t="s">
        <v>137</v>
      </c>
      <c r="D33" s="49" t="s">
        <v>139</v>
      </c>
      <c r="E33" s="49" t="s">
        <v>140</v>
      </c>
      <c r="F33" s="6">
        <f t="shared" si="2"/>
        <v>0.09090909090909091</v>
      </c>
      <c r="G33" s="3">
        <f t="shared" si="3"/>
        <v>0.09090909090909091</v>
      </c>
      <c r="H33" s="26">
        <v>3</v>
      </c>
      <c r="K33" s="23" t="s">
        <v>50</v>
      </c>
    </row>
    <row r="34" spans="1:11" ht="162.75" customHeight="1">
      <c r="A34" s="1">
        <v>4</v>
      </c>
      <c r="B34" s="2" t="s">
        <v>110</v>
      </c>
      <c r="C34" s="4" t="s">
        <v>137</v>
      </c>
      <c r="D34" s="49" t="s">
        <v>7</v>
      </c>
      <c r="E34" s="49" t="s">
        <v>159</v>
      </c>
      <c r="F34" s="6">
        <f t="shared" si="2"/>
        <v>0.09090909090909091</v>
      </c>
      <c r="G34" s="3">
        <f t="shared" si="3"/>
        <v>0.09090909090909091</v>
      </c>
      <c r="H34" s="26">
        <v>4</v>
      </c>
      <c r="J34" s="29"/>
      <c r="K34" s="23" t="s">
        <v>51</v>
      </c>
    </row>
    <row r="35" spans="1:11" ht="108">
      <c r="A35" s="1">
        <v>5</v>
      </c>
      <c r="B35" s="2" t="s">
        <v>85</v>
      </c>
      <c r="C35" s="4" t="s">
        <v>17</v>
      </c>
      <c r="D35" s="49" t="s">
        <v>141</v>
      </c>
      <c r="E35" s="49" t="s">
        <v>149</v>
      </c>
      <c r="F35" s="6">
        <f t="shared" si="2"/>
        <v>0.09090909090909091</v>
      </c>
      <c r="G35" s="3">
        <f t="shared" si="3"/>
        <v>0</v>
      </c>
      <c r="H35" s="26">
        <v>5</v>
      </c>
      <c r="K35" s="23" t="s">
        <v>52</v>
      </c>
    </row>
    <row r="36" spans="1:11" ht="156">
      <c r="A36" s="1">
        <v>6</v>
      </c>
      <c r="B36" s="2" t="s">
        <v>25</v>
      </c>
      <c r="C36" s="4" t="s">
        <v>137</v>
      </c>
      <c r="D36" s="49" t="s">
        <v>142</v>
      </c>
      <c r="E36" s="49" t="s">
        <v>160</v>
      </c>
      <c r="F36" s="6">
        <f t="shared" si="2"/>
        <v>0.09090909090909091</v>
      </c>
      <c r="G36" s="3">
        <f t="shared" si="3"/>
        <v>0.09090909090909091</v>
      </c>
      <c r="H36" s="26">
        <v>8</v>
      </c>
      <c r="K36" s="23" t="s">
        <v>64</v>
      </c>
    </row>
    <row r="37" spans="1:8" ht="144">
      <c r="A37" s="1">
        <v>7</v>
      </c>
      <c r="B37" s="2" t="s">
        <v>86</v>
      </c>
      <c r="C37" s="4" t="s">
        <v>137</v>
      </c>
      <c r="D37" s="49" t="s">
        <v>8</v>
      </c>
      <c r="E37" s="49" t="s">
        <v>9</v>
      </c>
      <c r="F37" s="6">
        <f t="shared" si="2"/>
        <v>0.09090909090909091</v>
      </c>
      <c r="G37" s="3">
        <f t="shared" si="3"/>
        <v>0.09090909090909091</v>
      </c>
      <c r="H37" s="26"/>
    </row>
    <row r="38" spans="1:11" ht="96">
      <c r="A38" s="35" t="s">
        <v>113</v>
      </c>
      <c r="B38" s="2" t="s">
        <v>111</v>
      </c>
      <c r="C38" s="4" t="s">
        <v>17</v>
      </c>
      <c r="D38" s="5" t="s">
        <v>182</v>
      </c>
      <c r="E38" s="5" t="s">
        <v>18</v>
      </c>
      <c r="F38" s="6">
        <f t="shared" si="2"/>
        <v>0.09090909090909091</v>
      </c>
      <c r="G38" s="3">
        <f>IF(C38="yes",(1*F38),IF(C38="no",(0*F38),""))</f>
        <v>0</v>
      </c>
      <c r="H38" s="26" t="s">
        <v>71</v>
      </c>
      <c r="J38" s="23" t="s">
        <v>53</v>
      </c>
      <c r="K38" s="23" t="s">
        <v>81</v>
      </c>
    </row>
    <row r="39" spans="1:11" ht="96">
      <c r="A39" s="14" t="s">
        <v>114</v>
      </c>
      <c r="B39" s="2" t="s">
        <v>26</v>
      </c>
      <c r="C39" s="4" t="s">
        <v>137</v>
      </c>
      <c r="D39" s="5" t="s">
        <v>10</v>
      </c>
      <c r="E39" s="5" t="s">
        <v>18</v>
      </c>
      <c r="F39" s="6">
        <f t="shared" si="2"/>
        <v>0.09090909090909091</v>
      </c>
      <c r="G39" s="3">
        <f>IF(C39="yes",(1*F39),IF(C39="no",(0*F39),""))</f>
        <v>0.09090909090909091</v>
      </c>
      <c r="H39" s="26" t="s">
        <v>72</v>
      </c>
      <c r="K39" s="23" t="s">
        <v>54</v>
      </c>
    </row>
    <row r="40" spans="1:10" ht="204">
      <c r="A40" s="14" t="s">
        <v>115</v>
      </c>
      <c r="B40" s="2" t="s">
        <v>87</v>
      </c>
      <c r="C40" s="4" t="s">
        <v>137</v>
      </c>
      <c r="D40" s="5" t="s">
        <v>161</v>
      </c>
      <c r="E40" s="5" t="s">
        <v>162</v>
      </c>
      <c r="F40" s="6">
        <f t="shared" si="2"/>
        <v>0.09090909090909091</v>
      </c>
      <c r="G40" s="3">
        <f>IF(C40="yes",(1*F40),IF(C40="no",(0*F40),""))</f>
        <v>0.09090909090909091</v>
      </c>
      <c r="H40" s="26" t="s">
        <v>73</v>
      </c>
      <c r="J40" s="23" t="s">
        <v>40</v>
      </c>
    </row>
    <row r="41" spans="1:11" ht="120">
      <c r="A41" s="14" t="s">
        <v>116</v>
      </c>
      <c r="B41" s="2" t="s">
        <v>88</v>
      </c>
      <c r="C41" s="4" t="s">
        <v>137</v>
      </c>
      <c r="D41" s="5" t="s">
        <v>163</v>
      </c>
      <c r="E41" s="5" t="s">
        <v>164</v>
      </c>
      <c r="F41" s="6">
        <f t="shared" si="2"/>
        <v>0.09090909090909091</v>
      </c>
      <c r="G41" s="3">
        <f>IF(C41="yes",(1*F41),IF(C41="no",(0*F41),""))</f>
        <v>0.09090909090909091</v>
      </c>
      <c r="H41" s="26" t="s">
        <v>74</v>
      </c>
      <c r="J41" s="23" t="s">
        <v>55</v>
      </c>
      <c r="K41" s="23" t="s">
        <v>56</v>
      </c>
    </row>
    <row r="42" spans="1:8" ht="12.75">
      <c r="A42" s="15"/>
      <c r="B42" s="21"/>
      <c r="C42" s="1"/>
      <c r="D42" s="14"/>
      <c r="E42" s="14"/>
      <c r="F42" s="15"/>
      <c r="G42" s="15"/>
      <c r="H42" s="27"/>
    </row>
    <row r="43" spans="1:11" ht="15">
      <c r="A43" s="57" t="s">
        <v>24</v>
      </c>
      <c r="B43" s="58"/>
      <c r="C43" s="59"/>
      <c r="D43" s="60"/>
      <c r="E43" s="60"/>
      <c r="F43" s="61" t="str">
        <f>IF(SUM(F31:F41)&lt;&gt;100%,"ERROR","100%")</f>
        <v>100%</v>
      </c>
      <c r="G43" s="61">
        <f>SUM(G31:G41)</f>
        <v>0.8181818181818183</v>
      </c>
      <c r="H43" s="16"/>
      <c r="I43" s="17"/>
      <c r="J43" s="17"/>
      <c r="K43" s="17"/>
    </row>
    <row r="44" spans="1:8" ht="14.25">
      <c r="A44" s="18"/>
      <c r="B44" s="19"/>
      <c r="C44" s="9"/>
      <c r="D44" s="20"/>
      <c r="E44" s="20"/>
      <c r="F44" s="18"/>
      <c r="G44" s="18"/>
      <c r="H44" s="28"/>
    </row>
    <row r="45" spans="1:11" ht="15.75">
      <c r="A45" s="50" t="s">
        <v>107</v>
      </c>
      <c r="B45" s="62"/>
      <c r="C45" s="66"/>
      <c r="D45" s="67"/>
      <c r="E45" s="64"/>
      <c r="F45" s="65"/>
      <c r="G45" s="65"/>
      <c r="H45" s="10" t="s">
        <v>78</v>
      </c>
      <c r="I45" s="11" t="s">
        <v>27</v>
      </c>
      <c r="J45" s="82" t="s">
        <v>63</v>
      </c>
      <c r="K45" s="82"/>
    </row>
    <row r="46" spans="1:11" ht="30">
      <c r="A46" s="91" t="s">
        <v>22</v>
      </c>
      <c r="B46" s="91"/>
      <c r="C46" s="56" t="s">
        <v>23</v>
      </c>
      <c r="D46" s="56" t="s">
        <v>93</v>
      </c>
      <c r="E46" s="56" t="s">
        <v>94</v>
      </c>
      <c r="F46" s="55" t="s">
        <v>92</v>
      </c>
      <c r="G46" s="55" t="s">
        <v>21</v>
      </c>
      <c r="H46" s="32"/>
      <c r="I46" s="33"/>
      <c r="J46" s="33" t="s">
        <v>29</v>
      </c>
      <c r="K46" s="33" t="s">
        <v>30</v>
      </c>
    </row>
    <row r="47" spans="1:11" ht="120">
      <c r="A47" s="1">
        <v>1</v>
      </c>
      <c r="B47" s="39" t="s">
        <v>117</v>
      </c>
      <c r="C47" s="4" t="s">
        <v>137</v>
      </c>
      <c r="D47" s="5" t="s">
        <v>166</v>
      </c>
      <c r="E47" s="5" t="s">
        <v>165</v>
      </c>
      <c r="F47" s="6">
        <v>0.25</v>
      </c>
      <c r="G47" s="3">
        <f>IF(C47="yes",(1*F47),IF(C47="no",(0*F47),IF(C47="small extent",(0.33*F47),IF(C47="large extent",(0.67*F47),""))))</f>
        <v>0.25</v>
      </c>
      <c r="H47" s="30">
        <v>1</v>
      </c>
      <c r="J47" s="23" t="s">
        <v>57</v>
      </c>
      <c r="K47" s="23" t="s">
        <v>58</v>
      </c>
    </row>
    <row r="48" spans="1:12" ht="30" customHeight="1">
      <c r="A48" s="1"/>
      <c r="B48" s="40" t="s">
        <v>118</v>
      </c>
      <c r="C48" s="79" t="s">
        <v>11</v>
      </c>
      <c r="D48" s="80"/>
      <c r="E48" s="80"/>
      <c r="F48" s="80"/>
      <c r="G48" s="81"/>
      <c r="H48" s="30">
        <v>2</v>
      </c>
      <c r="J48" s="23" t="s">
        <v>57</v>
      </c>
      <c r="K48" s="23" t="s">
        <v>59</v>
      </c>
      <c r="L48" s="7"/>
    </row>
    <row r="49" spans="1:11" ht="28.5" customHeight="1">
      <c r="A49" s="1"/>
      <c r="B49" s="41" t="s">
        <v>119</v>
      </c>
      <c r="C49" s="114" t="s">
        <v>173</v>
      </c>
      <c r="D49" s="115"/>
      <c r="E49" s="115"/>
      <c r="F49" s="116"/>
      <c r="G49" s="117"/>
      <c r="H49" s="30">
        <v>3</v>
      </c>
      <c r="J49" s="23" t="s">
        <v>57</v>
      </c>
      <c r="K49" s="23" t="s">
        <v>60</v>
      </c>
    </row>
    <row r="50" spans="1:11" ht="38.25">
      <c r="A50" s="1"/>
      <c r="B50" s="43" t="s">
        <v>120</v>
      </c>
      <c r="C50" s="118" t="s">
        <v>172</v>
      </c>
      <c r="D50" s="119"/>
      <c r="E50" s="119"/>
      <c r="F50" s="119"/>
      <c r="G50" s="120"/>
      <c r="H50" s="30">
        <v>4</v>
      </c>
      <c r="J50" s="23" t="s">
        <v>61</v>
      </c>
      <c r="K50" s="23" t="s">
        <v>62</v>
      </c>
    </row>
    <row r="51" spans="1:12" ht="30.75" customHeight="1">
      <c r="A51" s="1"/>
      <c r="B51" s="40" t="s">
        <v>121</v>
      </c>
      <c r="C51" s="83" t="s">
        <v>174</v>
      </c>
      <c r="D51" s="84"/>
      <c r="E51" s="84"/>
      <c r="F51" s="84"/>
      <c r="G51" s="85"/>
      <c r="H51" s="16"/>
      <c r="I51" s="17"/>
      <c r="J51" s="17"/>
      <c r="K51" s="17"/>
      <c r="L51" s="7"/>
    </row>
    <row r="52" spans="1:7" ht="15.75" customHeight="1">
      <c r="A52" s="1"/>
      <c r="B52" s="41" t="s">
        <v>119</v>
      </c>
      <c r="C52" s="96" t="s">
        <v>175</v>
      </c>
      <c r="D52" s="97"/>
      <c r="E52" s="97"/>
      <c r="F52" s="98"/>
      <c r="G52" s="99"/>
    </row>
    <row r="53" spans="1:7" ht="22.5">
      <c r="A53" s="1"/>
      <c r="B53" s="43" t="s">
        <v>120</v>
      </c>
      <c r="C53" s="76" t="s">
        <v>176</v>
      </c>
      <c r="D53" s="77"/>
      <c r="E53" s="77"/>
      <c r="F53" s="77"/>
      <c r="G53" s="78"/>
    </row>
    <row r="54" spans="1:12" ht="28.5" customHeight="1">
      <c r="A54" s="1"/>
      <c r="B54" s="40" t="s">
        <v>122</v>
      </c>
      <c r="C54" s="83" t="s">
        <v>177</v>
      </c>
      <c r="D54" s="84"/>
      <c r="E54" s="84"/>
      <c r="F54" s="84"/>
      <c r="G54" s="85"/>
      <c r="H54" s="16"/>
      <c r="I54" s="17"/>
      <c r="J54" s="17"/>
      <c r="K54" s="17"/>
      <c r="L54" s="7"/>
    </row>
    <row r="55" spans="1:7" ht="12.75">
      <c r="A55" s="1"/>
      <c r="B55" s="41" t="s">
        <v>119</v>
      </c>
      <c r="C55" s="96"/>
      <c r="D55" s="97"/>
      <c r="E55" s="97"/>
      <c r="F55" s="98"/>
      <c r="G55" s="99"/>
    </row>
    <row r="56" spans="1:7" ht="22.5">
      <c r="A56" s="1"/>
      <c r="B56" s="43" t="s">
        <v>120</v>
      </c>
      <c r="C56" s="76"/>
      <c r="D56" s="77"/>
      <c r="E56" s="77"/>
      <c r="F56" s="77"/>
      <c r="G56" s="78"/>
    </row>
    <row r="57" spans="1:7" ht="48">
      <c r="A57" s="44">
        <v>2</v>
      </c>
      <c r="B57" s="71" t="s">
        <v>123</v>
      </c>
      <c r="C57" s="42" t="s">
        <v>17</v>
      </c>
      <c r="D57" s="75" t="s">
        <v>178</v>
      </c>
      <c r="E57" s="75" t="s">
        <v>12</v>
      </c>
      <c r="F57" s="6">
        <v>0.25</v>
      </c>
      <c r="G57" s="3">
        <f>IF(C57="yes",(1*F57),IF(C57="no",(0*F57),IF(C57="small extent",(0.33*F57),IF(C57="large extent",(0.67*F57),""))))</f>
        <v>0</v>
      </c>
    </row>
    <row r="58" spans="1:12" ht="18.75" customHeight="1">
      <c r="A58" s="1"/>
      <c r="B58" s="40" t="s">
        <v>124</v>
      </c>
      <c r="C58" s="107" t="s">
        <v>177</v>
      </c>
      <c r="D58" s="108"/>
      <c r="E58" s="108"/>
      <c r="F58" s="108"/>
      <c r="G58" s="109"/>
      <c r="L58" s="7"/>
    </row>
    <row r="59" spans="1:7" ht="12.75">
      <c r="A59" s="1"/>
      <c r="B59" s="41" t="s">
        <v>125</v>
      </c>
      <c r="C59" s="86"/>
      <c r="D59" s="87"/>
      <c r="E59" s="87"/>
      <c r="F59" s="87"/>
      <c r="G59" s="88"/>
    </row>
    <row r="60" spans="1:7" ht="12.75">
      <c r="A60" s="1"/>
      <c r="B60" s="43" t="s">
        <v>126</v>
      </c>
      <c r="C60" s="102"/>
      <c r="D60" s="103"/>
      <c r="E60" s="103"/>
      <c r="F60" s="103"/>
      <c r="G60" s="104"/>
    </row>
    <row r="61" spans="1:12" ht="30" customHeight="1">
      <c r="A61" s="1"/>
      <c r="B61" s="41" t="s">
        <v>127</v>
      </c>
      <c r="C61" s="107" t="s">
        <v>177</v>
      </c>
      <c r="D61" s="108"/>
      <c r="E61" s="108"/>
      <c r="F61" s="108"/>
      <c r="G61" s="109"/>
      <c r="L61" s="7"/>
    </row>
    <row r="62" spans="1:7" ht="12.75">
      <c r="A62" s="1"/>
      <c r="B62" s="41" t="s">
        <v>125</v>
      </c>
      <c r="C62" s="110"/>
      <c r="D62" s="87"/>
      <c r="E62" s="87"/>
      <c r="F62" s="87"/>
      <c r="G62" s="88"/>
    </row>
    <row r="63" spans="1:7" ht="29.25" customHeight="1">
      <c r="A63" s="1"/>
      <c r="B63" s="43" t="s">
        <v>126</v>
      </c>
      <c r="C63" s="111"/>
      <c r="D63" s="112"/>
      <c r="E63" s="112"/>
      <c r="F63" s="112"/>
      <c r="G63" s="113"/>
    </row>
    <row r="64" spans="1:7" ht="30.75" customHeight="1">
      <c r="A64" s="1"/>
      <c r="B64" s="41" t="s">
        <v>128</v>
      </c>
      <c r="C64" s="107" t="s">
        <v>177</v>
      </c>
      <c r="D64" s="108"/>
      <c r="E64" s="108"/>
      <c r="F64" s="108"/>
      <c r="G64" s="109"/>
    </row>
    <row r="65" spans="1:7" ht="12.75">
      <c r="A65" s="1"/>
      <c r="B65" s="41" t="s">
        <v>125</v>
      </c>
      <c r="C65" s="86"/>
      <c r="D65" s="100"/>
      <c r="E65" s="100"/>
      <c r="F65" s="100"/>
      <c r="G65" s="101"/>
    </row>
    <row r="66" spans="1:7" ht="12.75">
      <c r="A66" s="1"/>
      <c r="B66" s="43" t="s">
        <v>126</v>
      </c>
      <c r="C66" s="102"/>
      <c r="D66" s="103"/>
      <c r="E66" s="103"/>
      <c r="F66" s="103"/>
      <c r="G66" s="104"/>
    </row>
    <row r="67" spans="1:7" ht="12.75">
      <c r="A67" s="1"/>
      <c r="B67" s="45"/>
      <c r="C67" s="105" t="s">
        <v>129</v>
      </c>
      <c r="D67" s="106"/>
      <c r="E67" s="106"/>
      <c r="F67" s="106"/>
      <c r="G67" s="106"/>
    </row>
    <row r="68" spans="1:7" ht="60">
      <c r="A68" s="1">
        <v>3</v>
      </c>
      <c r="B68" s="2" t="s">
        <v>130</v>
      </c>
      <c r="C68" s="37" t="s">
        <v>17</v>
      </c>
      <c r="D68" s="74" t="s">
        <v>13</v>
      </c>
      <c r="E68" s="38"/>
      <c r="F68" s="6">
        <v>0.25</v>
      </c>
      <c r="G68" s="3">
        <f>IF(C68="yes",(1*F68),IF(C68="no",(0*F68),IF(C68="small extent",(0.33*F68),IF(C68="large extent",(0.67*F68),""))))</f>
        <v>0</v>
      </c>
    </row>
    <row r="69" spans="1:7" ht="48">
      <c r="A69" s="1">
        <v>4</v>
      </c>
      <c r="B69" s="2" t="s">
        <v>131</v>
      </c>
      <c r="C69" s="4" t="s">
        <v>16</v>
      </c>
      <c r="D69" s="5" t="s">
        <v>167</v>
      </c>
      <c r="E69" s="5"/>
      <c r="F69" s="6">
        <v>0</v>
      </c>
      <c r="G69" s="3">
        <f>IF(C69="yes",(1*F69),IF(C69="no",(0*F69),IF(C69="small extent",(0.33*F69),IF(C69="large extent",(0.67*F69),""))))</f>
      </c>
    </row>
    <row r="70" spans="1:7" ht="72">
      <c r="A70" s="46">
        <v>5</v>
      </c>
      <c r="B70" s="2" t="s">
        <v>132</v>
      </c>
      <c r="C70" s="4" t="s">
        <v>137</v>
      </c>
      <c r="D70" s="5" t="s">
        <v>14</v>
      </c>
      <c r="E70" s="5" t="s">
        <v>15</v>
      </c>
      <c r="F70" s="6">
        <v>0.25</v>
      </c>
      <c r="G70" s="3">
        <f>IF(C70="yes",(1*F70),IF(C70="no",(0*F70),IF(C70="small extent",(0.33*F70),IF(C70="large extent",(0.67*F70),""))))</f>
        <v>0.25</v>
      </c>
    </row>
    <row r="71" spans="1:7" ht="60">
      <c r="A71" s="14" t="s">
        <v>112</v>
      </c>
      <c r="B71" s="2" t="s">
        <v>89</v>
      </c>
      <c r="C71" s="4" t="s">
        <v>143</v>
      </c>
      <c r="D71" s="5"/>
      <c r="E71" s="5"/>
      <c r="F71" s="6">
        <v>0</v>
      </c>
      <c r="G71" s="3">
        <f>IF(C71="yes",(1*F71),IF(C71="no",(0*F71),IF(C71="small extent",(0.33*F71),IF(C71="large extent",(0.67*F71),""))))</f>
      </c>
    </row>
    <row r="72" spans="1:7" ht="12.75">
      <c r="A72" s="15"/>
      <c r="B72" s="21"/>
      <c r="C72" s="1"/>
      <c r="D72" s="14"/>
      <c r="E72" s="14"/>
      <c r="F72" s="15"/>
      <c r="G72" s="15"/>
    </row>
    <row r="73" spans="1:7" ht="15">
      <c r="A73" s="57" t="s">
        <v>24</v>
      </c>
      <c r="B73" s="68"/>
      <c r="C73" s="69"/>
      <c r="D73" s="70"/>
      <c r="E73" s="70"/>
      <c r="F73" s="61" t="str">
        <f>IF(SUM(F47:F71)&lt;&gt;100%,"ERROR","100%")</f>
        <v>100%</v>
      </c>
      <c r="G73" s="61">
        <f>SUM(G47:G71)</f>
        <v>0.5</v>
      </c>
    </row>
  </sheetData>
  <mergeCells count="30">
    <mergeCell ref="C52:G52"/>
    <mergeCell ref="C61:G61"/>
    <mergeCell ref="C62:G62"/>
    <mergeCell ref="C63:G63"/>
    <mergeCell ref="C58:G58"/>
    <mergeCell ref="C60:G60"/>
    <mergeCell ref="C65:G65"/>
    <mergeCell ref="C66:G66"/>
    <mergeCell ref="C67:G67"/>
    <mergeCell ref="C64:G64"/>
    <mergeCell ref="C59:G59"/>
    <mergeCell ref="A1:G1"/>
    <mergeCell ref="A5:B5"/>
    <mergeCell ref="A16:B16"/>
    <mergeCell ref="A30:B30"/>
    <mergeCell ref="A2:G2"/>
    <mergeCell ref="A3:G3"/>
    <mergeCell ref="C55:G55"/>
    <mergeCell ref="A46:B46"/>
    <mergeCell ref="C54:G54"/>
    <mergeCell ref="C56:G56"/>
    <mergeCell ref="C48:G48"/>
    <mergeCell ref="J4:K4"/>
    <mergeCell ref="J15:K15"/>
    <mergeCell ref="J29:K29"/>
    <mergeCell ref="J45:K45"/>
    <mergeCell ref="C53:G53"/>
    <mergeCell ref="C51:G51"/>
    <mergeCell ref="C49:G49"/>
    <mergeCell ref="C50:G50"/>
  </mergeCells>
  <printOptions/>
  <pageMargins left="0.75" right="0.69" top="1" bottom="1" header="0.5" footer="0.5"/>
  <pageSetup fitToHeight="0" fitToWidth="1" horizontalDpi="600" verticalDpi="600" orientation="landscape" scale="90" r:id="rId3"/>
  <headerFooter alignWithMargins="0">
    <oddFooter>&amp;C&amp;P&amp;R&amp;"Arial,Bold"&amp;12FY  2004 Budget
Fall Review</oddFooter>
  </headerFooter>
  <rowBreaks count="3" manualBreakCount="3">
    <brk id="14" max="6" man="1"/>
    <brk id="28" max="6" man="1"/>
    <brk id="39"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2003-01-27T20:43:23Z</cp:lastPrinted>
  <dcterms:created xsi:type="dcterms:W3CDTF">2002-04-18T17:14:40Z</dcterms:created>
  <dcterms:modified xsi:type="dcterms:W3CDTF">2003-01-29T21:23:43Z</dcterms:modified>
  <cp:category/>
  <cp:version/>
  <cp:contentType/>
  <cp:contentStatus/>
</cp:coreProperties>
</file>