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14820" windowHeight="8025" activeTab="1"/>
  </bookViews>
  <sheets>
    <sheet name="Sheet1" sheetId="1" r:id="rId1"/>
    <sheet name="Sheet2" sheetId="2" r:id="rId2"/>
    <sheet name="Sheet3" sheetId="3" r:id="rId3"/>
    <sheet name="Sheet4" sheetId="4" r:id="rId4"/>
    <sheet name="Sheet5" sheetId="5" r:id="rId5"/>
    <sheet name="Sheet6" sheetId="6" r:id="rId6"/>
    <sheet name="Sheet7" sheetId="7" r:id="rId7"/>
    <sheet name="Sheet8" sheetId="8" r:id="rId8"/>
  </sheets>
  <definedNames/>
  <calcPr fullCalcOnLoad="1"/>
</workbook>
</file>

<file path=xl/sharedStrings.xml><?xml version="1.0" encoding="utf-8"?>
<sst xmlns="http://schemas.openxmlformats.org/spreadsheetml/2006/main" count="7963" uniqueCount="3424">
  <si>
    <t xml:space="preserve">Inspection And Grading Of Fishery Products, National Oceanic And Atmospheric Administration </t>
  </si>
  <si>
    <t xml:space="preserve">Customer Deposits, Patent And Trademark Office, Department Of Commerce </t>
  </si>
  <si>
    <t xml:space="preserve">Madrid Protocol Fees, U.S. Patent And Trademark Office </t>
  </si>
  <si>
    <t xml:space="preserve">Total, Department Of Commerce </t>
  </si>
  <si>
    <t xml:space="preserve">Proceeds Of Sales Of Lost, Abandoned, Or Unclaimed Personal Property, Army (T) </t>
  </si>
  <si>
    <t xml:space="preserve">Personal Funds Of Deceased, Mentally Incompetent Or Missing Personnel, Army (T) </t>
  </si>
  <si>
    <t xml:space="preserve">Pay Of The Army, Deposit Fund (T) </t>
  </si>
  <si>
    <t xml:space="preserve">Employees' Payroll Allotment Account, United States Savings Bonds, Army </t>
  </si>
  <si>
    <t xml:space="preserve">Collection Of Seized Iraqi Assets, Army </t>
  </si>
  <si>
    <t xml:space="preserve">Disbursement Of Seized Iraqi Assets, Army </t>
  </si>
  <si>
    <t xml:space="preserve">Withheld Employee Contributions, State Or Territorial Death Benefits, Army </t>
  </si>
  <si>
    <t xml:space="preserve">Foreign Taxes Withheld, Army </t>
  </si>
  <si>
    <t xml:space="preserve">Amounts Withheld For Civilian Pay Allotments, Army </t>
  </si>
  <si>
    <t xml:space="preserve">Withheld State And Local Taxes, Army </t>
  </si>
  <si>
    <t xml:space="preserve">Other Federal Payroll Withholding, Allotments, Army </t>
  </si>
  <si>
    <t xml:space="preserve">Servicemen's Group Life Insurance Fund, Suspense, Army </t>
  </si>
  <si>
    <t xml:space="preserve">Advances Without Orders From Non-Federal Sources, Army </t>
  </si>
  <si>
    <t xml:space="preserve">Small Escrow Amounts, Army </t>
  </si>
  <si>
    <t xml:space="preserve">Total, Department Of The Army </t>
  </si>
  <si>
    <t xml:space="preserve">Proceeds Of Sales Of Lost, Abandoned, Or Unclaimed Personal Property, Navy (T) </t>
  </si>
  <si>
    <t xml:space="preserve">Personal Funds Of Deceased, Mentally Incompetent Or Missing Personnel, Navy (T) </t>
  </si>
  <si>
    <t xml:space="preserve">Pay Of The Navy, Deposit Fund (T) </t>
  </si>
  <si>
    <t xml:space="preserve">Pay Of Marine Corps, Deposit Fund (T) </t>
  </si>
  <si>
    <t xml:space="preserve">Employees' Payroll Allotment Account, United States Savings Bonds, Navy </t>
  </si>
  <si>
    <t xml:space="preserve">Withheld State And Local Taxes, Navy </t>
  </si>
  <si>
    <t xml:space="preserve">Other Federal Payroll Withholding, Allotments, Navy </t>
  </si>
  <si>
    <t xml:space="preserve">Advances Without Orders From Non-Federal Sources, Navy </t>
  </si>
  <si>
    <t xml:space="preserve">Small Escrow Amounts, Navy </t>
  </si>
  <si>
    <t xml:space="preserve">Civilian Employees Allotment Account, Navy </t>
  </si>
  <si>
    <t xml:space="preserve">Commercial Communication Service, Navy </t>
  </si>
  <si>
    <t xml:space="preserve">Housing Rentals, Navy </t>
  </si>
  <si>
    <t xml:space="preserve">Accounts Payable, Check Issue Underdrafts, Navy </t>
  </si>
  <si>
    <t xml:space="preserve">Total, Department Of The Navy </t>
  </si>
  <si>
    <t xml:space="preserve">Proceeds Of Sales Of Lost, Abandoned, Or Unclaimed Personal Property, Air Force (T) </t>
  </si>
  <si>
    <t xml:space="preserve">Pay Of The Air Force, Deposit Fund (T) </t>
  </si>
  <si>
    <t xml:space="preserve">Employees' Payroll Allotment Account, United States Savings Bonds, Air Force </t>
  </si>
  <si>
    <t xml:space="preserve">Withheld Allotment Of Compensation For Payment Of Employee Organization Dues, Air Force </t>
  </si>
  <si>
    <t xml:space="preserve">Unclaimed Moneys Due Creditors Of Contractors With The United States Under Cost-Plus-A-Fixed-Fee Contracts, Air Force (T) </t>
  </si>
  <si>
    <t xml:space="preserve">Foreign Taxes Withheld, Air Force </t>
  </si>
  <si>
    <t xml:space="preserve">Employee And Employer Contributions, Foreign Government Social Security And Related Programs, Air Force </t>
  </si>
  <si>
    <t xml:space="preserve">Employee And Employer Contributions, Private Insurance Plans, Air Force </t>
  </si>
  <si>
    <t xml:space="preserve">Amounts Withheld For Group Life Insurance, National Guard Members, Air Force </t>
  </si>
  <si>
    <t xml:space="preserve">Withheld State And Local Taxes, Air Force </t>
  </si>
  <si>
    <t xml:space="preserve">Other Federal Payroll Withholding, Allotments, Air Force </t>
  </si>
  <si>
    <t xml:space="preserve">Servicemen's Group Life Insurance Fund, Suspense, Air Force </t>
  </si>
  <si>
    <t xml:space="preserve">Advances Without Orders From Non-Federal Sources, Air Force </t>
  </si>
  <si>
    <t xml:space="preserve">Small Escrow Amounts, Air Force </t>
  </si>
  <si>
    <t xml:space="preserve">Gains And Deficiencies On Exchange Transactions, Air Force </t>
  </si>
  <si>
    <t xml:space="preserve">Air Transportation, Military Air Transport Service, Air Force (T) </t>
  </si>
  <si>
    <t xml:space="preserve">Total, Department Of The Air Force </t>
  </si>
  <si>
    <t xml:space="preserve">Proceeds Of Sale Of Lost, Abandoned Or Unclaimed Personal Property, Office Of The Secretary Of Defense (T) </t>
  </si>
  <si>
    <t xml:space="preserve">Employees' Payroll Allotment Account, United States Savings Bonds, Secretary Of Defense </t>
  </si>
  <si>
    <t xml:space="preserve">Employee And Employer Contributions, Foreign Government Social Security And Related Programs, Office Of The Secretary Of Defense </t>
  </si>
  <si>
    <t xml:space="preserve">Cooperative Research And Development Project Fund, Defense Intelligence Agency </t>
  </si>
  <si>
    <t xml:space="preserve">Withheld State And Local Taxes, Secretary Of Defense </t>
  </si>
  <si>
    <t xml:space="preserve">Other Federal Payroll Withholding, Allotments, Defense Agencies </t>
  </si>
  <si>
    <t xml:space="preserve">Advances Without Orders From Non-Federal Sources, Defense Agencies </t>
  </si>
  <si>
    <t xml:space="preserve">Small Escrow Amounts, Defense </t>
  </si>
  <si>
    <t xml:space="preserve">Total, Defense Agencies </t>
  </si>
  <si>
    <t xml:space="preserve">Total, Department Of Defense - Military </t>
  </si>
  <si>
    <t xml:space="preserve">Pending Grantbacks, Department Of Education </t>
  </si>
  <si>
    <t xml:space="preserve">Higher Education Assistance Foundation Claims Reserves, Department Of Education </t>
  </si>
  <si>
    <t xml:space="preserve">Hea Title Iv Financial Guarantees Deposits, Department Of Education </t>
  </si>
  <si>
    <t xml:space="preserve">Advances Without Orders From Non-Federal Sources, Department Of Education </t>
  </si>
  <si>
    <t xml:space="preserve">Small Escrow Amounts, Department Of Education </t>
  </si>
  <si>
    <t xml:space="preserve">Total, Department Of Education </t>
  </si>
  <si>
    <t xml:space="preserve">Employees' Payroll Allotment Account, United States Savings Bonds, Energy </t>
  </si>
  <si>
    <t xml:space="preserve">Unclaimed Money Due Creditors Of Contractors With The United States Under Cost-Plus-A-Fixed-Fee Contracts, Departmental Operations, Department Of Energy </t>
  </si>
  <si>
    <t xml:space="preserve">Wapa Passthrough Collections For Non-Federal Power, Department Of Energy </t>
  </si>
  <si>
    <t xml:space="preserve">Withheld State And Local Taxes, Energy </t>
  </si>
  <si>
    <t xml:space="preserve">Other Federal Payroll Withholding, Allotments </t>
  </si>
  <si>
    <t xml:space="preserve">Payments By Alleged Violators Of Department Of Energy Regulations, Department Of Energy </t>
  </si>
  <si>
    <t xml:space="preserve">Naval Patroleum Reserve Fund, Energy Programs, Department Of Energy </t>
  </si>
  <si>
    <t xml:space="preserve">Fees Paid Under Protest (Ferc), Energy </t>
  </si>
  <si>
    <t xml:space="preserve">Ferc Market Manipulation Disgorged Monies </t>
  </si>
  <si>
    <t xml:space="preserve">Advances Without Orders From Non-Federal Sources </t>
  </si>
  <si>
    <t xml:space="preserve">Small Escrow Amounts </t>
  </si>
  <si>
    <t xml:space="preserve">Total, Department Of Energy </t>
  </si>
  <si>
    <t xml:space="preserve">Deposits Of Savings, Public Health Service, Departmental Management </t>
  </si>
  <si>
    <t xml:space="preserve">Employees' Payroll Allotment Account, United States Savings Bonds, Departmental Management </t>
  </si>
  <si>
    <t xml:space="preserve">Personal Funds And Earnings Of Patients, National Institutes Of Health </t>
  </si>
  <si>
    <t xml:space="preserve">Personal Funds And Earnings Of Patients, Public Health Service Hospitals, Health Resources And Services Administration </t>
  </si>
  <si>
    <t xml:space="preserve">Collections Of Past-Due Support From Federal Tax Refunds, Administration For Children And Families </t>
  </si>
  <si>
    <t xml:space="preserve">Withheld State And Local Taxes, Departmental Management </t>
  </si>
  <si>
    <t xml:space="preserve">Health Resources And Services Administration </t>
  </si>
  <si>
    <t xml:space="preserve">Other Federal Payroll Withholding, Allotments, Departmental Management </t>
  </si>
  <si>
    <t xml:space="preserve">Other Federal Payroll Withholding Allotments, Centers For Disease Control </t>
  </si>
  <si>
    <t xml:space="preserve">Payment To States From Receipts For Child Support, Administration For Children And Families </t>
  </si>
  <si>
    <t xml:space="preserve">Advances Without Orders From Non-Federal Sources, Centers For Disease Control </t>
  </si>
  <si>
    <t xml:space="preserve">Total, Department Of Health And Human Services </t>
  </si>
  <si>
    <t xml:space="preserve">Seized Currency, Treasury Foreiture Fund </t>
  </si>
  <si>
    <t xml:space="preserve">Withheld State And Local Taxes, Federal Investments In Public Debt Securities </t>
  </si>
  <si>
    <t xml:space="preserve">Employees Payroll Allotment Account, U.S. Savings Bonds (Uscg) </t>
  </si>
  <si>
    <t xml:space="preserve">Employees Payroll Allotment Account, U.S. Savings Bonds, Ins, Department Of Homeland Security </t>
  </si>
  <si>
    <t xml:space="preserve">Duties Collected For The Virgin Islands Government, United States Customs Service </t>
  </si>
  <si>
    <t xml:space="preserve">Abandoned Or Other Unclaimed Property </t>
  </si>
  <si>
    <t xml:space="preserve">General Deposits And Payments, Department Of Homeland Security </t>
  </si>
  <si>
    <t xml:space="preserve">Withheld State And Local Taxes (Uscg) </t>
  </si>
  <si>
    <t xml:space="preserve">Withheld State And Local Taxes (Tsa) </t>
  </si>
  <si>
    <t xml:space="preserve">Other Federal Payroll Withholding Allotments (Ins) </t>
  </si>
  <si>
    <t xml:space="preserve">Other Federal Payroll Withholding, Allotments (Uscg) </t>
  </si>
  <si>
    <t xml:space="preserve">Other Federal Payroll Withholding, Allotments (Tsa) </t>
  </si>
  <si>
    <t xml:space="preserve">Advances Without Orders From Non-Federal Sources (Uscs) </t>
  </si>
  <si>
    <t xml:space="preserve">Small Escrow Amounts, United States Secret Service, Department Of Homeland Security </t>
  </si>
  <si>
    <t xml:space="preserve">Small Escrow Amounts (Fletc) </t>
  </si>
  <si>
    <t xml:space="preserve">Seized Genuine Cash, Usss </t>
  </si>
  <si>
    <t xml:space="preserve">Customs Programs Escrow, Uscs </t>
  </si>
  <si>
    <t xml:space="preserve">Deposits Of Cash To Secure Immigration Bonds, Ins </t>
  </si>
  <si>
    <t xml:space="preserve">Undistributed Interest On U.S. Treasury Bonds Or Notes Held As Collateral, Ins </t>
  </si>
  <si>
    <t xml:space="preserve">Total, Department Of Homeland Security </t>
  </si>
  <si>
    <t xml:space="preserve">Small Escrow Amounts, Federal Housing Administration, Housing And Urban Development </t>
  </si>
  <si>
    <t xml:space="preserve">Withheld State And Local Taxes, Office Funds Held Outside The Treasury </t>
  </si>
  <si>
    <t xml:space="preserve">Contract Wage Underpayments, Davis-Bacon Act, Housing And Urban Development </t>
  </si>
  <si>
    <t xml:space="preserve">Funds Received From Excess Community Development Block Grant Program Income, Department Of Housing And Urban Development </t>
  </si>
  <si>
    <t xml:space="preserve">Total, Department Of Housing And Urban Development </t>
  </si>
  <si>
    <t xml:space="preserve">Deposit Of Revenues Received From Mineral Leases On Lands Withdrawn For Alaskan Native Selection, Bureau Of Land Management </t>
  </si>
  <si>
    <t xml:space="preserve">Individual Indian Money, Bureau Of Indian Affairs </t>
  </si>
  <si>
    <t xml:space="preserve">Employees' Payroll Allotment Account, United States Savings Bonds, Office Of The Secretary </t>
  </si>
  <si>
    <t xml:space="preserve">Employees' Payroll Allotment Account, United States Savings Bonds, Minerals Management Service </t>
  </si>
  <si>
    <t xml:space="preserve">Non-Trust Deposits And Bids For Indian Lands And Natural Resources, Bureau Of Indian Affairs </t>
  </si>
  <si>
    <t xml:space="preserve">Deposits Of Proceeds Of Lands Withdrawn For Native Selection, Bureau Of Indian Affairs </t>
  </si>
  <si>
    <t xml:space="preserve">Withheld State And Local Taxes, Office Of The Secretary </t>
  </si>
  <si>
    <t xml:space="preserve">Withheld State And Local Taxes, Minerals Management Service </t>
  </si>
  <si>
    <t xml:space="preserve">Withheld State And Local Taxes, Office Of Youth Programs </t>
  </si>
  <si>
    <t xml:space="preserve">Other Federal Payroll Withholding, Allotments, Office Of The Secretary </t>
  </si>
  <si>
    <t xml:space="preserve">Other Federal Payroll Withholding, Allotments, Bureau Of Reclamation </t>
  </si>
  <si>
    <t xml:space="preserve">Miscellaneous Unearned Collections, Bureau Of Land Management (T) </t>
  </si>
  <si>
    <t xml:space="preserve">Advances Without Orders From Non-Federal Sources, Office Of The Secretary </t>
  </si>
  <si>
    <t xml:space="preserve">Advances Without Orders From Non-Federal Sources, Bureau Of Reclamation </t>
  </si>
  <si>
    <t xml:space="preserve">Advances Without Orders From Non-Federal Sources, U.S. Geological Survey </t>
  </si>
  <si>
    <t xml:space="preserve">Advances Without Orders From Non-Federal Sources, Bureau Of Land Management </t>
  </si>
  <si>
    <t xml:space="preserve">Advances Without Orders From Non-Federal Sources, Bureau Of Indian Affairs </t>
  </si>
  <si>
    <t xml:space="preserve">Small Escrow Amount, Bureau Of Reclamation </t>
  </si>
  <si>
    <t xml:space="preserve">Small Escrow Amounts, National Park Service </t>
  </si>
  <si>
    <t xml:space="preserve">Small Escrow Amounts, Office Of Surface Mining </t>
  </si>
  <si>
    <t xml:space="preserve">Small Escrow Amount, Bureau Of Indian Affairs </t>
  </si>
  <si>
    <t xml:space="preserve">Deposits, Outer Continental Shelf Lands Act, Bonus Bids, Minerals Management Service </t>
  </si>
  <si>
    <t xml:space="preserve">Deposits, Alaska National Interest Lands Conservation Act, Bureau Of Land Management </t>
  </si>
  <si>
    <t xml:space="preserve">Tribal Trust Accounts, Office The Special Trustee For American Indians </t>
  </si>
  <si>
    <t xml:space="preserve">Suspense, Office Of Youth Programs </t>
  </si>
  <si>
    <t xml:space="preserve">Total, Department Of The Interior </t>
  </si>
  <si>
    <t xml:space="preserve">Employees' Payroll Allotment Account, United States Savings Bonds, General Legal Activities </t>
  </si>
  <si>
    <t xml:space="preserve">Employees' Payroll Allotment Account, United States Savings Bonds, Federal Bureau Of Investigation </t>
  </si>
  <si>
    <t xml:space="preserve">War Claims Fund, Foreign Claims Settlement Commission (T) </t>
  </si>
  <si>
    <t xml:space="preserve">Alien Property Fund, World War Ii (T) </t>
  </si>
  <si>
    <t xml:space="preserve">Funds Of Federal Prisoners (T) </t>
  </si>
  <si>
    <t xml:space="preserve">Usao/artemis Settlement Account, U.S. Attorneys, Justice </t>
  </si>
  <si>
    <t xml:space="preserve">Withheld State And Local Taxes, General Legal Activities </t>
  </si>
  <si>
    <t xml:space="preserve">Withheld State And Local Taxes, Federal Bureau Of Investigation </t>
  </si>
  <si>
    <t xml:space="preserve">Withheld State And Local Taxes, Federal Prison System </t>
  </si>
  <si>
    <t xml:space="preserve">Withheld State And Local Taxes, Drug Enforcement Administration </t>
  </si>
  <si>
    <t xml:space="preserve">Withheld State And Local Taxes, United States Marshals Service </t>
  </si>
  <si>
    <t xml:space="preserve">Small Escrow Amounts, Federal Bureau Of Investigation </t>
  </si>
  <si>
    <t xml:space="preserve">Small Escrow Amounts, United States Marshals Service </t>
  </si>
  <si>
    <t xml:space="preserve">Cvc Gift Account, Office For Victims Of Crime, Justice </t>
  </si>
  <si>
    <t xml:space="preserve">Court Services And Offender Supervision Funding, Justice </t>
  </si>
  <si>
    <t xml:space="preserve">Seized Assets Fund, Justice </t>
  </si>
  <si>
    <t xml:space="preserve">Suspense, Office Of Justice Programs </t>
  </si>
  <si>
    <t xml:space="preserve">Fees And Other Collections, United States Marshals </t>
  </si>
  <si>
    <t xml:space="preserve">Fees And Other Collections, United States Marshals Service </t>
  </si>
  <si>
    <t xml:space="preserve">Transfer To : Treasury </t>
  </si>
  <si>
    <t xml:space="preserve">Total, Department Of Justice </t>
  </si>
  <si>
    <t xml:space="preserve">Employees' Payroll Allotment Account, United States Savings Bonds, Labor </t>
  </si>
  <si>
    <t xml:space="preserve">Withheld State And Local Taxes, Labor </t>
  </si>
  <si>
    <t xml:space="preserve">Small Escrow Amounts, Office Of The Chief Financial Officer, Department Of Labor </t>
  </si>
  <si>
    <t xml:space="preserve">Small Escrow Amounts, Employment And Training Administration, Department Of Labor </t>
  </si>
  <si>
    <t xml:space="preserve">Small Escrow Amounts, Office Of The Assistant Secretary, Department Of Labor </t>
  </si>
  <si>
    <t xml:space="preserve">Small Escrow Amounts, Employment Standards Administration, Department Of Labor </t>
  </si>
  <si>
    <t xml:space="preserve">Wage And Hour And Public Contracts Restitution Fund, Labor </t>
  </si>
  <si>
    <t xml:space="preserve">Back Wage Restitution Fund, Employment Standards Administration </t>
  </si>
  <si>
    <t xml:space="preserve">Suspense, Department Of Labor </t>
  </si>
  <si>
    <t xml:space="preserve">Total, Department Of Labor </t>
  </si>
  <si>
    <t xml:space="preserve">Deposit Of Severance Reserves, State </t>
  </si>
  <si>
    <t xml:space="preserve">Deposit Fund, United Nations Compensation Commission Claims, Department Of State </t>
  </si>
  <si>
    <t xml:space="preserve">Employees' Payroll Allotment Account, United States Savings Bonds, State </t>
  </si>
  <si>
    <t xml:space="preserve">Proceeds From Estates Of American Citizens Who Die Abroad, Department Of State </t>
  </si>
  <si>
    <t xml:space="preserve">Employee And Employer Contributions, Foreign Government Social Security And Related Programs, State </t>
  </si>
  <si>
    <t xml:space="preserve">Payment Of Unclaimed Moneys, State (T) </t>
  </si>
  <si>
    <t xml:space="preserve">Bosnia Federation Defense Fund -- Saudi Arabia, United Arab Emirates, Kuwait, Et Al, Department Of State </t>
  </si>
  <si>
    <t xml:space="preserve">Bosnia Federation - General Contract Account </t>
  </si>
  <si>
    <t xml:space="preserve">Funds Of Bosnia Federation For Training And Equipment, Department Of State </t>
  </si>
  <si>
    <t xml:space="preserve">Withheld State And Local Taxes, State </t>
  </si>
  <si>
    <t xml:space="preserve">Withheld State And Local Taxes, For Capps Only, Office Of Finance </t>
  </si>
  <si>
    <t xml:space="preserve">Other Federal Payroll Witholding, Allotments, Department Of State </t>
  </si>
  <si>
    <t xml:space="preserve">Moneys Withheld From Contractors, International Boundary And Water Commission, State </t>
  </si>
  <si>
    <t xml:space="preserve">General Deposits, State </t>
  </si>
  <si>
    <t xml:space="preserve">Unearned Passport And Application Fees, State (T) </t>
  </si>
  <si>
    <t xml:space="preserve">Suspense Deposits Abroad, State </t>
  </si>
  <si>
    <t xml:space="preserve">Accounts Payable, Check Issue Underdrafts, State </t>
  </si>
  <si>
    <t xml:space="preserve">Total, Department Of State </t>
  </si>
  <si>
    <t xml:space="preserve">Maritime Guaranteed Loan Escrow Fund, Maritime Administration </t>
  </si>
  <si>
    <t xml:space="preserve">Employees' Payroll Allotment Account, United States Savings Bonds, Federal Highway Administration </t>
  </si>
  <si>
    <t xml:space="preserve">Employees' Payroll Allotment Account, United States Savings Bonds, National Highway Traffic Safety Administration </t>
  </si>
  <si>
    <t xml:space="preserve">Employees' Payroll Allotment Account, United States Savings Bonds, Federal Railroad Administration </t>
  </si>
  <si>
    <t xml:space="preserve">Employees' Payroll Allotment Account, United States Savings Bonds, Urban Mass Transportation Administration </t>
  </si>
  <si>
    <t xml:space="preserve">Employees' Payroll Allotment Account, United States Savings Bonds, Federal Aviation Administration </t>
  </si>
  <si>
    <t xml:space="preserve">Employees' Payroll Allotment Account, United States Savings Bonds, Maritime Administration </t>
  </si>
  <si>
    <t xml:space="preserve">Employees' Payroll Allotment Account, United States Savings Bonds, Federal Motor Carrier Administration </t>
  </si>
  <si>
    <t xml:space="preserve">Withheld State And Local Taxes, National Highway Traffic Safety Administration </t>
  </si>
  <si>
    <t xml:space="preserve">Withheld State And Local Taxes, Federal Railroad Administration </t>
  </si>
  <si>
    <t xml:space="preserve">Withheld State And Local Taxes, Federal Aviation Administration </t>
  </si>
  <si>
    <t xml:space="preserve">Withheld State And Local Taxes, Maritime Administration </t>
  </si>
  <si>
    <t xml:space="preserve">Withheld State And Local Taxes, Federal Motor Carrier Safety Administration </t>
  </si>
  <si>
    <t xml:space="preserve">Other Federal Payroll Withholding, Allotments, Surface Transportation Board </t>
  </si>
  <si>
    <t xml:space="preserve">Other Federal Payroll Withholding, Allotments, Federal Highway Administration </t>
  </si>
  <si>
    <t xml:space="preserve">Other Federal Payroll Withholding, Allotments, National Highway Traffic Safety Administration </t>
  </si>
  <si>
    <t xml:space="preserve">Other Federal Payroll Withholding, Allotments, Federal Railroad Administration </t>
  </si>
  <si>
    <t xml:space="preserve">Other Federal Payroll Withholding, Allotments, Transportation Systems Center </t>
  </si>
  <si>
    <t xml:space="preserve">Other Federal Payroll Withholding, Allotments, Federal Transit Administration </t>
  </si>
  <si>
    <t xml:space="preserve">Other Federal Payroll Withholding, Allotments, Federal Aviation Administration </t>
  </si>
  <si>
    <t xml:space="preserve">Other Federal Payroll Withholding, Allotments, Pipeline And Hazardous Materials Safety Administration </t>
  </si>
  <si>
    <t xml:space="preserve">Other Federal Payroll Withholding, Allotments, Bureau Of Transportation Statistics </t>
  </si>
  <si>
    <t xml:space="preserve">Other Federal Payroll Withholding, Allotments Maritime Administration </t>
  </si>
  <si>
    <t xml:space="preserve">Other Federal Payroll Withholdings, Allotments, Federal Motor Carrier Safety Administration </t>
  </si>
  <si>
    <t xml:space="preserve">Other Federal Payroll Withholding, Allotments, Transportation Security Administration </t>
  </si>
  <si>
    <t xml:space="preserve">Small Escrow Amount, Federal Aviation Administration </t>
  </si>
  <si>
    <t xml:space="preserve">Unearned Fees For Registration And Recordation Of Aircraft, Federal Aviation Administration (T) </t>
  </si>
  <si>
    <t xml:space="preserve">Unearned Copying Fees, Federal Aviation Administration (T) </t>
  </si>
  <si>
    <t xml:space="preserve">Suspense, Office Of The Secretary </t>
  </si>
  <si>
    <t xml:space="preserve">Suspense, National Highway Traffic Safety Administration </t>
  </si>
  <si>
    <t xml:space="preserve">Suspense, Federal Railroad Administration </t>
  </si>
  <si>
    <t xml:space="preserve">Suspense, Urban Mass Transportation Administration </t>
  </si>
  <si>
    <t xml:space="preserve">Proceeds From Sale Of Surplus Property, Federal Aviation Administration </t>
  </si>
  <si>
    <t xml:space="preserve">Total, Department Of Transportation </t>
  </si>
  <si>
    <t xml:space="preserve">Proceeds From Sale Of Surplus Property, Payment Of Principal And Interest On Securities Of Various Government Agencies </t>
  </si>
  <si>
    <t xml:space="preserve">Proceeds And Payment Of Certain Unpaid Checks </t>
  </si>
  <si>
    <t xml:space="preserve">Proceeds Of Withheld Foreign Checks </t>
  </si>
  <si>
    <t xml:space="preserve">Employees' Payroll Allotment Account, United States Savings Bonds, Office Of Thrift Supervision, Treasury </t>
  </si>
  <si>
    <t xml:space="preserve">Debt Management Operations </t>
  </si>
  <si>
    <t xml:space="preserve">Unrealized Discount On Investment </t>
  </si>
  <si>
    <t xml:space="preserve">Payment Of Unclaimed Moneys (T) </t>
  </si>
  <si>
    <t xml:space="preserve">Proceeds And Payments Of Enrollee's Share Of The Health Coverage Tax Credit, Internal Revenue Service, Treasury </t>
  </si>
  <si>
    <t xml:space="preserve">Treasury Control System Payments </t>
  </si>
  <si>
    <t xml:space="preserve">Treasury Control System Reversals </t>
  </si>
  <si>
    <t xml:space="preserve">General Deposits, Administrative Management Division, Fms </t>
  </si>
  <si>
    <t xml:space="preserve">Withheld State And Local Taxes, Office Of Thrift Supervision, Treasury </t>
  </si>
  <si>
    <t xml:space="preserve">Kennedy Center Revenue Bond Sinking Fund </t>
  </si>
  <si>
    <t xml:space="preserve"> Investments In Public Debt Securities </t>
  </si>
  <si>
    <t xml:space="preserve">Iranian Claims Settlement </t>
  </si>
  <si>
    <t xml:space="preserve">Vietnam Claims Fund </t>
  </si>
  <si>
    <t xml:space="preserve"> Unrealized Discount On Investments </t>
  </si>
  <si>
    <t xml:space="preserve">Belize Escrow, Debt Reduction, Treasury </t>
  </si>
  <si>
    <t xml:space="preserve">Secretary Of The Treasury, Government Of Funds Held Outside The Treasury </t>
  </si>
  <si>
    <t xml:space="preserve">Escrow Amounts, Financial Management Service </t>
  </si>
  <si>
    <t xml:space="preserve">Small Escrow Accounts,office Of Thrift Supervision </t>
  </si>
  <si>
    <t xml:space="preserve">Seized Cash, Internal Revenue Service </t>
  </si>
  <si>
    <t xml:space="preserve">Mutilated Currency Claims Fund, Bureau Of Engraving And Printing, Treasury </t>
  </si>
  <si>
    <t xml:space="preserve">Proceeds For Unfunding Certain Foreign Exchange Accounts, Treasury </t>
  </si>
  <si>
    <t xml:space="preserve">Small Difference Account For Deposit And Check Adjustments, Financial Management Service </t>
  </si>
  <si>
    <t xml:space="preserve">Internal Revenue Collections For Northern Mariana Islands </t>
  </si>
  <si>
    <t xml:space="preserve">Coverover Withholdings - U.S. Virgin Islands </t>
  </si>
  <si>
    <t xml:space="preserve">Public Debt </t>
  </si>
  <si>
    <t xml:space="preserve">Unamortized Discount, Department Of Defense Military Retirement And Unamortized Discount, Department Of Defense Military Retirement And Education Benefits Funds </t>
  </si>
  <si>
    <t xml:space="preserve">Unamortized Premium, Department Of Defense Military Retirement And Education Benefits Funds </t>
  </si>
  <si>
    <t xml:space="preserve">Accrued Interest Purchased, Department Of Defense Military Retirement And Education Benefits Funds </t>
  </si>
  <si>
    <t xml:space="preserve">Suspense, Net Interest Payments To States, Treasury, Financial Management Service </t>
  </si>
  <si>
    <t xml:space="preserve">Deposits And Refunds Of Prepaid Fixed Fees Received From Taxpayers, Internal Revenue Service </t>
  </si>
  <si>
    <t xml:space="preserve">Unapplied Collections, Internal Revenue Service </t>
  </si>
  <si>
    <t xml:space="preserve">Unapplied Collections, Bureau Of Alcohol, Tobacco, And Firearms </t>
  </si>
  <si>
    <t xml:space="preserve">Accounts Payable, Check Issue Underdrafts, Treasury </t>
  </si>
  <si>
    <t xml:space="preserve">Total, Department Of The Treasury </t>
  </si>
  <si>
    <t xml:space="preserve">Personal Funds Of Patients, Veterans Affairs </t>
  </si>
  <si>
    <t xml:space="preserve">Employees' Payroll Allotment Account, United States Savings Bonds, Veterans Affairs </t>
  </si>
  <si>
    <t xml:space="preserve">Withheld State And Local Taxes, Veterans Affairs </t>
  </si>
  <si>
    <t xml:space="preserve">Other Federal Payroll Withholding, Allotments, Department Of Veterans Affairs </t>
  </si>
  <si>
    <t xml:space="preserve">Small Escrow Amounts, Department Of Veterans Affairs </t>
  </si>
  <si>
    <t xml:space="preserve">Total, Department Of Veterans Affairs </t>
  </si>
  <si>
    <t xml:space="preserve">Advances From District Of Columbia, Corps Of Engineers, Civil </t>
  </si>
  <si>
    <t xml:space="preserve">Advances Without Orders From Non-Federal Sources, Corps Of Engineers </t>
  </si>
  <si>
    <t xml:space="preserve">Small Escrow Amounts, Corps Of Engineers </t>
  </si>
  <si>
    <t xml:space="preserve">Total, Corps Of Engineers </t>
  </si>
  <si>
    <t xml:space="preserve">Employees' Payroll Allotment Account, United States Savings Bonds, Environmental Protection Agency </t>
  </si>
  <si>
    <t xml:space="preserve">Fees For Ocean Dumping, Environmental Protection Agency </t>
  </si>
  <si>
    <t xml:space="preserve">Nonconformance Penalties, Environmental Protection Agency </t>
  </si>
  <si>
    <t xml:space="preserve">Clean Air Allowance Auction And Sale, Environmental Protection Agency </t>
  </si>
  <si>
    <t xml:space="preserve">Withheld State And Local Taxes, Environmental Protection Agency </t>
  </si>
  <si>
    <t xml:space="preserve">Advances Without Orders From Non-Federal Sources, Environmental Protection Agency </t>
  </si>
  <si>
    <t xml:space="preserve">Total, Environmental Protection Agency </t>
  </si>
  <si>
    <t xml:space="preserve">Employees' Payroll Allotment Account, United States Savings Bonds, White House Office </t>
  </si>
  <si>
    <t xml:space="preserve">Employees' Payroll Allotment Account, United States Savings Bonds, National Security Council </t>
  </si>
  <si>
    <t xml:space="preserve">Employees' Payroll Allotment Account, United States Savings Bonds, Special Assistance To The President </t>
  </si>
  <si>
    <t xml:space="preserve">Withheld State And Local Taxes, White House Office </t>
  </si>
  <si>
    <t xml:space="preserve">Suspense, White House Office </t>
  </si>
  <si>
    <t xml:space="preserve">President </t>
  </si>
  <si>
    <t xml:space="preserve">Employees' Payroll Allotment Account, United States Savings Bonds, General Services Administration </t>
  </si>
  <si>
    <t xml:space="preserve">Withheld State And Local Taxes, General Services Administration </t>
  </si>
  <si>
    <t xml:space="preserve">Advances Without Orders From Non-Federal Sources, General Services Administration </t>
  </si>
  <si>
    <t xml:space="preserve">Reserve For Purchase Contract Projects, General Services Administration </t>
  </si>
  <si>
    <t xml:space="preserve">Proceeds From Sale Of Surplus Property, General Services Administration </t>
  </si>
  <si>
    <t xml:space="preserve">Total, General Services Administration </t>
  </si>
  <si>
    <t xml:space="preserve">Nato Airborne Early Warning Program, Office Of The Secretary Of Defense </t>
  </si>
  <si>
    <t xml:space="preserve">Total, International Security Assistance </t>
  </si>
  <si>
    <t xml:space="preserve">Employees' Payroll Allotment Account, United States Savings Bonds, Agency For International Development </t>
  </si>
  <si>
    <t xml:space="preserve">Employee And Employer Contributions, Foreign Government Social Security And Related Programs, Agency For International Development </t>
  </si>
  <si>
    <t xml:space="preserve">Advances Without Orders From Non-Federal Sources, Agency For International Development </t>
  </si>
  <si>
    <t xml:space="preserve">Suspense, Deposits Abroad, Agency For International Development </t>
  </si>
  <si>
    <t xml:space="preserve">Suspense, Agency For International Development </t>
  </si>
  <si>
    <t xml:space="preserve">Total, Agency For International Development </t>
  </si>
  <si>
    <t xml:space="preserve">Employees' Payroll Allotment Account, United States Savings Bonds, Overseas Private Investment Corporation </t>
  </si>
  <si>
    <t xml:space="preserve">Withheld State And Local Taxes, Overseas Private Investment Corporation </t>
  </si>
  <si>
    <t xml:space="preserve">Total, Overseas Private Investment Corporation </t>
  </si>
  <si>
    <t xml:space="preserve">Readjustment Allowances, Peace Corps </t>
  </si>
  <si>
    <t xml:space="preserve">Employees' Payroll Allotment Account, United States Savings Bonds, Peace Corps </t>
  </si>
  <si>
    <t xml:space="preserve">Total, Peace Corps </t>
  </si>
  <si>
    <t xml:space="preserve">Total, International Development Assistance </t>
  </si>
  <si>
    <t xml:space="preserve">Total, International Assistance Program </t>
  </si>
  <si>
    <t xml:space="preserve">Withheld State And Local Taxes, National Aeronautics And Space Administration </t>
  </si>
  <si>
    <t xml:space="preserve">Other Federal Payroll Withholding, Allotments, National Aeronautics And Space Administration </t>
  </si>
  <si>
    <t xml:space="preserve">Advances Without Orders From Non-Federal Sources, National Aeronautics Space </t>
  </si>
  <si>
    <t xml:space="preserve">Small Escrow Amounts, National Aeronautics Space Administration </t>
  </si>
  <si>
    <t xml:space="preserve">Total, National Aeronautics And Space Administration </t>
  </si>
  <si>
    <t xml:space="preserve">Withheld State And Local Taxes, Small Business Administration </t>
  </si>
  <si>
    <t xml:space="preserve">Total, Small Business Administration </t>
  </si>
  <si>
    <t xml:space="preserve">Proceeds Of Supplemental Security Income Checks Unnegotiated For 180 Days/six Months, Pending Distribution </t>
  </si>
  <si>
    <t xml:space="preserve">State Supplemental Security Income Payments, Social Security Administration </t>
  </si>
  <si>
    <t xml:space="preserve">Payments For Information Furnished By The Department Of Health And Human Services, Social Security Administration </t>
  </si>
  <si>
    <t xml:space="preserve">Suspense, Social Security Administration </t>
  </si>
  <si>
    <t xml:space="preserve">Total, Social Security Administration </t>
  </si>
  <si>
    <t xml:space="preserve">Employee Payroll Allotment Account, U.S. Savings Bonds, Broadcasting Board Of Governors </t>
  </si>
  <si>
    <t xml:space="preserve">Withheld State And Local Taxes, Broadcasting Board Of Governors </t>
  </si>
  <si>
    <t xml:space="preserve">Other Federal Payroll Withholding, Allotments, Broadcasting Board Of Governors </t>
  </si>
  <si>
    <t xml:space="preserve">Total, Broadcasting Board Of Governors </t>
  </si>
  <si>
    <t xml:space="preserve">Interagency Transfers And Payments, Central Intelligence Agency </t>
  </si>
  <si>
    <t xml:space="preserve">Gifts, Central Intelligence Agency </t>
  </si>
  <si>
    <t xml:space="preserve">Total, Central Intelligence Agency </t>
  </si>
  <si>
    <t xml:space="preserve">Fees And Other Charges, Commodity Futures Trading Commission </t>
  </si>
  <si>
    <t xml:space="preserve">Total, Commodity Futures Trading Commission </t>
  </si>
  <si>
    <t xml:space="preserve">Stipends, Corporation For National And Community Service </t>
  </si>
  <si>
    <t xml:space="preserve">Other Federal Payroll Withholding Allotments, Corporation For National And Community Service </t>
  </si>
  <si>
    <t xml:space="preserve">Total, Corporation For National And Community Service </t>
  </si>
  <si>
    <t xml:space="preserve">Crime Victims Compensation Fund, District Of Columbia </t>
  </si>
  <si>
    <t xml:space="preserve">Revenues And Outlays, Treasurer, District Of Columbia </t>
  </si>
  <si>
    <t xml:space="preserve">Revenues And Outlays, Unemployment Compensation Board, District Of Columbia </t>
  </si>
  <si>
    <t xml:space="preserve">Total, District Of Columbia Courts </t>
  </si>
  <si>
    <t xml:space="preserve">Total, District Of Columbia </t>
  </si>
  <si>
    <t xml:space="preserve">Advances Without Orders From Non-Federal Sources, Equal Employment Opportunity Commission </t>
  </si>
  <si>
    <t xml:space="preserve">Small Escrow Amounts, Equal Employment Opportunity </t>
  </si>
  <si>
    <t xml:space="preserve">Total, Equal Employment Opportunity Commission </t>
  </si>
  <si>
    <t xml:space="preserve">International Telecommunication Settlements </t>
  </si>
  <si>
    <t xml:space="preserve">Fees, Suspense, Federal Communications Commission </t>
  </si>
  <si>
    <t xml:space="preserve">Total, Federal Communications Commission </t>
  </si>
  <si>
    <t xml:space="preserve">Total, Federal Deposit Insurance Corporation </t>
  </si>
  <si>
    <t xml:space="preserve">Withheld State And Local Taxes, Federal Election Commission </t>
  </si>
  <si>
    <t xml:space="preserve">Total, Federal Election Commission </t>
  </si>
  <si>
    <t xml:space="preserve">Thrift Savings Fund, Federal Retirement Thrift Investment Board </t>
  </si>
  <si>
    <t xml:space="preserve">Total, Federal Retirement Thrift Investment Board </t>
  </si>
  <si>
    <t xml:space="preserve">Ftc Consumer Redress Escrow, Federal Trade Commission </t>
  </si>
  <si>
    <t xml:space="preserve">Total, Federal Trade Commission </t>
  </si>
  <si>
    <t xml:space="preserve">Foreign Broadcast Information Service </t>
  </si>
  <si>
    <t xml:space="preserve">Total, Intelligence Community Management Account </t>
  </si>
  <si>
    <t xml:space="preserve">Employees' Payroll Allotment Account, United States Savings Bonds, National Credit Union Administration </t>
  </si>
  <si>
    <t xml:space="preserve">Total, National Credit Union Administration </t>
  </si>
  <si>
    <t xml:space="preserve">Escrow Account, National Labor Relations Board </t>
  </si>
  <si>
    <t xml:space="preserve">Total, National Labor Relations Board </t>
  </si>
  <si>
    <t xml:space="preserve">Employees' Payroll Allotment Account, United States Savings Bonds, National Mediation Board </t>
  </si>
  <si>
    <t xml:space="preserve">Total, National Mediation Board </t>
  </si>
  <si>
    <t xml:space="preserve">Nuclear Facility Fees In Advance Of Final Determination Of Fees, Nuclear Regulatory Commission </t>
  </si>
  <si>
    <t xml:space="preserve">Total, Nuclear Regulatory Commission </t>
  </si>
  <si>
    <t xml:space="preserve">Postal Service Fund </t>
  </si>
  <si>
    <t xml:space="preserve">Total, Postal Service </t>
  </si>
  <si>
    <t xml:space="preserve">Withheld State And Local Taxes, Railroad Retirement Board </t>
  </si>
  <si>
    <t xml:space="preserve">Total, Railroad Retirement Board </t>
  </si>
  <si>
    <t xml:space="preserve">Disgorgement And Penalty Amounts Held For Investors, Securities And Exchange Commission </t>
  </si>
  <si>
    <t xml:space="preserve">Total, Securities And Exchange Commission </t>
  </si>
  <si>
    <t xml:space="preserve">Employees' Payroll Allotment Account, United States Savings Bonds, National Gallery Of Art </t>
  </si>
  <si>
    <t xml:space="preserve">Smithsonian Fund, Smithsonian Institution </t>
  </si>
  <si>
    <t xml:space="preserve">Smithsonian Endowment Fund, Smithsonian Institution </t>
  </si>
  <si>
    <t xml:space="preserve">Total, Smithsonian Institution </t>
  </si>
  <si>
    <t xml:space="preserve">Total, Independent Agencies </t>
  </si>
  <si>
    <t xml:space="preserve">Total, Deposit Funds </t>
  </si>
  <si>
    <t>42,472,000.00</t>
  </si>
  <si>
    <t>63,770.27</t>
  </si>
  <si>
    <t>-938,654.82</t>
  </si>
  <si>
    <t>41,533,612.44</t>
  </si>
  <si>
    <t>59,202,734.05</t>
  </si>
  <si>
    <t>60,847,775.98</t>
  </si>
  <si>
    <t>3,377,670.09</t>
  </si>
  <si>
    <t>-59,370,430.46</t>
  </si>
  <si>
    <t>68,622,489.35</t>
  </si>
  <si>
    <t>167,696.41</t>
  </si>
  <si>
    <t>54,978.62</t>
  </si>
  <si>
    <t>72,055,138.06</t>
  </si>
  <si>
    <t>218,441.64</t>
  </si>
  <si>
    <t>2,192,799.02</t>
  </si>
  <si>
    <t>2,213,792.43</t>
  </si>
  <si>
    <t>-2,678,713.59</t>
  </si>
  <si>
    <t>13,914,883.04</t>
  </si>
  <si>
    <t>-1,263,582.86</t>
  </si>
  <si>
    <t>1,263,582.86</t>
  </si>
  <si>
    <t>3,606,684.79</t>
  </si>
  <si>
    <t>3,600,122.29</t>
  </si>
  <si>
    <t>-484,306.13</t>
  </si>
  <si>
    <t>-16,985.36</t>
  </si>
  <si>
    <t>-137,204.46</t>
  </si>
  <si>
    <t>1,145,174.90</t>
  </si>
  <si>
    <t>-4,402,140.91</t>
  </si>
  <si>
    <t>46,897.78</t>
  </si>
  <si>
    <t>91,566.14</t>
  </si>
  <si>
    <t>1,192,072.68</t>
  </si>
  <si>
    <t>-4,310,574.77</t>
  </si>
  <si>
    <t>-63,628.37</t>
  </si>
  <si>
    <t>-1,636.95</t>
  </si>
  <si>
    <t>1,829.95</t>
  </si>
  <si>
    <t>1,389.70</t>
  </si>
  <si>
    <t>19,022,498.36</t>
  </si>
  <si>
    <t>21,354,355.30</t>
  </si>
  <si>
    <t>342,071.27</t>
  </si>
  <si>
    <t>6,622,322.21</t>
  </si>
  <si>
    <t>-9,936,849.14</t>
  </si>
  <si>
    <t>35,271,047.63</t>
  </si>
  <si>
    <t>917,820.59</t>
  </si>
  <si>
    <t>1,349,201.10</t>
  </si>
  <si>
    <t>10,347,371.03</t>
  </si>
  <si>
    <t>64,598,315.94</t>
  </si>
  <si>
    <t>-249.45</t>
  </si>
  <si>
    <t>35,834.05</t>
  </si>
  <si>
    <t>-258,007.97</t>
  </si>
  <si>
    <t>1,855,651.47</t>
  </si>
  <si>
    <t>-116,837.60</t>
  </si>
  <si>
    <t>1,042,335.48</t>
  </si>
  <si>
    <t>-99,048.07</t>
  </si>
  <si>
    <t>942,297.77</t>
  </si>
  <si>
    <t>-474,143.09</t>
  </si>
  <si>
    <t>3,876,118.77</t>
  </si>
  <si>
    <t>9,443,878.53</t>
  </si>
  <si>
    <t>7,237,625.09</t>
  </si>
  <si>
    <t>2,206,508.13</t>
  </si>
  <si>
    <t>85,121.47</t>
  </si>
  <si>
    <t>-126,356.22</t>
  </si>
  <si>
    <t>-9,529,000.00</t>
  </si>
  <si>
    <t>49,007,000.00</t>
  </si>
  <si>
    <t>51,087,151.91</t>
  </si>
  <si>
    <t>-67,540,560.23</t>
  </si>
  <si>
    <t>-67,705,855.70</t>
  </si>
  <si>
    <t>2,560,812.32</t>
  </si>
  <si>
    <t>67,540,560.23</t>
  </si>
  <si>
    <t>540,842,663.75</t>
  </si>
  <si>
    <t>543,776,731.60</t>
  </si>
  <si>
    <t>4,564,893.79</t>
  </si>
  <si>
    <t>792,546,181.65</t>
  </si>
  <si>
    <t>255.00</t>
  </si>
  <si>
    <t>-255.00</t>
  </si>
  <si>
    <t>-10,730.17</t>
  </si>
  <si>
    <t>-3,093,382.63</t>
  </si>
  <si>
    <t>40,122,346.99</t>
  </si>
  <si>
    <t>-4,114,022.89</t>
  </si>
  <si>
    <t>4,114,022.89</t>
  </si>
  <si>
    <t>83,618,048.47</t>
  </si>
  <si>
    <t>83,734,509.57</t>
  </si>
  <si>
    <t>-20,679.67</t>
  </si>
  <si>
    <t>811,927.82</t>
  </si>
  <si>
    <t>27.69</t>
  </si>
  <si>
    <t>1,735.65</t>
  </si>
  <si>
    <t>3,728.71</t>
  </si>
  <si>
    <t>38,520.01</t>
  </si>
  <si>
    <t>424,721.23</t>
  </si>
  <si>
    <t>897,455.88</t>
  </si>
  <si>
    <t>123,339.47</t>
  </si>
  <si>
    <t>22,317.77</t>
  </si>
  <si>
    <t>531,137.43</t>
  </si>
  <si>
    <t>1,771,957.13</t>
  </si>
  <si>
    <t>-321.28</t>
  </si>
  <si>
    <t>774,498.07</t>
  </si>
  <si>
    <t>4.65</t>
  </si>
  <si>
    <t>6,591.67</t>
  </si>
  <si>
    <t>-316.63</t>
  </si>
  <si>
    <t>781,089.74</t>
  </si>
  <si>
    <t>-468,672,389.93</t>
  </si>
  <si>
    <t>-476,600,660.41</t>
  </si>
  <si>
    <t>15,527,841.43</t>
  </si>
  <si>
    <t>-1,610.07</t>
  </si>
  <si>
    <t>-11,259,173.30</t>
  </si>
  <si>
    <t>468,674,000.00</t>
  </si>
  <si>
    <t>1,232,353,000.00</t>
  </si>
  <si>
    <t>1,236,621,668.13</t>
  </si>
  <si>
    <t>2,248,988.02</t>
  </si>
  <si>
    <t>8,389,084.59</t>
  </si>
  <si>
    <t>8,389,134.59</t>
  </si>
  <si>
    <t>-481,028,002.11</t>
  </si>
  <si>
    <t>1,374,983,833.50</t>
  </si>
  <si>
    <t>-18,324.22</t>
  </si>
  <si>
    <t>-800,408.22</t>
  </si>
  <si>
    <t>-1,604,397.77</t>
  </si>
  <si>
    <t>685,806.13</t>
  </si>
  <si>
    <t>370.37</t>
  </si>
  <si>
    <t>2,446.11</t>
  </si>
  <si>
    <t>1,033.07</t>
  </si>
  <si>
    <t>-35,916.95</t>
  </si>
  <si>
    <t>-1,602,994.33</t>
  </si>
  <si>
    <t>652,622.21</t>
  </si>
  <si>
    <t>-14,361,695.64</t>
  </si>
  <si>
    <t>76,631,500.68</t>
  </si>
  <si>
    <t>74,426,950.87</t>
  </si>
  <si>
    <t>-1,740,967.06</t>
  </si>
  <si>
    <t>2,909,366.52</t>
  </si>
  <si>
    <t>-16,445,604.66</t>
  </si>
  <si>
    <t>77,182,253.54</t>
  </si>
  <si>
    <t>1,053.08</t>
  </si>
  <si>
    <t>2,718,326.87</t>
  </si>
  <si>
    <t>-14,484,616.50</t>
  </si>
  <si>
    <t>15,614,484.65</t>
  </si>
  <si>
    <t>232.55</t>
  </si>
  <si>
    <t>784,900.06</t>
  </si>
  <si>
    <t>-447.92</t>
  </si>
  <si>
    <t>97,200.57</t>
  </si>
  <si>
    <t>405,715.16</t>
  </si>
  <si>
    <t>29,023,387.97</t>
  </si>
  <si>
    <t>-8,051.73</t>
  </si>
  <si>
    <t>1,387,069.98</t>
  </si>
  <si>
    <t>-823,558.00</t>
  </si>
  <si>
    <t>6,453,120.24</t>
  </si>
  <si>
    <t>370,330.44</t>
  </si>
  <si>
    <t>6,644,594.41</t>
  </si>
  <si>
    <t>-14,539,342.92</t>
  </si>
  <si>
    <t>66,576,494.65</t>
  </si>
  <si>
    <t>39,132,969.90</t>
  </si>
  <si>
    <t>39,586,365.43</t>
  </si>
  <si>
    <t>-267,734.01</t>
  </si>
  <si>
    <t>-40,064,000.00</t>
  </si>
  <si>
    <t>75,252,000.00</t>
  </si>
  <si>
    <t>931,030.10</t>
  </si>
  <si>
    <t>-1,650,357.99</t>
  </si>
  <si>
    <t>73,333,908.00</t>
  </si>
  <si>
    <t>-6,381.65</t>
  </si>
  <si>
    <t>-7,338.25</t>
  </si>
  <si>
    <t>-560,702.08</t>
  </si>
  <si>
    <t>18,295.57</t>
  </si>
  <si>
    <t>-24,071.99</t>
  </si>
  <si>
    <t>-0.55</t>
  </si>
  <si>
    <t>745.46</t>
  </si>
  <si>
    <t>438,881.36</t>
  </si>
  <si>
    <t>-75,257.59</t>
  </si>
  <si>
    <t>39,607.17</t>
  </si>
  <si>
    <t>-37,096.27</t>
  </si>
  <si>
    <t>2,533.74</t>
  </si>
  <si>
    <t>30,943.81</t>
  </si>
  <si>
    <t>98,300.89</t>
  </si>
  <si>
    <t>42,919.78</t>
  </si>
  <si>
    <t>537,880.02</t>
  </si>
  <si>
    <t>1,593,007.83</t>
  </si>
  <si>
    <t>-2,727.64</t>
  </si>
  <si>
    <t>-4,175.25</t>
  </si>
  <si>
    <t>8,000.15</t>
  </si>
  <si>
    <t>-37,018.43</t>
  </si>
  <si>
    <t>6,618.44</t>
  </si>
  <si>
    <t>138,625.77</t>
  </si>
  <si>
    <t>-5,383.17</t>
  </si>
  <si>
    <t>4,808.21</t>
  </si>
  <si>
    <t>-809.88</t>
  </si>
  <si>
    <t>1,658.76</t>
  </si>
  <si>
    <t>1,140,432.21</t>
  </si>
  <si>
    <t>1,635,090.09</t>
  </si>
  <si>
    <t>-2,985.69</t>
  </si>
  <si>
    <t>108,949.98</t>
  </si>
  <si>
    <t>99,392.53</t>
  </si>
  <si>
    <t>102,414.03</t>
  </si>
  <si>
    <t>103,576.20</t>
  </si>
  <si>
    <t>789,863.67</t>
  </si>
  <si>
    <t>-2,336.85</t>
  </si>
  <si>
    <t>13,848.24</t>
  </si>
  <si>
    <t>40,918,062.18</t>
  </si>
  <si>
    <t>76,340,523.95</t>
  </si>
  <si>
    <t>-1,181,373,127.18</t>
  </si>
  <si>
    <t>4,949,410,465.94</t>
  </si>
  <si>
    <t>-1,132,782.27</t>
  </si>
  <si>
    <t>14,483,518.42</t>
  </si>
  <si>
    <t>10,141.25</t>
  </si>
  <si>
    <t>6,852.25</t>
  </si>
  <si>
    <t>-1,315,884.28</t>
  </si>
  <si>
    <t>3,456,529.13</t>
  </si>
  <si>
    <t>-60,000.00</t>
  </si>
  <si>
    <t>993,000.00</t>
  </si>
  <si>
    <t>12,813.54</t>
  </si>
  <si>
    <t>1,028,101.38</t>
  </si>
  <si>
    <t>-25,132,169.06</t>
  </si>
  <si>
    <t>341,233,020.41</t>
  </si>
  <si>
    <t>-717,197.98</t>
  </si>
  <si>
    <t>2,262,203.13</t>
  </si>
  <si>
    <t>-47,929.54</t>
  </si>
  <si>
    <t>-4,032,272.91</t>
  </si>
  <si>
    <t>142,530.67</t>
  </si>
  <si>
    <t>2,508,449.72</t>
  </si>
  <si>
    <t>-342,530,065.86</t>
  </si>
  <si>
    <t>2,648,438,842.89</t>
  </si>
  <si>
    <t>671,000.00</t>
  </si>
  <si>
    <t>8,702,000.00</t>
  </si>
  <si>
    <t>-671,000.00</t>
  </si>
  <si>
    <t>-670,848.77</t>
  </si>
  <si>
    <t>8,546,650.05</t>
  </si>
  <si>
    <t>6,000.00</t>
  </si>
  <si>
    <t>158,000.00</t>
  </si>
  <si>
    <t>-7,228.15</t>
  </si>
  <si>
    <t>158,499.21</t>
  </si>
  <si>
    <t>-1,682,000.00</t>
  </si>
  <si>
    <t>3,117,000.00</t>
  </si>
  <si>
    <t>1,420,120.21</t>
  </si>
  <si>
    <t>3,373,948.22</t>
  </si>
  <si>
    <t>313.04</t>
  </si>
  <si>
    <t>-330.03</t>
  </si>
  <si>
    <t>48,719.14</t>
  </si>
  <si>
    <t>128,664.72</t>
  </si>
  <si>
    <t>-757.18</t>
  </si>
  <si>
    <t>-20,150.96</t>
  </si>
  <si>
    <t>833,000.00</t>
  </si>
  <si>
    <t>-38,242.82</t>
  </si>
  <si>
    <t>-38,969.02</t>
  </si>
  <si>
    <t>2,385.32</t>
  </si>
  <si>
    <t>815,234.36</t>
  </si>
  <si>
    <t>32,261.20</t>
  </si>
  <si>
    <t>73,127.02</t>
  </si>
  <si>
    <t>-32,261.20</t>
  </si>
  <si>
    <t>809,154.26</t>
  </si>
  <si>
    <t>-1,037,366.33</t>
  </si>
  <si>
    <t>-109.81</t>
  </si>
  <si>
    <t>12,520.77</t>
  </si>
  <si>
    <t>809,044.45</t>
  </si>
  <si>
    <t>-1,024,845.56</t>
  </si>
  <si>
    <t>1,360,800.00</t>
  </si>
  <si>
    <t>321,200.00</t>
  </si>
  <si>
    <t>-89,095.50</t>
  </si>
  <si>
    <t>825,847.05</t>
  </si>
  <si>
    <t>1,256,408.02</t>
  </si>
  <si>
    <t>21,070,077.98</t>
  </si>
  <si>
    <t>6,127.49</t>
  </si>
  <si>
    <t>674,254.17</t>
  </si>
  <si>
    <t>773,310.18</t>
  </si>
  <si>
    <t>-1,764,424.18</t>
  </si>
  <si>
    <t>-5,580,037.07</t>
  </si>
  <si>
    <t>5,580,037.07</t>
  </si>
  <si>
    <t>-4,040,635.30</t>
  </si>
  <si>
    <t>153,200,149.28</t>
  </si>
  <si>
    <t>-15,996,263.09</t>
  </si>
  <si>
    <t>-112,303,699.00</t>
  </si>
  <si>
    <t>-5,997,535,494.66</t>
  </si>
  <si>
    <t>41,508,315,183.44</t>
  </si>
  <si>
    <t>-5,940,551,850.87</t>
  </si>
  <si>
    <t>41,396,011,484.44</t>
  </si>
  <si>
    <t>-26,509.43</t>
  </si>
  <si>
    <t>61,876.66</t>
  </si>
  <si>
    <t>2,267,172.93</t>
  </si>
  <si>
    <t>42,206,952.66</t>
  </si>
  <si>
    <t>-1,713,481.14</t>
  </si>
  <si>
    <t>5,692,118.48</t>
  </si>
  <si>
    <t>553,691.79</t>
  </si>
  <si>
    <t>47,899,071.14</t>
  </si>
  <si>
    <t>9,438.00</t>
  </si>
  <si>
    <t>49,450.78</t>
  </si>
  <si>
    <t>-7,496,349,202.05</t>
  </si>
  <si>
    <t>49,597,258,838.45</t>
  </si>
  <si>
    <t>2,086,374.46</t>
  </si>
  <si>
    <t>37,637,159.55</t>
  </si>
  <si>
    <t>41,238.76</t>
  </si>
  <si>
    <t>1,022,622.24</t>
  </si>
  <si>
    <t>-105,602.57</t>
  </si>
  <si>
    <t>37,415.59</t>
  </si>
  <si>
    <t>-8,224,400.28</t>
  </si>
  <si>
    <t>7,362,224.13</t>
  </si>
  <si>
    <t>-60,028.34</t>
  </si>
  <si>
    <t>857,938.05</t>
  </si>
  <si>
    <t>-6,262,417.97</t>
  </si>
  <si>
    <t>46,917,359.56</t>
  </si>
  <si>
    <t>-1,127,094.62</t>
  </si>
  <si>
    <t>24,480,274.79</t>
  </si>
  <si>
    <t>709,459.71</t>
  </si>
  <si>
    <t>1,970,032.36</t>
  </si>
  <si>
    <t>-2,277,937.97</t>
  </si>
  <si>
    <t>5,626,407.52</t>
  </si>
  <si>
    <t>-2,695,572.88</t>
  </si>
  <si>
    <t>32,076,714.67</t>
  </si>
  <si>
    <t>18,718.89</t>
  </si>
  <si>
    <t>387,777.86</t>
  </si>
  <si>
    <t>-121,782.70</t>
  </si>
  <si>
    <t>4,566,036.37</t>
  </si>
  <si>
    <t>19,092.58</t>
  </si>
  <si>
    <t>2,115,128.50</t>
  </si>
  <si>
    <t>148,387.91</t>
  </si>
  <si>
    <t>7,413,068.05</t>
  </si>
  <si>
    <t>52,948.36</t>
  </si>
  <si>
    <t>197,608.13</t>
  </si>
  <si>
    <t>4,371,644.25</t>
  </si>
  <si>
    <t>334,116.39</t>
  </si>
  <si>
    <t>-116,274.38</t>
  </si>
  <si>
    <t>2,696,943.31</t>
  </si>
  <si>
    <t>-44,598,700.53</t>
  </si>
  <si>
    <t>63,498,822.26</t>
  </si>
  <si>
    <t>-40,290,382.30</t>
  </si>
  <si>
    <t>78,625,894.95</t>
  </si>
  <si>
    <t>-10,711,879.00</t>
  </si>
  <si>
    <t>35,998,557.42</t>
  </si>
  <si>
    <t>2,927.73</t>
  </si>
  <si>
    <t>70,291.80</t>
  </si>
  <si>
    <t>-27,094.04</t>
  </si>
  <si>
    <t>-114,813.70</t>
  </si>
  <si>
    <t>-525,867.20</t>
  </si>
  <si>
    <t>899,498.98</t>
  </si>
  <si>
    <t>-550,033.51</t>
  </si>
  <si>
    <t>3,376,335.80</t>
  </si>
  <si>
    <t>-1,497.84</t>
  </si>
  <si>
    <t>1,768.84</t>
  </si>
  <si>
    <t>11,925.57</t>
  </si>
  <si>
    <t>-1,129,043.16</t>
  </si>
  <si>
    <t>17,978,378.57</t>
  </si>
  <si>
    <t>-24,553.30</t>
  </si>
  <si>
    <t>17,100.00</t>
  </si>
  <si>
    <t>-1,153,596.46</t>
  </si>
  <si>
    <t>17,995,478.57</t>
  </si>
  <si>
    <t>-1,705,127.81</t>
  </si>
  <si>
    <t>21,383,739.94</t>
  </si>
  <si>
    <t>-12,417,006.81</t>
  </si>
  <si>
    <t>57,382,297.36</t>
  </si>
  <si>
    <t>-21,200.00</t>
  </si>
  <si>
    <t>21,200.00</t>
  </si>
  <si>
    <t>-16,993.00</t>
  </si>
  <si>
    <t>16,993.00</t>
  </si>
  <si>
    <t>-38,193.00</t>
  </si>
  <si>
    <t>39,660.99</t>
  </si>
  <si>
    <t>12,543.09</t>
  </si>
  <si>
    <t>4,244.88</t>
  </si>
  <si>
    <t>-38,360.37</t>
  </si>
  <si>
    <t>16,265,326.37</t>
  </si>
  <si>
    <t>-27,984,673.09</t>
  </si>
  <si>
    <t>58,888.78</t>
  </si>
  <si>
    <t>42,100,909,636.40</t>
  </si>
  <si>
    <t>36</t>
  </si>
  <si>
    <t>6020</t>
  </si>
  <si>
    <t>39,723,534.01</t>
  </si>
  <si>
    <t>1,063,861.00</t>
  </si>
  <si>
    <t>-68,186.98</t>
  </si>
  <si>
    <t>-862,176.15</t>
  </si>
  <si>
    <t>797,909.71</t>
  </si>
  <si>
    <t>40,654,941.59</t>
  </si>
  <si>
    <t>96</t>
  </si>
  <si>
    <t>6094</t>
  </si>
  <si>
    <t>23,353,180.17</t>
  </si>
  <si>
    <t>2,679,492.07</t>
  </si>
  <si>
    <t>3,348,469.55</t>
  </si>
  <si>
    <t>29,381,141.79</t>
  </si>
  <si>
    <t>68</t>
  </si>
  <si>
    <t>406,496.75</t>
  </si>
  <si>
    <t>6264</t>
  </si>
  <si>
    <t>256,179.22</t>
  </si>
  <si>
    <t>6265</t>
  </si>
  <si>
    <t>87,946.10</t>
  </si>
  <si>
    <t>6266</t>
  </si>
  <si>
    <t>232,359.14</t>
  </si>
  <si>
    <t>4,444,253.67</t>
  </si>
  <si>
    <t>2,134,221.08</t>
  </si>
  <si>
    <t>7,561,455.96</t>
  </si>
  <si>
    <t>87.50</t>
  </si>
  <si>
    <t>-172.41</t>
  </si>
  <si>
    <t>054</t>
  </si>
  <si>
    <t>43.75</t>
  </si>
  <si>
    <t>-41.16</t>
  </si>
  <si>
    <t>-9,980.86</t>
  </si>
  <si>
    <t>46,403.97</t>
  </si>
  <si>
    <t>36,381.95</t>
  </si>
  <si>
    <t>47</t>
  </si>
  <si>
    <t>250,556.49</t>
  </si>
  <si>
    <t>4,705,760.64</t>
  </si>
  <si>
    <t>2,580,668.93</t>
  </si>
  <si>
    <t>6863</t>
  </si>
  <si>
    <t>11,898,404.86</t>
  </si>
  <si>
    <t>18,900,121.73</t>
  </si>
  <si>
    <t>38,335,512.65</t>
  </si>
  <si>
    <t>International Security Assistance</t>
  </si>
  <si>
    <t>6147</t>
  </si>
  <si>
    <t>25,286,678.42</t>
  </si>
  <si>
    <t>International Development Assistance</t>
  </si>
  <si>
    <t>Agency For International Development</t>
  </si>
  <si>
    <t>-7,043.75</t>
  </si>
  <si>
    <t>73,219.53</t>
  </si>
  <si>
    <t>-141,907.74</t>
  </si>
  <si>
    <t>373,631.78</t>
  </si>
  <si>
    <t>2,528,402.47</t>
  </si>
  <si>
    <t>2,826,302.29</t>
  </si>
  <si>
    <t>Overseas Private Investment Corporation</t>
  </si>
  <si>
    <t>71</t>
  </si>
  <si>
    <t>10,156.73</t>
  </si>
  <si>
    <t>271.00</t>
  </si>
  <si>
    <t>10,427.73</t>
  </si>
  <si>
    <t>Peace Corps</t>
  </si>
  <si>
    <t>6016</t>
  </si>
  <si>
    <t>16,849,335.41</t>
  </si>
  <si>
    <t>044</t>
  </si>
  <si>
    <t>-7,453.30</t>
  </si>
  <si>
    <t>16,841,882.11</t>
  </si>
  <si>
    <t>19,678,612.13</t>
  </si>
  <si>
    <t>44,965,290.55</t>
  </si>
  <si>
    <t>National Aeronautics And Space Administration</t>
  </si>
  <si>
    <t>80</t>
  </si>
  <si>
    <t>47.80</t>
  </si>
  <si>
    <t>1,420.19</t>
  </si>
  <si>
    <t>1,467.99</t>
  </si>
  <si>
    <t>73</t>
  </si>
  <si>
    <t>16,787.97</t>
  </si>
  <si>
    <t>6239</t>
  </si>
  <si>
    <t>16,226,966.00</t>
  </si>
  <si>
    <t>6504</t>
  </si>
  <si>
    <t>-6,565,923.49</t>
  </si>
  <si>
    <t>6724</t>
  </si>
  <si>
    <t>1,255,156.36</t>
  </si>
  <si>
    <t>13.50</t>
  </si>
  <si>
    <t>10,916,212.37</t>
  </si>
  <si>
    <t>Broadcasting Board Of Governors</t>
  </si>
  <si>
    <t>95</t>
  </si>
  <si>
    <t>068</t>
  </si>
  <si>
    <t>411,692.90</t>
  </si>
  <si>
    <t>Central Intelligence Agency</t>
  </si>
  <si>
    <t>56</t>
  </si>
  <si>
    <t>6142</t>
  </si>
  <si>
    <t>-188,777,348.27</t>
  </si>
  <si>
    <t>6146</t>
  </si>
  <si>
    <t>19,385.89</t>
  </si>
  <si>
    <t>-2,552.66</t>
  </si>
  <si>
    <t>115,000.00</t>
  </si>
  <si>
    <t>131,833.23</t>
  </si>
  <si>
    <t>-188,645,515.04</t>
  </si>
  <si>
    <t>Commodity Futures Trading Commission</t>
  </si>
  <si>
    <t>6729</t>
  </si>
  <si>
    <t>47,488.07</t>
  </si>
  <si>
    <t>Corporation For National And Community Service</t>
  </si>
  <si>
    <t>6201</t>
  </si>
  <si>
    <t>872,556.39</t>
  </si>
  <si>
    <t>055</t>
  </si>
  <si>
    <t>-27,076.42</t>
  </si>
  <si>
    <t>845,479.97</t>
  </si>
  <si>
    <t>District Of Columbia</t>
  </si>
  <si>
    <t>District Of Columbia Courts</t>
  </si>
  <si>
    <t>6168</t>
  </si>
  <si>
    <t>7,004,960.28</t>
  </si>
  <si>
    <t>6595</t>
  </si>
  <si>
    <t>-239.35</t>
  </si>
  <si>
    <t>4,763,809.63</t>
  </si>
  <si>
    <t>4,763,570.28</t>
  </si>
  <si>
    <t>11,768,530.56</t>
  </si>
  <si>
    <t>Equal Employment Opportunity Commission</t>
  </si>
  <si>
    <t>45</t>
  </si>
  <si>
    <t>252,856.29</t>
  </si>
  <si>
    <t>Federal Communications Commission</t>
  </si>
  <si>
    <t>27</t>
  </si>
  <si>
    <t>6089</t>
  </si>
  <si>
    <t>-15,682.50</t>
  </si>
  <si>
    <t>6725</t>
  </si>
  <si>
    <t>187,520,383.10</t>
  </si>
  <si>
    <t>3,050,762,937.93</t>
  </si>
  <si>
    <t>3,238,283,321.03</t>
  </si>
  <si>
    <t>3,238,267,638.53</t>
  </si>
  <si>
    <t>Federal Deposit Insurance Corporation</t>
  </si>
  <si>
    <t>Federal Election Commission</t>
  </si>
  <si>
    <t>016</t>
  </si>
  <si>
    <t>199.30</t>
  </si>
  <si>
    <t>Federal Retirement Thrift Investment Board</t>
  </si>
  <si>
    <t>26</t>
  </si>
  <si>
    <t>6153</t>
  </si>
  <si>
    <t>-32,881,515.21</t>
  </si>
  <si>
    <t>72,168,952,000.00</t>
  </si>
  <si>
    <t>72,136,070,484.79</t>
  </si>
  <si>
    <t>Federal Trade Commission</t>
  </si>
  <si>
    <t>29</t>
  </si>
  <si>
    <t>6013</t>
  </si>
  <si>
    <t>1,772,492.71</t>
  </si>
  <si>
    <t>Intelligence Community Management Account</t>
  </si>
  <si>
    <t>6167</t>
  </si>
  <si>
    <t>-308,141,853.86</t>
  </si>
  <si>
    <t>-5,233,109.46</t>
  </si>
  <si>
    <t>583,253,000.00</t>
  </si>
  <si>
    <t>269,878,036.68</t>
  </si>
  <si>
    <t>National Credit Union Administration</t>
  </si>
  <si>
    <t>25</t>
  </si>
  <si>
    <t>-884.33</t>
  </si>
  <si>
    <t>National Labor Relations Board</t>
  </si>
  <si>
    <t>63</t>
  </si>
  <si>
    <t>6154</t>
  </si>
  <si>
    <t>863,890.31</t>
  </si>
  <si>
    <t>-14,658.48</t>
  </si>
  <si>
    <t>1,683,000.00</t>
  </si>
  <si>
    <t>2,532,231.83</t>
  </si>
  <si>
    <t>National Mediation Board</t>
  </si>
  <si>
    <t>024</t>
  </si>
  <si>
    <t>962.50</t>
  </si>
  <si>
    <t>Nuclear Regulatory Commission</t>
  </si>
  <si>
    <t>31</t>
  </si>
  <si>
    <t>6205</t>
  </si>
  <si>
    <t>495,006.46</t>
  </si>
  <si>
    <t>Postal Service</t>
  </si>
  <si>
    <t>18</t>
  </si>
  <si>
    <t>4020</t>
  </si>
  <si>
    <t>-35,134,351.44</t>
  </si>
  <si>
    <t>Railroad Retirement Board</t>
  </si>
  <si>
    <t>60</t>
  </si>
  <si>
    <t>10,351.63</t>
  </si>
  <si>
    <t>Securities And Exchange Commission</t>
  </si>
  <si>
    <t>50</t>
  </si>
  <si>
    <t>6563</t>
  </si>
  <si>
    <t>14,752,237.59</t>
  </si>
  <si>
    <t>-49,804,861.82</t>
  </si>
  <si>
    <t>3,702,553,086.66</t>
  </si>
  <si>
    <t>3,667,500,462.43</t>
  </si>
  <si>
    <t>Smithsonian Institution</t>
  </si>
  <si>
    <t>33</t>
  </si>
  <si>
    <t>82.44</t>
  </si>
  <si>
    <t>6097</t>
  </si>
  <si>
    <t>49,017,566.36</t>
  </si>
  <si>
    <t>6220</t>
  </si>
  <si>
    <t>-6,093.75</t>
  </si>
  <si>
    <t>993,906.25</t>
  </si>
  <si>
    <t>50,011,555.05</t>
  </si>
  <si>
    <t>79,156,084,718.89</t>
  </si>
  <si>
    <t>131,701,065,782.74</t>
  </si>
  <si>
    <t>-350.00</t>
  </si>
  <si>
    <t>-74,564.92</t>
  </si>
  <si>
    <t>3,986,510.06</t>
  </si>
  <si>
    <t>5,882.10</t>
  </si>
  <si>
    <t>10,063.27</t>
  </si>
  <si>
    <t>-68,682.82</t>
  </si>
  <si>
    <t>3,996,573.33</t>
  </si>
  <si>
    <t>-203,601.69</t>
  </si>
  <si>
    <t>-878,137.88</t>
  </si>
  <si>
    <t>853,577.65</t>
  </si>
  <si>
    <t>11,993.69</t>
  </si>
  <si>
    <t>-47,548.73</t>
  </si>
  <si>
    <t>-96,392.00</t>
  </si>
  <si>
    <t>288,000.00</t>
  </si>
  <si>
    <t>5,247,000.00</t>
  </si>
  <si>
    <t>6,053,028.92</t>
  </si>
  <si>
    <t>2,538.45</t>
  </si>
  <si>
    <t>692,794.05</t>
  </si>
  <si>
    <t>-8,809.50</t>
  </si>
  <si>
    <t>15,057.02</t>
  </si>
  <si>
    <t>542,403.74</t>
  </si>
  <si>
    <t>377,951.51</t>
  </si>
  <si>
    <t>4,107,034.54</t>
  </si>
  <si>
    <t>-295.00</t>
  </si>
  <si>
    <t>1,774.50</t>
  </si>
  <si>
    <t>-3,929.53</t>
  </si>
  <si>
    <t>91,968.72</t>
  </si>
  <si>
    <t>-555,848.25</t>
  </si>
  <si>
    <t>15,476,300.20</t>
  </si>
  <si>
    <t>-38,394,382.77</t>
  </si>
  <si>
    <t>224,281,007.93</t>
  </si>
  <si>
    <t>280.00</t>
  </si>
  <si>
    <t>4,372.50</t>
  </si>
  <si>
    <t>73.95</t>
  </si>
  <si>
    <t>42,150.57</t>
  </si>
  <si>
    <t>353.95</t>
  </si>
  <si>
    <t>46,523.07</t>
  </si>
  <si>
    <t>-1,787.20</t>
  </si>
  <si>
    <t>20,319.06</t>
  </si>
  <si>
    <t>487,448.70</t>
  </si>
  <si>
    <t>4,316,478.84</t>
  </si>
  <si>
    <t>485,661.50</t>
  </si>
  <si>
    <t>4,336,797.90</t>
  </si>
  <si>
    <t>-1,226.93</t>
  </si>
  <si>
    <t>2,479.07</t>
  </si>
  <si>
    <t>1,840,399.74</t>
  </si>
  <si>
    <t>159,218,836.51</t>
  </si>
  <si>
    <t>7,886,508.99</t>
  </si>
  <si>
    <t>387,930,574.95</t>
  </si>
  <si>
    <t>245,040.90</t>
  </si>
  <si>
    <t>3,553,090.79</t>
  </si>
  <si>
    <t>-1,577,393.61</t>
  </si>
  <si>
    <t>5,505,203.80</t>
  </si>
  <si>
    <t>-397,025.54</t>
  </si>
  <si>
    <t>397,025.54</t>
  </si>
  <si>
    <t>305,499.12</t>
  </si>
  <si>
    <t>628,635.57</t>
  </si>
  <si>
    <t>-78,663.93</t>
  </si>
  <si>
    <t>78,700.46</t>
  </si>
  <si>
    <t>-5,690,231.48</t>
  </si>
  <si>
    <t>24,356,328.26</t>
  </si>
  <si>
    <t>-3,338,537.36</t>
  </si>
  <si>
    <t>85,776,376.20</t>
  </si>
  <si>
    <t>185,489.50</t>
  </si>
  <si>
    <t>10.00</t>
  </si>
  <si>
    <t>-10,345,751.32</t>
  </si>
  <si>
    <t>120,441,615.39</t>
  </si>
  <si>
    <t>1,548,033.33</t>
  </si>
  <si>
    <t>2,461,833.83</t>
  </si>
  <si>
    <t>112,384.72</t>
  </si>
  <si>
    <t>-114,229.79</t>
  </si>
  <si>
    <t>113,745.70</t>
  </si>
  <si>
    <t>44,262.25</t>
  </si>
  <si>
    <t>1,226,430.76</t>
  </si>
  <si>
    <t>-769,262.00</t>
  </si>
  <si>
    <t>8,927,589.00</t>
  </si>
  <si>
    <t>24,313.68</t>
  </si>
  <si>
    <t>129,371.24</t>
  </si>
  <si>
    <t>1,062.14</t>
  </si>
  <si>
    <t>-1,062.14</t>
  </si>
  <si>
    <t>-2,297,069.85</t>
  </si>
  <si>
    <t>8,840,789.20</t>
  </si>
  <si>
    <t>-5,575.00</t>
  </si>
  <si>
    <t>5,575.00</t>
  </si>
  <si>
    <t>-2,277,269.03</t>
  </si>
  <si>
    <t>8,974,673.30</t>
  </si>
  <si>
    <t>-44,983.49</t>
  </si>
  <si>
    <t>924,223.45</t>
  </si>
  <si>
    <t>-12,760,606.77</t>
  </si>
  <si>
    <t>90,984,834.34</t>
  </si>
  <si>
    <t>-168,504.34</t>
  </si>
  <si>
    <t>447,343.88</t>
  </si>
  <si>
    <t>-14,308,212.04</t>
  </si>
  <si>
    <t>113,832,698.77</t>
  </si>
  <si>
    <t>-15,958.97</t>
  </si>
  <si>
    <t>246,836.03</t>
  </si>
  <si>
    <t>-1,059.70</t>
  </si>
  <si>
    <t>20,341.28</t>
  </si>
  <si>
    <t>7,748,313.98</t>
  </si>
  <si>
    <t>6,918,374.43</t>
  </si>
  <si>
    <t>-3,268,441.00</t>
  </si>
  <si>
    <t>3,268,441.00</t>
  </si>
  <si>
    <t>-6,816,002.44</t>
  </si>
  <si>
    <t>7,253,258.44</t>
  </si>
  <si>
    <t>20,460,570.45</t>
  </si>
  <si>
    <t>28,140,553.68</t>
  </si>
  <si>
    <t>1,567,079.14</t>
  </si>
  <si>
    <t>1,275,947.53</t>
  </si>
  <si>
    <t>-1,078,179.21</t>
  </si>
  <si>
    <t>41,181,945.02</t>
  </si>
  <si>
    <t>-461,448,786.14</t>
  </si>
  <si>
    <t>466,668,614.15</t>
  </si>
  <si>
    <t>-273,573.99</t>
  </si>
  <si>
    <t>19,775,976.12</t>
  </si>
  <si>
    <t>-2,487,293.01</t>
  </si>
  <si>
    <t>9,216,555.43</t>
  </si>
  <si>
    <t>-13,621,544.05</t>
  </si>
  <si>
    <t>46,717,362.07</t>
  </si>
  <si>
    <t>-459,234,874.94</t>
  </si>
  <si>
    <t>630,712,612.90</t>
  </si>
  <si>
    <t>-28,648,156.62</t>
  </si>
  <si>
    <t>165,181,846.14</t>
  </si>
  <si>
    <t>-86,208,272.34</t>
  </si>
  <si>
    <t>204,584,453.52</t>
  </si>
  <si>
    <t>752,881.25</t>
  </si>
  <si>
    <t>3,670,902.31</t>
  </si>
  <si>
    <t>-22,969,121.33</t>
  </si>
  <si>
    <t>75,532,680.35</t>
  </si>
  <si>
    <t>-2,719,746.40</t>
  </si>
  <si>
    <t>2,719,746.40</t>
  </si>
  <si>
    <t>-60,366.43</t>
  </si>
  <si>
    <t>191,085.69</t>
  </si>
  <si>
    <t>164,191.78</t>
  </si>
  <si>
    <t>1,360,058.82</t>
  </si>
  <si>
    <t>9,517,067.74</t>
  </si>
  <si>
    <t>10,220,113.00</t>
  </si>
  <si>
    <t>-130,171,522.35</t>
  </si>
  <si>
    <t>465,703,364.99</t>
  </si>
  <si>
    <t>83,280.36</t>
  </si>
  <si>
    <t>10,603.49</t>
  </si>
  <si>
    <t>-197,672.23</t>
  </si>
  <si>
    <t>894,227.67</t>
  </si>
  <si>
    <t>-1,733,381.25</t>
  </si>
  <si>
    <t>2,712,751.60</t>
  </si>
  <si>
    <t>-16,442.90</t>
  </si>
  <si>
    <t>64,766.42</t>
  </si>
  <si>
    <t>-62,852.23</t>
  </si>
  <si>
    <t>353,858.42</t>
  </si>
  <si>
    <t>-134,766.83</t>
  </si>
  <si>
    <t>1,517,636.24</t>
  </si>
  <si>
    <t>-36,351.40</t>
  </si>
  <si>
    <t>461,501.13</t>
  </si>
  <si>
    <t>-5,760.59</t>
  </si>
  <si>
    <t>40,003.69</t>
  </si>
  <si>
    <t>215,138.43</t>
  </si>
  <si>
    <t>14,812,857.07</t>
  </si>
  <si>
    <t>231,146.55</t>
  </si>
  <si>
    <t>7,805,851.99</t>
  </si>
  <si>
    <t>632,523.74</t>
  </si>
  <si>
    <t>14,343,013.69</t>
  </si>
  <si>
    <t>-641.80</t>
  </si>
  <si>
    <t>1,804.99</t>
  </si>
  <si>
    <t>-18,484,930.56</t>
  </si>
  <si>
    <t>18,962,328.18</t>
  </si>
  <si>
    <t>68,598.90</t>
  </si>
  <si>
    <t>21,156.07</t>
  </si>
  <si>
    <t>-11,815,283.27</t>
  </si>
  <si>
    <t>62,002,644.52</t>
  </si>
  <si>
    <t>-590.66</t>
  </si>
  <si>
    <t>239,899.18</t>
  </si>
  <si>
    <t>11,843.75</t>
  </si>
  <si>
    <t>162,132.64</t>
  </si>
  <si>
    <t>-1,719.97</t>
  </si>
  <si>
    <t>78,460.44</t>
  </si>
  <si>
    <t>-2,640.10</t>
  </si>
  <si>
    <t>1,444,446.43</t>
  </si>
  <si>
    <t>5,216.73</t>
  </si>
  <si>
    <t>71,642.71</t>
  </si>
  <si>
    <t>3,334,280.07</t>
  </si>
  <si>
    <t>13,396,937.78</t>
  </si>
  <si>
    <t>437,798,192.41</t>
  </si>
  <si>
    <t>110,965,472.16</t>
  </si>
  <si>
    <t>441,144,582.23</t>
  </si>
  <si>
    <t>126,943,568.21</t>
  </si>
  <si>
    <t>-160,077,098.33</t>
  </si>
  <si>
    <t>1,285,362,190.62</t>
  </si>
  <si>
    <t>-60,933.81</t>
  </si>
  <si>
    <t>8,485,630.08</t>
  </si>
  <si>
    <t>-310,081.00</t>
  </si>
  <si>
    <t>14,160,277.13</t>
  </si>
  <si>
    <t>10,582.93</t>
  </si>
  <si>
    <t>228,602.76</t>
  </si>
  <si>
    <t>-18,634.72</t>
  </si>
  <si>
    <t>19,018.61</t>
  </si>
  <si>
    <t>40,376,853.66</t>
  </si>
  <si>
    <t>6,964,393.48</t>
  </si>
  <si>
    <t>25,334,198.49</t>
  </si>
  <si>
    <t>020</t>
  </si>
  <si>
    <t>2,267,021.69</t>
  </si>
  <si>
    <t>74,945,686.97</t>
  </si>
  <si>
    <t>35,584.60</t>
  </si>
  <si>
    <t>010</t>
  </si>
  <si>
    <t>1,597,643.50</t>
  </si>
  <si>
    <t>018</t>
  </si>
  <si>
    <t>925,497.88</t>
  </si>
  <si>
    <t>843,249.70</t>
  </si>
  <si>
    <t>3,401,975.68</t>
  </si>
  <si>
    <t>254.69</t>
  </si>
  <si>
    <t>-211,477.69</t>
  </si>
  <si>
    <t>58,536,000.00</t>
  </si>
  <si>
    <t>58,324,777.00</t>
  </si>
  <si>
    <t>6801</t>
  </si>
  <si>
    <t>368,727.52</t>
  </si>
  <si>
    <t>6803</t>
  </si>
  <si>
    <t>2,395,516.85</t>
  </si>
  <si>
    <t>373,255.53</t>
  </si>
  <si>
    <t>473,302,103.52</t>
  </si>
  <si>
    <t>476,070,875.90</t>
  </si>
  <si>
    <t>-28,996.17</t>
  </si>
  <si>
    <t>797,111,075.44</t>
  </si>
  <si>
    <t>-10,475.17</t>
  </si>
  <si>
    <t>6078</t>
  </si>
  <si>
    <t>184,014.96</t>
  </si>
  <si>
    <t>6084</t>
  </si>
  <si>
    <t>351,748.18</t>
  </si>
  <si>
    <t>6085</t>
  </si>
  <si>
    <t>37,028,964.36</t>
  </si>
  <si>
    <t>6118</t>
  </si>
  <si>
    <t>116,461.10</t>
  </si>
  <si>
    <t>79,504,025.58</t>
  </si>
  <si>
    <t>79,620,486.68</t>
  </si>
  <si>
    <t>791,248.15</t>
  </si>
  <si>
    <t>1,763.34</t>
  </si>
  <si>
    <t>42,248.72</t>
  </si>
  <si>
    <t>1,322,177.11</t>
  </si>
  <si>
    <t>145,657.24</t>
  </si>
  <si>
    <t>2,303,094.56</t>
  </si>
  <si>
    <t>774,176.79</t>
  </si>
  <si>
    <t>6,596.32</t>
  </si>
  <si>
    <t>780,773.11</t>
  </si>
  <si>
    <t>6695</t>
  </si>
  <si>
    <t>658.26</t>
  </si>
  <si>
    <t>6866</t>
  </si>
  <si>
    <t>3,012,148.36</t>
  </si>
  <si>
    <t>6874</t>
  </si>
  <si>
    <t>7,599,570.95</t>
  </si>
  <si>
    <t>-11,257,563.23</t>
  </si>
  <si>
    <t>763,679,000.00</t>
  </si>
  <si>
    <t>760,021,007.72</t>
  </si>
  <si>
    <t>-404.76</t>
  </si>
  <si>
    <t>6876</t>
  </si>
  <si>
    <t>50.00</t>
  </si>
  <si>
    <t>10,638,072.61</t>
  </si>
  <si>
    <t>10,638,122.61</t>
  </si>
  <si>
    <t>25,692.52</t>
  </si>
  <si>
    <t>893,955,831.39</t>
  </si>
  <si>
    <t>16</t>
  </si>
  <si>
    <t>1,278,376.59</t>
  </si>
  <si>
    <t>-818,732.44</t>
  </si>
  <si>
    <t>286.92</t>
  </si>
  <si>
    <t>-918,591.64</t>
  </si>
  <si>
    <t>2,816.48</t>
  </si>
  <si>
    <t>-34,883.88</t>
  </si>
  <si>
    <t>-950,372.12</t>
  </si>
  <si>
    <t>6507</t>
  </si>
  <si>
    <t>62,269,805.04</t>
  </si>
  <si>
    <t>-4,549.81</t>
  </si>
  <si>
    <t>-2,200,000.00</t>
  </si>
  <si>
    <t>60,065,255.23</t>
  </si>
  <si>
    <t>6508</t>
  </si>
  <si>
    <t>1,168,399.46</t>
  </si>
  <si>
    <t>-6,277.84</t>
  </si>
  <si>
    <t>60,736,648.88</t>
  </si>
  <si>
    <t>19</t>
  </si>
  <si>
    <t>6036</t>
  </si>
  <si>
    <t>2,719,379.95</t>
  </si>
  <si>
    <t>6037</t>
  </si>
  <si>
    <t>1,129,868.15</t>
  </si>
  <si>
    <t>785,132.61</t>
  </si>
  <si>
    <t>6066</t>
  </si>
  <si>
    <t>96,752.65</t>
  </si>
  <si>
    <t>29,429,103.13</t>
  </si>
  <si>
    <t>6133</t>
  </si>
  <si>
    <t>1,379,018.25</t>
  </si>
  <si>
    <t>6166</t>
  </si>
  <si>
    <t>3,077,622.25</t>
  </si>
  <si>
    <t>-2,556,602.82</t>
  </si>
  <si>
    <t>-477,912.64</t>
  </si>
  <si>
    <t>43,106.79</t>
  </si>
  <si>
    <t>146,043.50</t>
  </si>
  <si>
    <t>-136,525.89</t>
  </si>
  <si>
    <t>9,517.61</t>
  </si>
  <si>
    <t>5,629,562.24</t>
  </si>
  <si>
    <t>6301</t>
  </si>
  <si>
    <t>805,162.00</t>
  </si>
  <si>
    <t>6755</t>
  </si>
  <si>
    <t>2,990,063.28</t>
  </si>
  <si>
    <t>6807</t>
  </si>
  <si>
    <t>5,559.32</t>
  </si>
  <si>
    <t>6809</t>
  </si>
  <si>
    <t>7,014,924.85</t>
  </si>
  <si>
    <t>0.90</t>
  </si>
  <si>
    <t>52,037,151.73</t>
  </si>
  <si>
    <t>69</t>
  </si>
  <si>
    <t>6012</t>
  </si>
  <si>
    <t>356,000.00</t>
  </si>
  <si>
    <t>-6,461.20</t>
  </si>
  <si>
    <t>349,538.80</t>
  </si>
  <si>
    <t>6040</t>
  </si>
  <si>
    <t>185,661.52</t>
  </si>
  <si>
    <t>115,316,000.00</t>
  </si>
  <si>
    <t>-2,581,388.09</t>
  </si>
  <si>
    <t>112,920,273.43</t>
  </si>
  <si>
    <t>-12,318.61</t>
  </si>
  <si>
    <t>-39,215.77</t>
  </si>
  <si>
    <t>-476.57</t>
  </si>
  <si>
    <t>-4,640.97</t>
  </si>
  <si>
    <t>-13,719.90</t>
  </si>
  <si>
    <t>013</t>
  </si>
  <si>
    <t>-472,084.27</t>
  </si>
  <si>
    <t>017</t>
  </si>
  <si>
    <t>-17,112.65</t>
  </si>
  <si>
    <t>026</t>
  </si>
  <si>
    <t>-7,514.99</t>
  </si>
  <si>
    <t>-567,083.73</t>
  </si>
  <si>
    <t>-39,644.90</t>
  </si>
  <si>
    <t>88,078.14</t>
  </si>
  <si>
    <t>66,463.42</t>
  </si>
  <si>
    <t>142,533.56</t>
  </si>
  <si>
    <t>-24.32</t>
  </si>
  <si>
    <t>0.20</t>
  </si>
  <si>
    <t>257,406.10</t>
  </si>
  <si>
    <t>-5,776.42</t>
  </si>
  <si>
    <t>744.91</t>
  </si>
  <si>
    <t>363,623.77</t>
  </si>
  <si>
    <t>2,510.90</t>
  </si>
  <si>
    <t>33,477.55</t>
  </si>
  <si>
    <t>-763.89</t>
  </si>
  <si>
    <t>141,220.67</t>
  </si>
  <si>
    <t>2,130,887.85</t>
  </si>
  <si>
    <t>-6,902.89</t>
  </si>
  <si>
    <t>-29,018.28</t>
  </si>
  <si>
    <t>145,244.21</t>
  </si>
  <si>
    <t>-574.96</t>
  </si>
  <si>
    <t>030</t>
  </si>
  <si>
    <t>848.88</t>
  </si>
  <si>
    <t>2,775,522.30</t>
  </si>
  <si>
    <t>105,964.29</t>
  </si>
  <si>
    <t>6548</t>
  </si>
  <si>
    <t>201,806.56</t>
  </si>
  <si>
    <t>6551</t>
  </si>
  <si>
    <t>893,439.87</t>
  </si>
  <si>
    <t>-2,184,856.79</t>
  </si>
  <si>
    <t>2,461,971.89</t>
  </si>
  <si>
    <t>32,787.02</t>
  </si>
  <si>
    <t>305.00</t>
  </si>
  <si>
    <t>310,207.12</t>
  </si>
  <si>
    <t>6887</t>
  </si>
  <si>
    <t>11,511.39</t>
  </si>
  <si>
    <t>117,258,586.13</t>
  </si>
  <si>
    <t>0000</t>
  </si>
  <si>
    <t>801</t>
  </si>
  <si>
    <t>3,768,037,338.76</t>
  </si>
  <si>
    <t>6008</t>
  </si>
  <si>
    <t>2,461,366.33</t>
  </si>
  <si>
    <t>6045</t>
  </si>
  <si>
    <t>General Deposits</t>
  </si>
  <si>
    <t xml:space="preserve">Employees' Payroll Allotment Account, United States Savings Bonds, House Of Representatives </t>
  </si>
  <si>
    <t xml:space="preserve">Withheld State And Local Taxes, Senate </t>
  </si>
  <si>
    <t xml:space="preserve">Withheld State And Local Taxes, House Of Representatives </t>
  </si>
  <si>
    <t xml:space="preserve">Unearned Copyright Fees, Library Of Congress </t>
  </si>
  <si>
    <t xml:space="preserve">Unrealized Discount On Investments </t>
  </si>
  <si>
    <t xml:space="preserve">Funds Held Outside The Treasury </t>
  </si>
  <si>
    <t xml:space="preserve">Investments In Public Debt Securities </t>
  </si>
  <si>
    <t xml:space="preserve">Unearned Catalog Card Fees, Library Of Congress </t>
  </si>
  <si>
    <t xml:space="preserve">Advances Without Orders From Non-Federal Sources, Library Of Congress </t>
  </si>
  <si>
    <t xml:space="preserve">Wages Of Employees Of Contractors, Act Of August 30, 1935,government Accountability Office </t>
  </si>
  <si>
    <t xml:space="preserve">Employees' Payroll Allotment Account, United States Savings Bonds, Government Accountability Office </t>
  </si>
  <si>
    <t xml:space="preserve">Employees' Payroll Allotment Account, United States Savings Bonds, Railroad Accounting Principles Board </t>
  </si>
  <si>
    <t xml:space="preserve">Withheld State And Local Taxes, Botanic Garden </t>
  </si>
  <si>
    <t xml:space="preserve">Suspense, Botanic Garden </t>
  </si>
  <si>
    <t xml:space="preserve">Employees' Payroll Allotment Account, United States Savings Bonds, United States Tax Court </t>
  </si>
  <si>
    <t xml:space="preserve">Withheld State And Local Taxes, United States Tax Court </t>
  </si>
  <si>
    <t xml:space="preserve">Total, Legislative Branch </t>
  </si>
  <si>
    <t xml:space="preserve">Registry Funds, United States Courts </t>
  </si>
  <si>
    <t xml:space="preserve">Employees' Payroll Allotment Account, United States Savings Bonds, Supreme Court </t>
  </si>
  <si>
    <t xml:space="preserve">Employees' Payroll Allotment Account, United States Savings Bonds, United States Courts </t>
  </si>
  <si>
    <t xml:space="preserve">Withheld State And Local Taxes, Supreme Court </t>
  </si>
  <si>
    <t xml:space="preserve">Withheld State And Local Taxes, United States Courts </t>
  </si>
  <si>
    <t xml:space="preserve">Other Federal Payroll Withholding, Allotments, Supreme Court </t>
  </si>
  <si>
    <t xml:space="preserve">Ivan Boesky Escrow Account, Judiciary </t>
  </si>
  <si>
    <t xml:space="preserve">Small Escrow Amount, Supreme Court </t>
  </si>
  <si>
    <t xml:space="preserve">Deposits For Expenses Of The Fifth International Appellate Judge Conference </t>
  </si>
  <si>
    <t xml:space="preserve">Fees And Other Collections, Clerks Of United States Courts And Register Of Wills For The District Of Columbia </t>
  </si>
  <si>
    <t xml:space="preserve">Accounts Payable, Check Issue Underdrafts, The Judiciary </t>
  </si>
  <si>
    <t xml:space="preserve">Total, Judicial Branch </t>
  </si>
  <si>
    <t xml:space="preserve">Indemnity Fund, Consolidated Farm Service Agency County Committees, Consolidated Farm Agency </t>
  </si>
  <si>
    <t>495,244.69</t>
  </si>
  <si>
    <t>6311</t>
  </si>
  <si>
    <t>8,031,000.00</t>
  </si>
  <si>
    <t>7,875,801.28</t>
  </si>
  <si>
    <t>6312</t>
  </si>
  <si>
    <t>152,000.00</t>
  </si>
  <si>
    <t>151,271.06</t>
  </si>
  <si>
    <t>6314</t>
  </si>
  <si>
    <t>4,799,000.00</t>
  </si>
  <si>
    <t>4,794,068.43</t>
  </si>
  <si>
    <t>6315</t>
  </si>
  <si>
    <t>-643.07</t>
  </si>
  <si>
    <t>177,383.86</t>
  </si>
  <si>
    <t>6317</t>
  </si>
  <si>
    <t>-19,393.78</t>
  </si>
  <si>
    <t>794,000.00</t>
  </si>
  <si>
    <t>1,659.12</t>
  </si>
  <si>
    <t>776,265.34</t>
  </si>
  <si>
    <t>40,865.82</t>
  </si>
  <si>
    <t>-228,212.07</t>
  </si>
  <si>
    <t>12,410.96</t>
  </si>
  <si>
    <t>-215,801.11</t>
  </si>
  <si>
    <t>1,682,000.00</t>
  </si>
  <si>
    <t>6513</t>
  </si>
  <si>
    <t>736,751.55</t>
  </si>
  <si>
    <t>6701</t>
  </si>
  <si>
    <t>22,326,486.00</t>
  </si>
  <si>
    <t>6720</t>
  </si>
  <si>
    <t>680,381.66</t>
  </si>
  <si>
    <t>6737</t>
  </si>
  <si>
    <t>-991,114.00</t>
  </si>
  <si>
    <t>6738</t>
  </si>
  <si>
    <t>6822</t>
  </si>
  <si>
    <t>149,159,513.98</t>
  </si>
  <si>
    <t>6825</t>
  </si>
  <si>
    <t>-128,299,962.09</t>
  </si>
  <si>
    <t>35,510,779,688.78</t>
  </si>
  <si>
    <t>72,979,906.88</t>
  </si>
  <si>
    <t>35,455,459,633.57</t>
  </si>
  <si>
    <t>3,129.68</t>
  </si>
  <si>
    <t>6025</t>
  </si>
  <si>
    <t>136,533,689.52</t>
  </si>
  <si>
    <t>6026</t>
  </si>
  <si>
    <t>118,376,181.18</t>
  </si>
  <si>
    <t>4,423,783.56</t>
  </si>
  <si>
    <t>52,563,559.02</t>
  </si>
  <si>
    <t>130,719.26</t>
  </si>
  <si>
    <t>1,524,250.60</t>
  </si>
  <si>
    <t>6705</t>
  </si>
  <si>
    <t>19,737,180.74</t>
  </si>
  <si>
    <t>6706</t>
  </si>
  <si>
    <t>326,996.61</t>
  </si>
  <si>
    <t>6850</t>
  </si>
  <si>
    <t>288,205.51</t>
  </si>
  <si>
    <t>65,229.67</t>
  </si>
  <si>
    <t>335,531,842.64</t>
  </si>
  <si>
    <t>Department Of The Air Force</t>
  </si>
  <si>
    <t>57</t>
  </si>
  <si>
    <t>93,883.85</t>
  </si>
  <si>
    <t>696,555.44</t>
  </si>
  <si>
    <t>979,370.35</t>
  </si>
  <si>
    <t>6075</t>
  </si>
  <si>
    <t>48,323.52</t>
  </si>
  <si>
    <t>6090</t>
  </si>
  <si>
    <t>283.87</t>
  </si>
  <si>
    <t>291,006.19</t>
  </si>
  <si>
    <t>6130</t>
  </si>
  <si>
    <t>1,382,869.41</t>
  </si>
  <si>
    <t>6131</t>
  </si>
  <si>
    <t>425,149.73</t>
  </si>
  <si>
    <t>6136</t>
  </si>
  <si>
    <t>34,243.10</t>
  </si>
  <si>
    <t>15,027,995.50</t>
  </si>
  <si>
    <t>8,036,998.54</t>
  </si>
  <si>
    <t>14,975,537.43</t>
  </si>
  <si>
    <t>1,163.19</t>
  </si>
  <si>
    <t>477,397.62</t>
  </si>
  <si>
    <t>6763</t>
  </si>
  <si>
    <t>7,626,828.54</t>
  </si>
  <si>
    <t>6922</t>
  </si>
  <si>
    <t>89,754.97</t>
  </si>
  <si>
    <t>50,187,361.25</t>
  </si>
  <si>
    <t>Defense Agencies</t>
  </si>
  <si>
    <t>97</t>
  </si>
  <si>
    <t>239,308.52</t>
  </si>
  <si>
    <t>173,976.39</t>
  </si>
  <si>
    <t>76,740.47</t>
  </si>
  <si>
    <t>6149</t>
  </si>
  <si>
    <t>584,576.87</t>
  </si>
  <si>
    <t>1,441,806.33</t>
  </si>
  <si>
    <t>76,859.44</t>
  </si>
  <si>
    <t>16,731,217.85</t>
  </si>
  <si>
    <t>548,763,664.57</t>
  </si>
  <si>
    <t>568,088,150.44</t>
  </si>
  <si>
    <t>1,125,285,092.29</t>
  </si>
  <si>
    <t>91</t>
  </si>
  <si>
    <t>6191</t>
  </si>
  <si>
    <t>8,424,696.27</t>
  </si>
  <si>
    <t>6192</t>
  </si>
  <si>
    <t>7,562,526.27</t>
  </si>
  <si>
    <t>6193</t>
  </si>
  <si>
    <t>13,850,196.13</t>
  </si>
  <si>
    <t>239,185.69</t>
  </si>
  <si>
    <t>383.89</t>
  </si>
  <si>
    <t>30,076,988.25</t>
  </si>
  <si>
    <t>89</t>
  </si>
  <si>
    <t>382,587.81</t>
  </si>
  <si>
    <t>1,659,849.54</t>
  </si>
  <si>
    <t>6194</t>
  </si>
  <si>
    <t>17,897,635.73</t>
  </si>
  <si>
    <t>3,173,152.18</t>
  </si>
  <si>
    <t>1,841,865.92</t>
  </si>
  <si>
    <t>6425</t>
  </si>
  <si>
    <t>494,959.91</t>
  </si>
  <si>
    <t>72,037,000.00</t>
  </si>
  <si>
    <t>72,531,959.91</t>
  </si>
  <si>
    <t>6429</t>
  </si>
  <si>
    <t>323,000,000.00</t>
  </si>
  <si>
    <t>6430</t>
  </si>
  <si>
    <t>4,660,346.63</t>
  </si>
  <si>
    <t>6432</t>
  </si>
  <si>
    <t>15,418,719.60</t>
  </si>
  <si>
    <t>13,439,881.26</t>
  </si>
  <si>
    <t>6,815,247.75</t>
  </si>
  <si>
    <t>460,821,246.33</t>
  </si>
  <si>
    <t>6014</t>
  </si>
  <si>
    <t>2,507.80</t>
  </si>
  <si>
    <t>555,453.22</t>
  </si>
  <si>
    <t>6079</t>
  </si>
  <si>
    <t>16,340.95</t>
  </si>
  <si>
    <t>6087</t>
  </si>
  <si>
    <t>44,074.45</t>
  </si>
  <si>
    <t>6234</t>
  </si>
  <si>
    <t>12,941,479.59</t>
  </si>
  <si>
    <t>21,414,803.71</t>
  </si>
  <si>
    <t>003</t>
  </si>
  <si>
    <t>-113,057.88</t>
  </si>
  <si>
    <t>21,301,745.83</t>
  </si>
  <si>
    <t>11,783,105.33</t>
  </si>
  <si>
    <t>009</t>
  </si>
  <si>
    <t>1,459.81</t>
  </si>
  <si>
    <t>11,784,565.14</t>
  </si>
  <si>
    <t>6288</t>
  </si>
  <si>
    <t>369,568.01</t>
  </si>
  <si>
    <t>1,639,829.95</t>
  </si>
  <si>
    <t>48,655,564.94</t>
  </si>
  <si>
    <t>6511</t>
  </si>
  <si>
    <t>398,778,000.00</t>
  </si>
  <si>
    <t>-1,440,697.18</t>
  </si>
  <si>
    <t>35,926,997.09</t>
  </si>
  <si>
    <t>433,264,299.91</t>
  </si>
  <si>
    <t>42,138.70</t>
  </si>
  <si>
    <t>-75.00</t>
  </si>
  <si>
    <t>42,063.70</t>
  </si>
  <si>
    <t>6157</t>
  </si>
  <si>
    <t>005</t>
  </si>
  <si>
    <t>579,447.43</t>
  </si>
  <si>
    <t>6199</t>
  </si>
  <si>
    <t>55,183.74</t>
  </si>
  <si>
    <t>6200</t>
  </si>
  <si>
    <t>52,138,237.29</t>
  </si>
  <si>
    <t>-337,896.91</t>
  </si>
  <si>
    <t>-377.20</t>
  </si>
  <si>
    <t>-338,274.11</t>
  </si>
  <si>
    <t>8,012.14</t>
  </si>
  <si>
    <t>2,734,929.70</t>
  </si>
  <si>
    <t>1,442,041.75</t>
  </si>
  <si>
    <t>019</t>
  </si>
  <si>
    <t>34,584.08</t>
  </si>
  <si>
    <t>4,219,567.67</t>
  </si>
  <si>
    <t>1,517,420.77</t>
  </si>
  <si>
    <t>407,158.09</t>
  </si>
  <si>
    <t>451,935.45</t>
  </si>
  <si>
    <t>859,093.54</t>
  </si>
  <si>
    <t>2,413,557.42</t>
  </si>
  <si>
    <t>6512</t>
  </si>
  <si>
    <t>5,213,914,730.30</t>
  </si>
  <si>
    <t>6697</t>
  </si>
  <si>
    <t>236,824,213.41</t>
  </si>
  <si>
    <t>6698</t>
  </si>
  <si>
    <t>49,651.25</t>
  </si>
  <si>
    <t>5,945,539,192.32</t>
  </si>
  <si>
    <t>Department Of Housing And Urban Development</t>
  </si>
  <si>
    <t>86</t>
  </si>
  <si>
    <t>110,841,803.65</t>
  </si>
  <si>
    <t>6758</t>
  </si>
  <si>
    <t>3,080,613.17</t>
  </si>
  <si>
    <t>6760</t>
  </si>
  <si>
    <t>6,444,553.42</t>
  </si>
  <si>
    <t>120,366,970.24</t>
  </si>
  <si>
    <t>6029</t>
  </si>
  <si>
    <t>874.64</t>
  </si>
  <si>
    <t>39,927,000.00</t>
  </si>
  <si>
    <t>-1,002,425.09</t>
  </si>
  <si>
    <t>38,925,449.55</t>
  </si>
  <si>
    <t>6039</t>
  </si>
  <si>
    <t>5,022,712.02</t>
  </si>
  <si>
    <t>127,992,919.81</t>
  </si>
  <si>
    <t>-112,717.79</t>
  </si>
  <si>
    <t>132,902,914.04</t>
  </si>
  <si>
    <t>2,411,240.66</t>
  </si>
  <si>
    <t>20,993.41</t>
  </si>
  <si>
    <t>2,432,234.07</t>
  </si>
  <si>
    <t>6053</t>
  </si>
  <si>
    <t>11,236,169.45</t>
  </si>
  <si>
    <t>6140</t>
  </si>
  <si>
    <t>2,343,101.93</t>
  </si>
  <si>
    <t>-6,562.50</t>
  </si>
  <si>
    <t>2,336,539.43</t>
  </si>
  <si>
    <t>-501,291.49</t>
  </si>
  <si>
    <t>-16,905.37</t>
  </si>
  <si>
    <t>029</t>
  </si>
  <si>
    <t>-103,313.73</t>
  </si>
  <si>
    <t>-621,510.59</t>
  </si>
  <si>
    <t>-3,256,966.01</t>
  </si>
  <si>
    <t>138,463.92</t>
  </si>
  <si>
    <t>-3,118,502.09</t>
  </si>
  <si>
    <t>6285</t>
  </si>
  <si>
    <t>-65,265.32</t>
  </si>
  <si>
    <t>3,219.65</t>
  </si>
  <si>
    <t>Covered by investments.</t>
  </si>
  <si>
    <t>Pursuant to xx, the balance for this account has been extended beyond the normal period of availability to liquidate obligations.</t>
  </si>
  <si>
    <t>Subject to transfer to the general fund for withdrawal and restoration.</t>
  </si>
  <si>
    <t>Includes $xx which is subject to disposition by the administrative agency.</t>
  </si>
  <si>
    <t>Represents: xx</t>
  </si>
  <si>
    <t>Represents the unobligated balance withdrawn and subsequently reappropriated in fiscal year 2002. See footnote xx.</t>
  </si>
  <si>
    <t>Excludes activity which represents "Net Proceeds from Sales and Withholdings for Savings Bonds" which will be accounted for as a deposit fund liability.</t>
  </si>
  <si>
    <t>Includes $xx which represents payments for obligations of a closed account.</t>
  </si>
  <si>
    <t>Includes $xx which represents net sale of non-guaranteed Government agency securities.</t>
  </si>
  <si>
    <t>Includes $xx which represents net redemption of non-guaranteed Government agency securities.</t>
  </si>
  <si>
    <t>Includes $xx which represents sale of non-guaranteed Government agency securities.</t>
  </si>
  <si>
    <t>Includes $xx which represents redemption of non-guaranteed Government agency securities.</t>
  </si>
  <si>
    <t>Includes $xx which represents net borrowing from the U.S. Treasury.</t>
  </si>
  <si>
    <t>Includes $xx which represents net repayment of borrowing from the U.S. Treasury.</t>
  </si>
  <si>
    <t>Includes $xx which represents borrowing of from the U.S. Treasury.</t>
  </si>
  <si>
    <t>Includes $xx which represents repayment of borrowing from the U.S. Treasury.</t>
  </si>
  <si>
    <t>Includes $xx which represents net borrowing from the Federal Financing Bank in lieu of issuance of agency debt.</t>
  </si>
  <si>
    <t>Includes $xx which represents net repayment of borrowing from the Federal Financing Bank in lieu of issuance of agency debt.</t>
  </si>
  <si>
    <t>Includes $xx which represents borrowing from the Federal Financing Bank in lieu of issuance of agency debt.</t>
  </si>
  <si>
    <t>Includes $xx which represents repayment of borrowing from the Federal Financing Bank in lieu of issuance of agency debt.</t>
  </si>
  <si>
    <t>Excludes $xx refund of taxes.</t>
  </si>
  <si>
    <t>The opening balances of the following accounts have been adjusted during the current fiscal year and do not agree with last year's closing balances: xx</t>
  </si>
  <si>
    <t>These account symbols were amended during the current fiscal year: xx</t>
  </si>
  <si>
    <t>The letter (T) denotes that the account by law is a trust account, but for reporting purposes is treated as other than trust.</t>
  </si>
  <si>
    <t>Includes $xx which represents capital transfer to miscellaneous receipts.</t>
  </si>
  <si>
    <t>Pursuant to 31 U.S.C. 3513, only executive agencies are required to report their financial condition.</t>
  </si>
  <si>
    <t>Represents appropriations to liquidate.</t>
  </si>
  <si>
    <t>This account was not certified to Treasury in accordance with Treasury certification standards which require a statement on the Year-End Closing Document that indicates the amounts have been certified in accordance with the criteria of 31 U.S.C. 1501.</t>
  </si>
  <si>
    <t>The balance in this account is not available for new disbursements. Transactions recorded in this account are only adjustments (corrections) to disbursements previously charged incorrectly to an account, prior to closure.</t>
  </si>
  <si>
    <t>The yearend closing statements for xx are not available; therefore, balances withdrawn, fund resources and obligation data are not included.</t>
  </si>
  <si>
    <t>Includes $xx1 which represents payment to the xx2.</t>
  </si>
  <si>
    <t>Includes $xx1 which represents the unobligated balance withdrawn and subsequently reappropriated in fiscal year 2002. See footnote xx2 in the "xx3" chapter.</t>
  </si>
  <si>
    <t>Includes $xx1 which represents the unobligated balance withdrawn and subsequently reappropriated in fiscal year 2002. See footnote xx2.</t>
  </si>
  <si>
    <t>Represents the unobligated balance withdrawn and subsequently reappropriated in fiscal year 2002. See footnote xx1 in the "xx2" chapter.</t>
  </si>
  <si>
    <t>The opening balance of xx1 and xx2 for account xx3 have been adjusted by $xx4 during the current fiscal year and do not agree with last year's closing balances.</t>
  </si>
  <si>
    <t>Represents $xx1 and $xx2 which are new contract authority and appropriations to liquidate, respectively.</t>
  </si>
  <si>
    <t>Includes $xx1 which is the reappropriation pursuant to xx2, “xx3.”</t>
  </si>
  <si>
    <t>Represents the reappropriation pursuant to xx1, “xx2.”</t>
  </si>
  <si>
    <t>The opening balance and xx1 for account xx2 have been adjusted by $xx3 during the current fiscal year and do not agree with last year's closing balances.</t>
  </si>
  <si>
    <t>Account symbol xx1 was amended to xx2 during the current fiscal year.</t>
  </si>
  <si>
    <t>Activity transferred from xx1, xx2.</t>
  </si>
  <si>
    <t>Activity transferred to xx1, xx2.</t>
  </si>
  <si>
    <t>6,013,822,475.82</t>
  </si>
  <si>
    <t>2,164,287,028.94</t>
  </si>
  <si>
    <t>6,139,014,566.00</t>
  </si>
  <si>
    <t>1,849,325,117.11</t>
  </si>
  <si>
    <t>2,350,868,985.32</t>
  </si>
  <si>
    <t>10,414,755,168.60</t>
  </si>
  <si>
    <t>728,311,440,471.19</t>
  </si>
  <si>
    <t>104,651,429.51</t>
  </si>
  <si>
    <t>7,671,027,060.54</t>
  </si>
  <si>
    <t>71,600,516,770.71</t>
  </si>
  <si>
    <t>1,926,119,560,985.85</t>
  </si>
  <si>
    <t>408,717,076.42</t>
  </si>
  <si>
    <t>203,543,351.51</t>
  </si>
  <si>
    <t>3,985,341,877.03</t>
  </si>
  <si>
    <t>104,874,264,647.66</t>
  </si>
  <si>
    <t>278,981,909,998.57</t>
  </si>
  <si>
    <t>4,014,463,373,386.83</t>
  </si>
  <si>
    <t>Dept Of H.H.S.</t>
  </si>
  <si>
    <t>Please do not alter any data on this page!</t>
  </si>
  <si>
    <t>Title</t>
  </si>
  <si>
    <t>Dept</t>
  </si>
  <si>
    <t>Reg</t>
  </si>
  <si>
    <t>Appropriation or Fund Account</t>
  </si>
  <si>
    <t>Period of Availability</t>
  </si>
  <si>
    <t>Account Number</t>
  </si>
  <si>
    <t>Sub No.</t>
  </si>
  <si>
    <t>Outlays (Net)</t>
  </si>
  <si>
    <r>
      <t>Appropriations And Other Obligational Authority</t>
    </r>
    <r>
      <rPr>
        <vertAlign val="superscript"/>
        <sz val="7"/>
        <rFont val="Arial Narrow"/>
        <family val="2"/>
      </rPr>
      <t>1</t>
    </r>
  </si>
  <si>
    <r>
      <t>Transfers Borrowings And Investment (Net)</t>
    </r>
    <r>
      <rPr>
        <vertAlign val="superscript"/>
        <sz val="7"/>
        <rFont val="Arial Narrow"/>
        <family val="2"/>
      </rPr>
      <t>2</t>
    </r>
  </si>
  <si>
    <r>
      <t>Balances Withdrawn And Other Transactions</t>
    </r>
    <r>
      <rPr>
        <vertAlign val="superscript"/>
        <sz val="7"/>
        <rFont val="Arial Narrow"/>
        <family val="2"/>
      </rPr>
      <t>3</t>
    </r>
  </si>
  <si>
    <r>
      <t>Balances, End Of Fiscal Year</t>
    </r>
    <r>
      <rPr>
        <vertAlign val="superscript"/>
        <sz val="7"/>
        <rFont val="Arial Narrow"/>
        <family val="2"/>
      </rPr>
      <t>4</t>
    </r>
  </si>
  <si>
    <t>Tr   From</t>
  </si>
  <si>
    <t>Department Regular</t>
  </si>
  <si>
    <t>Fiscal Year</t>
  </si>
  <si>
    <t>Account Symbol</t>
  </si>
  <si>
    <t>Net Appropriations And Appropriations Transfers</t>
  </si>
  <si>
    <t>Appropriation Amount</t>
  </si>
  <si>
    <t>Net Appropriation Transfers</t>
  </si>
  <si>
    <t>Department Regular Involved</t>
  </si>
  <si>
    <t>Fiscal Year Involved</t>
  </si>
  <si>
    <t>Balances, Beginning Of Fiscal Year</t>
  </si>
  <si>
    <t>Footnotes</t>
  </si>
  <si>
    <t>Accounts Involved</t>
  </si>
  <si>
    <t>Amount From or To (-)</t>
  </si>
  <si>
    <t>Classification</t>
  </si>
  <si>
    <t>Receipt Symbol</t>
  </si>
  <si>
    <t>Receipt Offset Against Outlays</t>
  </si>
  <si>
    <t>FINANCIAL HIGHLIGHTS</t>
  </si>
  <si>
    <t xml:space="preserve">    Legislative Branch</t>
  </si>
  <si>
    <t xml:space="preserve">        Library Of Congress:</t>
  </si>
  <si>
    <t>03X5075</t>
  </si>
  <si>
    <t>68,000.00</t>
  </si>
  <si>
    <t>1,000.00</t>
  </si>
  <si>
    <t xml:space="preserve">            Oliver Wendell Holmes Devise Fund, Library Of Congress</t>
  </si>
  <si>
    <t>03X5175</t>
  </si>
  <si>
    <t>1,125,741,000.00</t>
  </si>
  <si>
    <t xml:space="preserve">            Payments To Copyright Owners, Copyright Office, Library Of Congress</t>
  </si>
  <si>
    <t xml:space="preserve">        Legislative Branch Boards And Commissions:</t>
  </si>
  <si>
    <t xml:space="preserve">            </t>
  </si>
  <si>
    <t>00X5509</t>
  </si>
  <si>
    <t>518,000.00</t>
  </si>
  <si>
    <t xml:space="preserve">    Department Of Agriculture</t>
  </si>
  <si>
    <t xml:space="preserve">        Cooperative State Research, Education, And Extension Service:</t>
  </si>
  <si>
    <t>12X5205</t>
  </si>
  <si>
    <t>76,441,000.00</t>
  </si>
  <si>
    <t xml:space="preserve">            Native American Institutions Endowment Fund</t>
  </si>
  <si>
    <t xml:space="preserve">    Department Of Defense - Military</t>
  </si>
  <si>
    <t xml:space="preserve">        Defense Agencies:</t>
  </si>
  <si>
    <t xml:space="preserve">            Defense Cooperation Account, Defense</t>
  </si>
  <si>
    <t>97X5187</t>
  </si>
  <si>
    <t>6,069,198.15</t>
  </si>
  <si>
    <t xml:space="preserve">    Department Of Energy</t>
  </si>
  <si>
    <t xml:space="preserve">        National Nuclear Security Administration:</t>
  </si>
  <si>
    <t>89X5520</t>
  </si>
  <si>
    <t>8,200,000.00</t>
  </si>
  <si>
    <t xml:space="preserve">            Pajarito Plateau Homesteaders Compensation Fund, Department Of Energy</t>
  </si>
  <si>
    <t xml:space="preserve">        Energy Programs:</t>
  </si>
  <si>
    <t>89X5227</t>
  </si>
  <si>
    <t>36,482,065,671.00</t>
  </si>
  <si>
    <t xml:space="preserve">            Nuclear Waste Disposal Fund, Department Of Energy</t>
  </si>
  <si>
    <t>89X5231</t>
  </si>
  <si>
    <t>4,227,982,000.00</t>
  </si>
  <si>
    <t xml:space="preserve">            Uranium Enrichment And Decommissioning Fund, Department Of Energy</t>
  </si>
  <si>
    <t xml:space="preserve">    Department Of Housing And Urban Development</t>
  </si>
  <si>
    <t xml:space="preserve">        Housing Programs:</t>
  </si>
  <si>
    <t>86X0236</t>
  </si>
  <si>
    <t>22,029,700,000.00</t>
  </si>
  <si>
    <t>86X4072</t>
  </si>
  <si>
    <t>5,664,000.00</t>
  </si>
  <si>
    <t xml:space="preserve">            Fha-General And Special Risk Insurance Fund Liquidating Account, Housing And Urban Development</t>
  </si>
  <si>
    <t xml:space="preserve">        Government National Mortgage Association:</t>
  </si>
  <si>
    <t>86X4238</t>
  </si>
  <si>
    <t>8,385,015,000.00</t>
  </si>
  <si>
    <t xml:space="preserve">            Guarantees Of Mortgage-Backed Securities Fund, Government National Mortgage Association, Housing And Urban Development</t>
  </si>
  <si>
    <t xml:space="preserve">    Department Of The Interior</t>
  </si>
  <si>
    <t xml:space="preserve">        Bureau Of Land Management:</t>
  </si>
  <si>
    <t>14X5232</t>
  </si>
  <si>
    <t>2,296,438,000.00</t>
  </si>
  <si>
    <t xml:space="preserve">            Southern Nevada Public Land Management, Bureau Of Land Management</t>
  </si>
  <si>
    <t>14X5469</t>
  </si>
  <si>
    <t>44,793,000.00</t>
  </si>
  <si>
    <t xml:space="preserve">            Lincoln County Land Act, Bureau Of Land Management</t>
  </si>
  <si>
    <t xml:space="preserve">        Minerals Management Service:</t>
  </si>
  <si>
    <t>14X5425</t>
  </si>
  <si>
    <t>1,050,525,000.00</t>
  </si>
  <si>
    <t xml:space="preserve">            Environmental Improvement And Restoration Fund, Minerals Management Service</t>
  </si>
  <si>
    <t xml:space="preserve">        Office Of Surface Mining Reclamation And Enforcement:</t>
  </si>
  <si>
    <t>14X5015</t>
  </si>
  <si>
    <t>2,266,312,718.23</t>
  </si>
  <si>
    <t xml:space="preserve">            Abandoned Mine Reclamation Fund, Office Of Surface Mining Reclamation And Enforcement</t>
  </si>
  <si>
    <t xml:space="preserve">        Bureau Of Reclamation:</t>
  </si>
  <si>
    <t>14X5483</t>
  </si>
  <si>
    <t>17,000,000.00</t>
  </si>
  <si>
    <t xml:space="preserve">            San Gabriel Basin Restoration Fund, Bureau Of Reclamation</t>
  </si>
  <si>
    <t>14X4079</t>
  </si>
  <si>
    <t>305,000,000.00</t>
  </si>
  <si>
    <t xml:space="preserve">            Lower Colorado River Basin Development Fund, Bureau Of Reclamation</t>
  </si>
  <si>
    <t xml:space="preserve">        Central Utah Project:</t>
  </si>
  <si>
    <t>14X5174</t>
  </si>
  <si>
    <t>160,181,000.00</t>
  </si>
  <si>
    <t xml:space="preserve">            Utah Reclamation Mitigation And Conservation Account, Interior</t>
  </si>
  <si>
    <t xml:space="preserve">        United States Fish And Wildlife Service:</t>
  </si>
  <si>
    <t>14X5029</t>
  </si>
  <si>
    <t>495,775,000.00</t>
  </si>
  <si>
    <t xml:space="preserve">            Federal Aid To Wildlife Restoration, United States Fish And Wildlife Service</t>
  </si>
  <si>
    <t xml:space="preserve">        National Park Service:</t>
  </si>
  <si>
    <t>14X4195</t>
  </si>
  <si>
    <t>1,114,000.00</t>
  </si>
  <si>
    <t xml:space="preserve">        Bureau Of Indian Affairs:</t>
  </si>
  <si>
    <t>14X5240</t>
  </si>
  <si>
    <t>27,524,000.00</t>
  </si>
  <si>
    <t xml:space="preserve">            Operation And Maintenance, Indian Irrigation Systems, Bureau Of Indian Affairs (T)</t>
  </si>
  <si>
    <t>14X5648</t>
  </si>
  <si>
    <t>41,956,000.00</t>
  </si>
  <si>
    <t xml:space="preserve">            Power Systems, Indian Irrigation Projects, Bureau Of Indian Affairs</t>
  </si>
  <si>
    <t>14X5198</t>
  </si>
  <si>
    <t>227,474,000.00</t>
  </si>
  <si>
    <t xml:space="preserve">            Natural Resource Damage Assessment And Restoration Fund, Office Of The Secretary</t>
  </si>
  <si>
    <t xml:space="preserve">        Office Of Special Trustee For American Indians:</t>
  </si>
  <si>
    <t>14X5265</t>
  </si>
  <si>
    <t>61,031,121.08</t>
  </si>
  <si>
    <t xml:space="preserve">            Tribal Special Fund, Office Of The Special Trustee For American Indians</t>
  </si>
  <si>
    <t xml:space="preserve">    Department Of Justice</t>
  </si>
  <si>
    <t xml:space="preserve">        Legal Activities And U.S. Marshals:</t>
  </si>
  <si>
    <t xml:space="preserve">            Assets Forfeiture Fund, Justice</t>
  </si>
  <si>
    <t>15X5042</t>
  </si>
  <si>
    <t>686,476,000.00</t>
  </si>
  <si>
    <t>15X5073</t>
  </si>
  <si>
    <t>245,022,000.00</t>
  </si>
  <si>
    <t xml:space="preserve">            United States Trustee System Fund, Justice</t>
  </si>
  <si>
    <t xml:space="preserve">        Federal Prison System:</t>
  </si>
  <si>
    <t>15X4500</t>
  </si>
  <si>
    <t>321,600,000.00</t>
  </si>
  <si>
    <t xml:space="preserve">            Prison Industries Fund, Department Of Justice</t>
  </si>
  <si>
    <t xml:space="preserve">    Department Of Labor</t>
  </si>
  <si>
    <t xml:space="preserve">        Pension Benefit Guaranty Corporation:</t>
  </si>
  <si>
    <t xml:space="preserve">            Pension Benefit Guaranty Corporation</t>
  </si>
  <si>
    <t>16X4204</t>
  </si>
  <si>
    <t>36,634,539,773.75</t>
  </si>
  <si>
    <t xml:space="preserve">        Employment Standards Administration:</t>
  </si>
  <si>
    <t>16X1523</t>
  </si>
  <si>
    <t>83,307,000.00</t>
  </si>
  <si>
    <t xml:space="preserve">            Energy Employees Occupational Illness Compensation Fund, Department Of Labor</t>
  </si>
  <si>
    <t>16X5155</t>
  </si>
  <si>
    <t>77,806,000.00</t>
  </si>
  <si>
    <t xml:space="preserve">            Panama Canal Commission Compensation Fund</t>
  </si>
  <si>
    <t xml:space="preserve">    Department Of Transportation</t>
  </si>
  <si>
    <t xml:space="preserve">        Federal Aviation Administration:</t>
  </si>
  <si>
    <t xml:space="preserve">            Aviation Insurance Revolving Fund</t>
  </si>
  <si>
    <t>69X4120</t>
  </si>
  <si>
    <t>698,055,000.00</t>
  </si>
  <si>
    <t xml:space="preserve">        Maritime Administration:</t>
  </si>
  <si>
    <t>69X4302</t>
  </si>
  <si>
    <t>37,299,000.00</t>
  </si>
  <si>
    <t xml:space="preserve">            War-Risk Insurance Revolving Fund, Maritime Administration</t>
  </si>
  <si>
    <t xml:space="preserve">    Department Of The Treasury</t>
  </si>
  <si>
    <t xml:space="preserve">        Departmental Offices:</t>
  </si>
  <si>
    <t xml:space="preserve">            Treasury Forfeiture Fund</t>
  </si>
  <si>
    <t>20X5697</t>
  </si>
  <si>
    <t>275,054,000.00</t>
  </si>
  <si>
    <t>20X4444</t>
  </si>
  <si>
    <t>15,711,044,943.52</t>
  </si>
  <si>
    <t xml:space="preserve">            Exchange Stabilization Fund, Office Of The Secretary, Treasury</t>
  </si>
  <si>
    <t xml:space="preserve">        Office Of Thrift Supervision:</t>
  </si>
  <si>
    <t>20X4108</t>
  </si>
  <si>
    <t>279,710,569.60</t>
  </si>
  <si>
    <t xml:space="preserve">            Public Enterprise Revolving Fund, Office Of Thrift Supervision, Treasury</t>
  </si>
  <si>
    <t xml:space="preserve">    Department Of Veterans Affairs</t>
  </si>
  <si>
    <t xml:space="preserve">        Veterans Health Administration:</t>
  </si>
  <si>
    <t>36X4014</t>
  </si>
  <si>
    <t>26,400,000.00</t>
  </si>
  <si>
    <t xml:space="preserve">            Canteen Service Revolving Fund, Department Of Veterans Affairs</t>
  </si>
  <si>
    <t xml:space="preserve">            Servicemen's Group Life Insurance Fund</t>
  </si>
  <si>
    <t>36X4009</t>
  </si>
  <si>
    <t>488,000.00</t>
  </si>
  <si>
    <t xml:space="preserve">            Veterans Reopened Insurance Fund</t>
  </si>
  <si>
    <t>36X4010</t>
  </si>
  <si>
    <t>401,631,000.00</t>
  </si>
  <si>
    <t/>
  </si>
  <si>
    <t xml:space="preserve">    Other Defense Civil Programs</t>
  </si>
  <si>
    <t xml:space="preserve">        Retiree Health Care:</t>
  </si>
  <si>
    <t>97X5472</t>
  </si>
  <si>
    <t>72,739,925,967.67</t>
  </si>
  <si>
    <t>Federal Funds:</t>
  </si>
  <si>
    <t xml:space="preserve">            Department Of Defense Medicare-Eligible Retiree Health Care Fund</t>
  </si>
  <si>
    <t xml:space="preserve">    International Assistance Program</t>
  </si>
  <si>
    <t xml:space="preserve">        Overseas Private Investment Corporation:</t>
  </si>
  <si>
    <t>71X4184</t>
  </si>
  <si>
    <t>4,273,017,000.00</t>
  </si>
  <si>
    <t xml:space="preserve">            Overseas Private Investment Corporation Insurance And Equity Non Credit Account</t>
  </si>
  <si>
    <t xml:space="preserve">    Independent Agencies</t>
  </si>
  <si>
    <t xml:space="preserve">        District Of Columbia General And Special Payments:</t>
  </si>
  <si>
    <t>20X5511</t>
  </si>
  <si>
    <t>3,609,077,876.92</t>
  </si>
  <si>
    <t xml:space="preserve">            District Of Columbia Federal Pension Fund</t>
  </si>
  <si>
    <t xml:space="preserve">        Farm Credit Administration:</t>
  </si>
  <si>
    <t>78X4131</t>
  </si>
  <si>
    <t>22,461,000.00</t>
  </si>
  <si>
    <t xml:space="preserve">            Revolving Fund For Administrative Expenses, Farm Credit Administration</t>
  </si>
  <si>
    <t xml:space="preserve">        Farm Credit System Insurance Corporation:</t>
  </si>
  <si>
    <t>78X4136</t>
  </si>
  <si>
    <t>2,088,301,000.00</t>
  </si>
  <si>
    <t>00</t>
  </si>
  <si>
    <t>6050</t>
  </si>
  <si>
    <t>004</t>
  </si>
  <si>
    <t>-300.00</t>
  </si>
  <si>
    <t>6275</t>
  </si>
  <si>
    <t>001</t>
  </si>
  <si>
    <t>3,911,945.14</t>
  </si>
  <si>
    <t>15,945.37</t>
  </si>
  <si>
    <t>3,927,890.51</t>
  </si>
  <si>
    <t>03</t>
  </si>
  <si>
    <t>6206</t>
  </si>
  <si>
    <t>000</t>
  </si>
  <si>
    <t>179,041.46</t>
  </si>
  <si>
    <t>911</t>
  </si>
  <si>
    <t>-59,542.42</t>
  </si>
  <si>
    <t>921</t>
  </si>
  <si>
    <t>96,392.00</t>
  </si>
  <si>
    <t>971</t>
  </si>
  <si>
    <t>4,959,000.00</t>
  </si>
  <si>
    <t>5,174,891.04</t>
  </si>
  <si>
    <t>6207</t>
  </si>
  <si>
    <t>686,523.00</t>
  </si>
  <si>
    <t>8,809.50</t>
  </si>
  <si>
    <t>695,332.50</t>
  </si>
  <si>
    <t>6500</t>
  </si>
  <si>
    <t>557,460.76</t>
  </si>
  <si>
    <t>05</t>
  </si>
  <si>
    <t>6022</t>
  </si>
  <si>
    <t>4,484,986.05</t>
  </si>
  <si>
    <t>-413.82</t>
  </si>
  <si>
    <t>09</t>
  </si>
  <si>
    <t>008</t>
  </si>
  <si>
    <t>81.25</t>
  </si>
  <si>
    <t>002</t>
  </si>
  <si>
    <t>-9,675.27</t>
  </si>
  <si>
    <t>6875</t>
  </si>
  <si>
    <t>680.24</t>
  </si>
  <si>
    <t>23</t>
  </si>
  <si>
    <t>1,479.50</t>
  </si>
  <si>
    <t>88,039.19</t>
  </si>
  <si>
    <t>14,920,451.95</t>
  </si>
  <si>
    <t>10</t>
  </si>
  <si>
    <t>6047</t>
  </si>
  <si>
    <t>185,886,625.16</t>
  </si>
  <si>
    <t>4,652.50</t>
  </si>
  <si>
    <t>42,224.52</t>
  </si>
  <si>
    <t>46,877.02</t>
  </si>
  <si>
    <t>18,531.86</t>
  </si>
  <si>
    <t>4,803,927.54</t>
  </si>
  <si>
    <t>4,822,459.40</t>
  </si>
  <si>
    <t>6276</t>
  </si>
  <si>
    <t>39,730.66</t>
  </si>
  <si>
    <t>6287</t>
  </si>
  <si>
    <t>43,955,703.50</t>
  </si>
  <si>
    <t>6501</t>
  </si>
  <si>
    <t>1,252.14</t>
  </si>
  <si>
    <t>6854</t>
  </si>
  <si>
    <t>3,953.00</t>
  </si>
  <si>
    <t>6855</t>
  </si>
  <si>
    <t>161,059,236.25</t>
  </si>
  <si>
    <t>6999</t>
  </si>
  <si>
    <t>1,246.81</t>
  </si>
  <si>
    <t>395,817,083.94</t>
  </si>
  <si>
    <t>12</t>
  </si>
  <si>
    <t>6005</t>
  </si>
  <si>
    <t>-1,393.60</t>
  </si>
  <si>
    <t>6018</t>
  </si>
  <si>
    <t>549.89</t>
  </si>
  <si>
    <t>040</t>
  </si>
  <si>
    <t>3,798,131.69</t>
  </si>
  <si>
    <t>6148</t>
  </si>
  <si>
    <t>3,927,810.19</t>
  </si>
  <si>
    <t>6171</t>
  </si>
  <si>
    <t>6185</t>
  </si>
  <si>
    <t>934,134.69</t>
  </si>
  <si>
    <t>36.53</t>
  </si>
  <si>
    <t>18,666,096.78</t>
  </si>
  <si>
    <t>6303</t>
  </si>
  <si>
    <t>147,088.48</t>
  </si>
  <si>
    <t>6304</t>
  </si>
  <si>
    <t>71.08</t>
  </si>
  <si>
    <t>011</t>
  </si>
  <si>
    <t>82,437,838.84</t>
  </si>
  <si>
    <t>006</t>
  </si>
  <si>
    <t>185,499.50</t>
  </si>
  <si>
    <t>110,095,864.07</t>
  </si>
  <si>
    <t>13</t>
  </si>
  <si>
    <t>060</t>
  </si>
  <si>
    <t>4,265.00</t>
  </si>
  <si>
    <t>6214</t>
  </si>
  <si>
    <t>014</t>
  </si>
  <si>
    <t>4,009,867.16</t>
  </si>
  <si>
    <t>2,107.31</t>
  </si>
  <si>
    <t>012</t>
  </si>
  <si>
    <t>1,360.98</t>
  </si>
  <si>
    <t>-1,845.07</t>
  </si>
  <si>
    <t>-484.09</t>
  </si>
  <si>
    <t>007</t>
  </si>
  <si>
    <t>1,270,693.01</t>
  </si>
  <si>
    <t>6538</t>
  </si>
  <si>
    <t>8,158,327.00</t>
  </si>
  <si>
    <t>6540</t>
  </si>
  <si>
    <t>153,684.92</t>
  </si>
  <si>
    <t>6,543,719.35</t>
  </si>
  <si>
    <t>015</t>
  </si>
  <si>
    <t>6,697,404.27</t>
  </si>
  <si>
    <t>6541</t>
  </si>
  <si>
    <t>879,239.96</t>
  </si>
  <si>
    <t>6542</t>
  </si>
  <si>
    <t>78,224,227.57</t>
  </si>
  <si>
    <t>6554</t>
  </si>
  <si>
    <t>278,839.54</t>
  </si>
  <si>
    <t>99,524,486.73</t>
  </si>
  <si>
    <t>Department Of The Army</t>
  </si>
  <si>
    <t>21</t>
  </si>
  <si>
    <t>6001</t>
  </si>
  <si>
    <t>230,877.06</t>
  </si>
  <si>
    <t>6002</t>
  </si>
  <si>
    <t>19,281.58</t>
  </si>
  <si>
    <t>6010</t>
  </si>
  <si>
    <t>14,666,688.41</t>
  </si>
  <si>
    <t>6095</t>
  </si>
  <si>
    <t>437,256.00</t>
  </si>
  <si>
    <t>6098</t>
  </si>
  <si>
    <t>48,601,124.13</t>
  </si>
  <si>
    <t>6113</t>
  </si>
  <si>
    <t>28,189.22</t>
  </si>
  <si>
    <t>6129</t>
  </si>
  <si>
    <t>2,843,026.67</t>
  </si>
  <si>
    <t>6134</t>
  </si>
  <si>
    <t>218.50</t>
  </si>
  <si>
    <t>40,103,765.81</t>
  </si>
  <si>
    <t>5,219,828.01</t>
  </si>
  <si>
    <t>6434</t>
  </si>
  <si>
    <t>19,502,402.13</t>
  </si>
  <si>
    <t>6,729,262.42</t>
  </si>
  <si>
    <t>33,095,818.02</t>
  </si>
  <si>
    <t>171,477,737.96</t>
  </si>
  <si>
    <t>Department Of The Navy</t>
  </si>
  <si>
    <t>17</t>
  </si>
  <si>
    <t>1,558,917.29</t>
  </si>
  <si>
    <t>0365</t>
  </si>
  <si>
    <t>44,554,694.00</t>
  </si>
  <si>
    <t>20</t>
  </si>
  <si>
    <t>0390</t>
  </si>
  <si>
    <t>2,242,313,845.00</t>
  </si>
  <si>
    <t>201,508,217.00</t>
  </si>
  <si>
    <t>0391</t>
  </si>
  <si>
    <t>361,225,637.00</t>
  </si>
  <si>
    <t>0943</t>
  </si>
  <si>
    <t>134,367,656.00</t>
  </si>
  <si>
    <t>5,054,236,278.00</t>
  </si>
  <si>
    <t>782,287,989.00</t>
  </si>
  <si>
    <t>0944</t>
  </si>
  <si>
    <t>74,907,505.00</t>
  </si>
  <si>
    <t>304,000.00</t>
  </si>
  <si>
    <t>75,211,505.00</t>
  </si>
  <si>
    <t>0807</t>
  </si>
  <si>
    <t>317,570,000.00</t>
  </si>
  <si>
    <t>0819</t>
  </si>
  <si>
    <t>-379,066.60</t>
  </si>
  <si>
    <t>30,456,054.85</t>
  </si>
  <si>
    <t>-337.50</t>
  </si>
  <si>
    <t>382,925.31</t>
  </si>
  <si>
    <t>-163,364.14</t>
  </si>
  <si>
    <t>1,823,213.68</t>
  </si>
  <si>
    <t>-10,242,314.76</t>
  </si>
  <si>
    <t>28,139,950.49</t>
  </si>
  <si>
    <t>-8,003.98</t>
  </si>
  <si>
    <t>3,181,156.16</t>
  </si>
  <si>
    <t>-57,014.42</t>
  </si>
  <si>
    <t>1,898,880.34</t>
  </si>
  <si>
    <t>25,223,000.00</t>
  </si>
  <si>
    <t>25,808,130.11</t>
  </si>
  <si>
    <t>-90,170.20</t>
  </si>
  <si>
    <t>-25,223,000.00</t>
  </si>
  <si>
    <t>46,814,000.00</t>
  </si>
  <si>
    <t>46,723,829.80</t>
  </si>
  <si>
    <t>4,562,570.67</t>
  </si>
  <si>
    <t>97,775.96</t>
  </si>
  <si>
    <t>-1,036,791.13</t>
  </si>
  <si>
    <t>16,455,510.73</t>
  </si>
  <si>
    <t>-11,327,039.02</t>
  </si>
  <si>
    <t>24,766,920.28</t>
  </si>
  <si>
    <t>5,445,471.32</t>
  </si>
  <si>
    <t>1,369,776.43</t>
  </si>
  <si>
    <t>12,981,307.15</t>
  </si>
  <si>
    <t>447,839,939.18</t>
  </si>
  <si>
    <t>55,876.25</t>
  </si>
  <si>
    <t>499,576.97</t>
  </si>
  <si>
    <t>-13,602.00</t>
  </si>
  <si>
    <t>29,942.95</t>
  </si>
  <si>
    <t>32,487.83</t>
  </si>
  <si>
    <t>11,586.62</t>
  </si>
  <si>
    <t>3,029,994.69</t>
  </si>
  <si>
    <t>9,911,484.90</t>
  </si>
  <si>
    <t>919,998.68</t>
  </si>
  <si>
    <t>20,494,805.03</t>
  </si>
  <si>
    <t>54,574.87</t>
  </si>
  <si>
    <t>-167,632.75</t>
  </si>
  <si>
    <t>974,573.55</t>
  </si>
  <si>
    <t>20,327,172.28</t>
  </si>
  <si>
    <t>-26,424,535.25</t>
  </si>
  <si>
    <t>38,207,640.58</t>
  </si>
  <si>
    <t>38,209,100.39</t>
  </si>
  <si>
    <t>-10,342.68</t>
  </si>
  <si>
    <t>379,910.69</t>
  </si>
  <si>
    <t>323,209.48</t>
  </si>
  <si>
    <t>1,316,620.47</t>
  </si>
  <si>
    <t>-22,032,338.13</t>
  </si>
  <si>
    <t>70,687,903.07</t>
  </si>
  <si>
    <t>102,203,000.00</t>
  </si>
  <si>
    <t>500,981,000.00</t>
  </si>
  <si>
    <t>149,002.84</t>
  </si>
  <si>
    <t>-1,291,694.34</t>
  </si>
  <si>
    <t>-102,352,002.84</t>
  </si>
  <si>
    <t>-111,934,672.60</t>
  </si>
  <si>
    <t>45,509,666.85</t>
  </si>
  <si>
    <t>545,198,972.51</t>
  </si>
  <si>
    <t>163,062.50</t>
  </si>
  <si>
    <t>-120,923.80</t>
  </si>
  <si>
    <t>-120,998.80</t>
  </si>
  <si>
    <t>3,117,079.07</t>
  </si>
  <si>
    <t>-2,537,631.64</t>
  </si>
  <si>
    <t>-166,758.61</t>
  </si>
  <si>
    <t>221,942.35</t>
  </si>
  <si>
    <t>-13,802,230.20</t>
  </si>
  <si>
    <t>65,940,467.49</t>
  </si>
  <si>
    <t>-2,430,291.88</t>
  </si>
  <si>
    <t>2,092,394.97</t>
  </si>
  <si>
    <t>2,092,017.77</t>
  </si>
  <si>
    <t>-1,191,070.06</t>
  </si>
  <si>
    <t>3,925,999.76</t>
  </si>
  <si>
    <t>195,000.85</t>
  </si>
  <si>
    <t>1,247,040.90</t>
  </si>
  <si>
    <t>-996,069.21</t>
  </si>
  <si>
    <t>5,215,636.88</t>
  </si>
  <si>
    <t>-110,996.31</t>
  </si>
  <si>
    <t>1,628,417.08</t>
  </si>
  <si>
    <t>-13,453,099.92</t>
  </si>
  <si>
    <t>13,860,258.01</t>
  </si>
  <si>
    <t>-231,542.79</t>
  </si>
  <si>
    <t>683,478.24</t>
  </si>
  <si>
    <t>-13,684,642.71</t>
  </si>
  <si>
    <t>14,543,736.25</t>
  </si>
  <si>
    <t>-333,963.10</t>
  </si>
  <si>
    <t>2,747,520.52</t>
  </si>
  <si>
    <t>4,746,165,422.04</t>
  </si>
  <si>
    <t>467,749,308.26</t>
  </si>
  <si>
    <t>-37,355,221.67</t>
  </si>
  <si>
    <t>274,179,435.08</t>
  </si>
  <si>
    <t>5,153.78</t>
  </si>
  <si>
    <t>44,497.47</t>
  </si>
  <si>
    <t>4,568,635,871.10</t>
  </si>
  <si>
    <t>1,376,903,321.22</t>
  </si>
  <si>
    <t>-5,963,398.59</t>
  </si>
  <si>
    <t>104,878,405.06</t>
  </si>
  <si>
    <t>5,963,398.59</t>
  </si>
  <si>
    <t>228,651.49</t>
  </si>
  <si>
    <t>2,851,961.68</t>
  </si>
  <si>
    <t>12,636,603.50</t>
  </si>
  <si>
    <t>107,730,366.74</t>
  </si>
  <si>
    <t>-2,608,770.27</t>
  </si>
  <si>
    <t>-2,608,162.89</t>
  </si>
  <si>
    <t>267.26</t>
  </si>
  <si>
    <t>2,545,000.00</t>
  </si>
  <si>
    <t>66,371,520.00</t>
  </si>
  <si>
    <t>0838</t>
  </si>
  <si>
    <t>2,500,000.00</t>
  </si>
  <si>
    <t>0843</t>
  </si>
  <si>
    <t>1,045,467,970.00</t>
  </si>
  <si>
    <t>0844</t>
  </si>
  <si>
    <t>1,252,765,000.00</t>
  </si>
  <si>
    <t>0846</t>
  </si>
  <si>
    <t>1,047,001,000.00</t>
  </si>
  <si>
    <t xml:space="preserve">            Foreign Service Retirement And Disability Fund</t>
  </si>
  <si>
    <t xml:space="preserve">            Conditional Gift Fund, General, State</t>
  </si>
  <si>
    <t>19X8822</t>
  </si>
  <si>
    <t>4,005,000.00</t>
  </si>
  <si>
    <t xml:space="preserve">        Other:</t>
  </si>
  <si>
    <t>19X8271</t>
  </si>
  <si>
    <t>4,723,000.00</t>
  </si>
  <si>
    <t xml:space="preserve">            Israeli Arab Scholarship Program, Department Of State</t>
  </si>
  <si>
    <t>95X8276</t>
  </si>
  <si>
    <t>7,521,000.00</t>
  </si>
  <si>
    <t xml:space="preserve">            Eisenhower Exchange Fellowship Program Trust Fund</t>
  </si>
  <si>
    <t>19X8813</t>
  </si>
  <si>
    <t>17,096,000.00</t>
  </si>
  <si>
    <t xml:space="preserve">            Center For Middle Eastern-Western Dialogue Trust Fund, Department Of State</t>
  </si>
  <si>
    <t xml:space="preserve">        Office Of The Secretary:</t>
  </si>
  <si>
    <t>69X8548</t>
  </si>
  <si>
    <t xml:space="preserve">            Gifts And Bequests, Office Of The Secretary, Department Of Transportation</t>
  </si>
  <si>
    <t xml:space="preserve">            Airport And Airway Trust Fund</t>
  </si>
  <si>
    <t>20X8103</t>
  </si>
  <si>
    <t>7,893,312,000.00</t>
  </si>
  <si>
    <t xml:space="preserve">        Federal Highway Administration:</t>
  </si>
  <si>
    <t xml:space="preserve">            Highway Trust Fund</t>
  </si>
  <si>
    <t>20X8102</t>
  </si>
  <si>
    <t>10,997,655,000.00</t>
  </si>
  <si>
    <t>20X8207</t>
  </si>
  <si>
    <t xml:space="preserve">Packer Bond Trustee Account, Packers And Stockyards Administration </t>
  </si>
  <si>
    <t xml:space="preserve">Employees' Payroll Allotment Account, United States Savings Bonds, Central Voucher Payment Center </t>
  </si>
  <si>
    <t xml:space="preserve">Assessments On Imports Of Beef And Pork Products, Agricultural Marketing Service </t>
  </si>
  <si>
    <t xml:space="preserve">Surety Bonds, Perishable Agricultural Commodities, Department Of Agriculture </t>
  </si>
  <si>
    <t xml:space="preserve">Redemption Fund, Food Stamp Coupons, Food And Nutrition Service </t>
  </si>
  <si>
    <t xml:space="preserve">Withheld State And Local Taxes, Central Voucher Payment Center </t>
  </si>
  <si>
    <t xml:space="preserve">Other Federal Payroll Withholding, Allotments, National Finance Center, Department Of Agriculture </t>
  </si>
  <si>
    <t xml:space="preserve">Proceeds From Alaska Statehood Selection Lands, Forest Service </t>
  </si>
  <si>
    <t xml:space="preserve">Timber Sales Deposits, Forest Service </t>
  </si>
  <si>
    <t xml:space="preserve">Advances Without Orders From Non-Federal Sources, Forest Service, Department Of Agriculture </t>
  </si>
  <si>
    <t xml:space="preserve">Small Escrow Amounts, Farm Service Agency </t>
  </si>
  <si>
    <t xml:space="preserve">Total, Department Of Agriculture </t>
  </si>
  <si>
    <t xml:space="preserve">Employees' Payroll Allotment Account, United States Savings Bonds, Management Service Center </t>
  </si>
  <si>
    <t xml:space="preserve">Nmfs Property Forfeitures And Seizures, National Oceanic And Atmospheric Administration, Department Of Commerce </t>
  </si>
  <si>
    <t xml:space="preserve">Withheld State And Local Taxes, Bureau Of The Census </t>
  </si>
  <si>
    <t xml:space="preserve">Other Federal Payroll Withholding Allotments, International Trade Administration, Department Of Commerce </t>
  </si>
  <si>
    <t xml:space="preserve">Other Federal Payroll Withholding, Allotments, Noaa, Department Of Commerce </t>
  </si>
  <si>
    <t xml:space="preserve">Advances Without Orders From Non-Federal Sources, National Technical Information Service, Department Of Commerce </t>
  </si>
  <si>
    <t xml:space="preserve">Patent Cooperation Treaty Deposits, Us Patent And Trademark Office, Department Of Commerce </t>
  </si>
  <si>
    <t xml:space="preserve">Special Studies, Services And Projects, Bureau Of The Census </t>
  </si>
  <si>
    <t xml:space="preserve">Special Studies, Services And Projects, United States Travel And Tourism Administration </t>
  </si>
  <si>
    <t xml:space="preserve">Special Studies, Services And Projects, International Trade Administration </t>
  </si>
  <si>
    <t xml:space="preserve">Special Studies, Services And Projects, Economic And Statistical Analysis </t>
  </si>
  <si>
    <t>11,715,773.50</t>
  </si>
  <si>
    <t xml:space="preserve">            Lower Brule Sioux Tribe Terrestrial Wildlife Habitat Restoration Trust Fund</t>
  </si>
  <si>
    <t>20X8209</t>
  </si>
  <si>
    <t>33,328,886.03</t>
  </si>
  <si>
    <t xml:space="preserve">            Cheyenne River Sioux Tribe Terrestrial Wildlife Habitat Restoration Trust Fund</t>
  </si>
  <si>
    <t xml:space="preserve">            Gifts And Bequests, Treasury</t>
  </si>
  <si>
    <t>20X8790</t>
  </si>
  <si>
    <t>824,467.50</t>
  </si>
  <si>
    <t xml:space="preserve">        Financial Management Service:</t>
  </si>
  <si>
    <t>20X8902</t>
  </si>
  <si>
    <t>310,000.00</t>
  </si>
  <si>
    <t xml:space="preserve">            Esther Cattell Schmitt Gift Fund, Treasury</t>
  </si>
  <si>
    <t xml:space="preserve">        Comptroller Of The Currency:</t>
  </si>
  <si>
    <t>20X8413</t>
  </si>
  <si>
    <t>705,164,000.00</t>
  </si>
  <si>
    <t xml:space="preserve">            Assessment Funds, Office Of The Comptroller Of The Currency</t>
  </si>
  <si>
    <t>36X8180</t>
  </si>
  <si>
    <t>66,465,000.00</t>
  </si>
  <si>
    <t xml:space="preserve">            General Post Fund, National Homes, Department Of Veterans Affairs</t>
  </si>
  <si>
    <t>36X8132</t>
  </si>
  <si>
    <t>10,188,721,000.00</t>
  </si>
  <si>
    <t xml:space="preserve">            National Service Life Insurance Fund, Department Of Veterans Affairs</t>
  </si>
  <si>
    <t>36X8150</t>
  </si>
  <si>
    <t>39,444,000.00</t>
  </si>
  <si>
    <t xml:space="preserve">            United States Government Life Insurance Fund, Department Of Veterans Affairs</t>
  </si>
  <si>
    <t>36X8455</t>
  </si>
  <si>
    <t>1,960,216,000.00</t>
  </si>
  <si>
    <t xml:space="preserve">            Veterans Special Life Insurance Fund, Trust Revolving Fund, Department Of Veterans Affairs</t>
  </si>
  <si>
    <t xml:space="preserve">    Corps Of Engineers</t>
  </si>
  <si>
    <t xml:space="preserve">            Inland Waterways Trust Fund</t>
  </si>
  <si>
    <t>20X8861</t>
  </si>
  <si>
    <t>260,898,000.00</t>
  </si>
  <si>
    <t xml:space="preserve">            Harbor Maintenance Trust Fund</t>
  </si>
  <si>
    <t>20X8863</t>
  </si>
  <si>
    <t>3,163,512,000.00</t>
  </si>
  <si>
    <t>96X8217</t>
  </si>
  <si>
    <t>89,003,471.16</t>
  </si>
  <si>
    <t xml:space="preserve">            South Dakota Terrestrial Wildlife Habitat Restoration Trust Fund</t>
  </si>
  <si>
    <t xml:space="preserve">        Military Retirement:</t>
  </si>
  <si>
    <t>97X8097</t>
  </si>
  <si>
    <t>181,809,971,141.09</t>
  </si>
  <si>
    <t xml:space="preserve">            Department Of Defense Military Retirement Fund</t>
  </si>
  <si>
    <t xml:space="preserve">        Educational Benefits:</t>
  </si>
  <si>
    <t>97X8098</t>
  </si>
  <si>
    <t>1,240,841,066.06</t>
  </si>
  <si>
    <t xml:space="preserve">            Department Of Defense, Education Benefits Fund</t>
  </si>
  <si>
    <t xml:space="preserve">        American Battle Monuments Commission:</t>
  </si>
  <si>
    <t>74X8569</t>
  </si>
  <si>
    <t>58,000.00</t>
  </si>
  <si>
    <t xml:space="preserve">            Contributions, American Battle Monuments Commission</t>
  </si>
  <si>
    <t xml:space="preserve">        Armed Forces Retirement Home:</t>
  </si>
  <si>
    <t xml:space="preserve">            Armed Forces Retirement Home</t>
  </si>
  <si>
    <t>84X8522</t>
  </si>
  <si>
    <t>138,568,000.00</t>
  </si>
  <si>
    <t xml:space="preserve">    Environmental Protection Agency</t>
  </si>
  <si>
    <t xml:space="preserve">            Hazardous Substance Superfund</t>
  </si>
  <si>
    <t>20X8145</t>
  </si>
  <si>
    <t>2,640,273,000.00</t>
  </si>
  <si>
    <t>20X8153</t>
  </si>
  <si>
    <t>2,665,719,000.00</t>
  </si>
  <si>
    <t xml:space="preserve">            Leaking Underground Storage Tank Trust Fund</t>
  </si>
  <si>
    <t xml:space="preserve">    National Aeronautics And Space Administration</t>
  </si>
  <si>
    <t>80X8550</t>
  </si>
  <si>
    <t>610,000.00</t>
  </si>
  <si>
    <t>29,000.00</t>
  </si>
  <si>
    <t xml:space="preserve">            Endeavor Teacher Fellowship Trust Fund, National Aeronautics And Space Administration</t>
  </si>
  <si>
    <t>80X8978</t>
  </si>
  <si>
    <t>13,777,000.00</t>
  </si>
  <si>
    <t xml:space="preserve">            Science, Space And Technology Education Trust Fund, National Aeronautics And Space Administration</t>
  </si>
  <si>
    <t xml:space="preserve">    Office Of Personnel Management</t>
  </si>
  <si>
    <t>24X8135</t>
  </si>
  <si>
    <t>689,935,971,085.31</t>
  </si>
  <si>
    <t xml:space="preserve">            Civil Service Retirement And Disability Fund, Office Of Personnel Management</t>
  </si>
  <si>
    <t>24X8424</t>
  </si>
  <si>
    <t>31,281,953,000.00</t>
  </si>
  <si>
    <t xml:space="preserve">            Employees' Life Insurance Fund, Office Of Personnel Management</t>
  </si>
  <si>
    <t>24X8440</t>
  </si>
  <si>
    <t>14,822,430,000.00</t>
  </si>
  <si>
    <t xml:space="preserve">            Employees' Health Benefits Fund, Office Of Personnel Management</t>
  </si>
  <si>
    <t>24X8445</t>
  </si>
  <si>
    <t>2,273,000.00</t>
  </si>
  <si>
    <t xml:space="preserve">            Retired Employees' Health Benefits Fund, Office Of Personnel Management</t>
  </si>
  <si>
    <t xml:space="preserve">    Social Security Administration</t>
  </si>
  <si>
    <t>20X8006</t>
  </si>
  <si>
    <t>1,793,129,284,000.00</t>
  </si>
  <si>
    <t xml:space="preserve">            Federal Old-Age And Survivors Insurance Trust Fund</t>
  </si>
  <si>
    <t xml:space="preserve">            Federal Disability Insurance Trust Fund</t>
  </si>
  <si>
    <t>20X8007</t>
  </si>
  <si>
    <t>202,178,015,000.00</t>
  </si>
  <si>
    <t xml:space="preserve">        Barry Goldwater Scholarship And Excellence In Education Foundation:</t>
  </si>
  <si>
    <t>95X8281</t>
  </si>
  <si>
    <t>66,994,000.00</t>
  </si>
  <si>
    <t xml:space="preserve">            Trust Fund, The Barry Goldwater Scholarship And Excellence In Education Fund</t>
  </si>
  <si>
    <t xml:space="preserve">        Christopher Columbus Fellowship Foundation:</t>
  </si>
  <si>
    <t>76X8187</t>
  </si>
  <si>
    <t>1,251,000.00</t>
  </si>
  <si>
    <t xml:space="preserve">            Christopher Columbus Scholarship Fund, Christopher Columbus Fellowship Foundation</t>
  </si>
  <si>
    <t xml:space="preserve">        Corporation For National And Community Service:</t>
  </si>
  <si>
    <t>95X8267</t>
  </si>
  <si>
    <t>445,804,000.00</t>
  </si>
  <si>
    <t xml:space="preserve">            National Service Trust, Corporation For National And Community Service</t>
  </si>
  <si>
    <t xml:space="preserve">        District Of Columbia Courts:</t>
  </si>
  <si>
    <t>20X8212</t>
  </si>
  <si>
    <t>111,729,369.26</t>
  </si>
  <si>
    <t xml:space="preserve">            District Of Columbia Judicial Retirement And Survivor's Annuity Fund</t>
  </si>
  <si>
    <t xml:space="preserve">        Harry S. Truman Scholarship Foundation:</t>
  </si>
  <si>
    <t>95X8296</t>
  </si>
  <si>
    <t>54,214,000.00</t>
  </si>
  <si>
    <t xml:space="preserve">            Harry S. Truman Memorial Scholarship Trust Fund, Harry S. Truman Scholarship Foundation</t>
  </si>
  <si>
    <t xml:space="preserve">        James Madison Memorial Fellowship Foundation:</t>
  </si>
  <si>
    <t>95X8282</t>
  </si>
  <si>
    <t>37,267,000.00</t>
  </si>
  <si>
    <t xml:space="preserve">            James Madison Memorial Fellowship Trust Fund</t>
  </si>
  <si>
    <t xml:space="preserve">        Japan-United States Friendship Commission:</t>
  </si>
  <si>
    <t>95X8025</t>
  </si>
  <si>
    <t>38,491,000.00</t>
  </si>
  <si>
    <t xml:space="preserve">            Japan-United States Friendship Trust Fund, Japan-United States Friendship Commission</t>
  </si>
  <si>
    <t xml:space="preserve">        Morris K. Udall Scholarship And Excellence In National Environmental Policy Foundation:</t>
  </si>
  <si>
    <t>95X8615</t>
  </si>
  <si>
    <t>32,166,000.00</t>
  </si>
  <si>
    <t xml:space="preserve">            Morris K. Udall Scholarship And Excellence In National Environmental Policy Trust Fund</t>
  </si>
  <si>
    <t xml:space="preserve">        National Archives And Records Administration:</t>
  </si>
  <si>
    <t>88X8127</t>
  </si>
  <si>
    <t>2,490,811.57</t>
  </si>
  <si>
    <t xml:space="preserve">            National Archives Gift Fund, National Archives And Records Administration</t>
  </si>
  <si>
    <t>88X8436</t>
  </si>
  <si>
    <t>5,139,078.09</t>
  </si>
  <si>
    <t xml:space="preserve">            National Archives Trust Fund, National Archives And Records Administration</t>
  </si>
  <si>
    <t xml:space="preserve">        National Endowment For The Arts:</t>
  </si>
  <si>
    <t>59X8040</t>
  </si>
  <si>
    <t>2,293,791.60</t>
  </si>
  <si>
    <t xml:space="preserve">            Gifts And Donations, National Endowment For The Arts</t>
  </si>
  <si>
    <t xml:space="preserve">        Railroad Retirement Board:</t>
  </si>
  <si>
    <t>60X8010</t>
  </si>
  <si>
    <t>723,754,000.00</t>
  </si>
  <si>
    <t xml:space="preserve">            Social Security Equivalent Benefit Account, Railroad Retirement Board</t>
  </si>
  <si>
    <t xml:space="preserve">            Railroad Retirement Account</t>
  </si>
  <si>
    <t>60X8011</t>
  </si>
  <si>
    <t>476,712,000.00</t>
  </si>
  <si>
    <t>60X8118</t>
  </si>
  <si>
    <t>714,654,000.00</t>
  </si>
  <si>
    <t xml:space="preserve">            National Railroad Retirement Investment Trust, Railroad Retirement Board</t>
  </si>
  <si>
    <t>6,910,000.00</t>
  </si>
  <si>
    <t>Amount</t>
  </si>
  <si>
    <t>This report shows only those financial highlights of the U.S. Government directly related to the cash operations of the Department of the Treasury and the rest of the Federal Government.</t>
  </si>
  <si>
    <t>Total Receipts, Outlays and Surplus (+) or Deficit (-)</t>
  </si>
  <si>
    <t>(In billions of dollars)</t>
  </si>
  <si>
    <t>Fiscal 2006</t>
  </si>
  <si>
    <t>Fiscal 2005</t>
  </si>
  <si>
    <t>Percent Change</t>
  </si>
  <si>
    <t>RECEIPTS BY SOURCE</t>
  </si>
  <si>
    <t>r = revised</t>
  </si>
  <si>
    <t>RECEIPTS BY SOURCE CATEGORY</t>
  </si>
  <si>
    <t>IN MILLIONS OF DOLLARS</t>
  </si>
  <si>
    <t>Income taxes:</t>
  </si>
  <si>
    <t>Other:</t>
  </si>
  <si>
    <t xml:space="preserve">     Details may not add to totals due to rounding.</t>
  </si>
  <si>
    <t xml:space="preserve">     r = revised</t>
  </si>
  <si>
    <t>Social insurance and retirement receipts:</t>
  </si>
  <si>
    <t>The amounts in this column, unless otherwise footnoted, represent obligated balances canceled for fiscal year 2002 pursuant to 31 U.S.C. 1553, changes in unfilled customer orders, accounts receivable, accounts payable, undelivered orders, unobligated bala</t>
  </si>
  <si>
    <t>7,930,943,000.00</t>
  </si>
  <si>
    <t>37,631,000.00</t>
  </si>
  <si>
    <t>12,204,544,000.00</t>
  </si>
  <si>
    <t>1,206,889,000.00</t>
  </si>
  <si>
    <t>13,540,414.36</t>
  </si>
  <si>
    <t>1,824,640.86</t>
  </si>
  <si>
    <t>38,521,538.49</t>
  </si>
  <si>
    <t>5,192,652.46</t>
  </si>
  <si>
    <t>868,316.25</t>
  </si>
  <si>
    <t>43,848.75</t>
  </si>
  <si>
    <t>812,073,000.00</t>
  </si>
  <si>
    <t>106,909,000.00</t>
  </si>
  <si>
    <t>69,410,000.00</t>
  </si>
  <si>
    <t>2,945,000.00</t>
  </si>
  <si>
    <t>9,751,836,000.00</t>
  </si>
  <si>
    <t>-436,885,000.00</t>
  </si>
  <si>
    <t>34,597,000.00</t>
  </si>
  <si>
    <t>-4,847,000.00</t>
  </si>
  <si>
    <t>1,985,372,000.00</t>
  </si>
  <si>
    <t>25,156,000.00</t>
  </si>
  <si>
    <t>205,240,242.70</t>
  </si>
  <si>
    <t>-55,657,757.30</t>
  </si>
  <si>
    <t>3,715,104,124.45</t>
  </si>
  <si>
    <t>551,592,124.45</t>
  </si>
  <si>
    <t>102,808,202.13</t>
  </si>
  <si>
    <t>13,804,730.97</t>
  </si>
  <si>
    <t>190,231,552,692.80</t>
  </si>
  <si>
    <t>8,421,581,551.71</t>
  </si>
  <si>
    <t>1,405,437,577.79</t>
  </si>
  <si>
    <t>164,596,511.73</t>
  </si>
  <si>
    <t>8,085,000.00</t>
  </si>
  <si>
    <t>8,027,000.00</t>
  </si>
  <si>
    <t>157,610,000.00</t>
  </si>
  <si>
    <t>19,042,000.00</t>
  </si>
  <si>
    <t>2,743,508,993.39</t>
  </si>
  <si>
    <t>103,235,993.39</t>
  </si>
  <si>
    <t>2,936,812,236.26</t>
  </si>
  <si>
    <t>271,093,236.26</t>
  </si>
  <si>
    <t>353,000.00</t>
  </si>
  <si>
    <t>-257,000.00</t>
  </si>
  <si>
    <t>13,927,000.00</t>
  </si>
  <si>
    <t>150,000.00</t>
  </si>
  <si>
    <t>701,664,665,085.31</t>
  </si>
  <si>
    <t>11,728,694,000.00</t>
  </si>
  <si>
    <t>32,965,121,000.00</t>
  </si>
  <si>
    <t>1,683,168,000.00</t>
  </si>
  <si>
    <t>15,889,763,000.00</t>
  </si>
  <si>
    <t>1,067,333,000.00</t>
  </si>
  <si>
    <t>2,382,000.00</t>
  </si>
  <si>
    <t>109,000.00</t>
  </si>
  <si>
    <t>1,968,261,824,767.00</t>
  </si>
  <si>
    <t>175,132,540,767.00</t>
  </si>
  <si>
    <t>213,829,538,233.00</t>
  </si>
  <si>
    <t>11,651,523,233.00</t>
  </si>
  <si>
    <t>64,013,000.00</t>
  </si>
  <si>
    <t>-2,981,000.00</t>
  </si>
  <si>
    <t>-1,251,000.00</t>
  </si>
  <si>
    <t>464,639,000.00</t>
  </si>
  <si>
    <t>18,835,000.00</t>
  </si>
  <si>
    <t>118,285,001.44</t>
  </si>
  <si>
    <t>6,555,632.18</t>
  </si>
  <si>
    <t>54,494,000.00</t>
  </si>
  <si>
    <t>280,000.00</t>
  </si>
  <si>
    <t>37,339,000.00</t>
  </si>
  <si>
    <t>72,000.00</t>
  </si>
  <si>
    <t>38,490,000.00</t>
  </si>
  <si>
    <t>2,203,819.47</t>
  </si>
  <si>
    <t>-286,992.10</t>
  </si>
  <si>
    <t>6,136,699.93</t>
  </si>
  <si>
    <t>997,621.84</t>
  </si>
  <si>
    <t>1,125,000.00</t>
  </si>
  <si>
    <t>-1,168,791.60</t>
  </si>
  <si>
    <t>724,734,000.00</t>
  </si>
  <si>
    <t>980,000.00</t>
  </si>
  <si>
    <t>596,181,000.00</t>
  </si>
  <si>
    <t>119,469,000.00</t>
  </si>
  <si>
    <t>680,436,000.00</t>
  </si>
  <si>
    <t>-34,218,000.00</t>
  </si>
  <si>
    <t>5,910,000.00</t>
  </si>
  <si>
    <t>-1,000,000.00</t>
  </si>
  <si>
    <t>14,559,000.00</t>
  </si>
  <si>
    <t>2,023,000.00</t>
  </si>
  <si>
    <t>3,624,806,867,632.58</t>
  </si>
  <si>
    <t>245,162,592,152.80</t>
  </si>
  <si>
    <t>3,624,812,777,632.58</t>
  </si>
  <si>
    <t>245,161,592,152.80</t>
  </si>
  <si>
    <t>3,958,416,866,371.76</t>
  </si>
  <si>
    <t>294,643,527,552.06</t>
  </si>
  <si>
    <t>OUTLAYS BY FUNCTION</t>
  </si>
  <si>
    <t>The functional classification system groups Government activities-budget authority and outlays, loan guarantees and tax expenditures-into categories that reflect the national need addressed by each transaction.  The system identifies 17 broad categories that address national needs.  This provides a coherent and comprehensive basis for analyzing and understanding the budget.  Two additional categories-interest and undistributed offsetting receipts-do not address specific national needs but are included to cover the entire budget.  Under the functional classification system, each outlay is assigned to a classification that best defines its most important purpose, even though the outlay may serve more than one purpose.</t>
  </si>
  <si>
    <t>Details may not add to totals due to rounding.</t>
  </si>
  <si>
    <t>Other</t>
  </si>
  <si>
    <t>O</t>
  </si>
  <si>
    <t>Item</t>
  </si>
  <si>
    <t>Balance
September 30, 2006</t>
  </si>
  <si>
    <t>Balance
September 30, 2005</t>
  </si>
  <si>
    <t>Net Change</t>
  </si>
  <si>
    <t>Agency</t>
  </si>
  <si>
    <t>Symbol</t>
  </si>
  <si>
    <t>Outstanding
September 30, 2006</t>
  </si>
  <si>
    <t>Outstanding
September 30, 2005</t>
  </si>
  <si>
    <t>Net Change
September 30, 2005 To
September 30, 2006</t>
  </si>
  <si>
    <t>Total Receipts#</t>
  </si>
  <si>
    <t>Total Outlays#</t>
  </si>
  <si>
    <t>Total Surplus (+) or Deficit (-)#</t>
  </si>
  <si>
    <t xml:space="preserve">    Total outlays#</t>
  </si>
  <si>
    <t>Undistributed offsetting receipts#</t>
  </si>
  <si>
    <t>Net interest#</t>
  </si>
  <si>
    <t>General government#</t>
  </si>
  <si>
    <t>Administration of justice#</t>
  </si>
  <si>
    <t>Veterans benefits and services#</t>
  </si>
  <si>
    <t>Social security#</t>
  </si>
  <si>
    <t>Income security#</t>
  </si>
  <si>
    <t>Medicare#</t>
  </si>
  <si>
    <t>Health#</t>
  </si>
  <si>
    <t>Education, training, employment and social services#</t>
  </si>
  <si>
    <t>Community and regional development#</t>
  </si>
  <si>
    <t>Transportation#</t>
  </si>
  <si>
    <t>Commerce and housing credit#</t>
  </si>
  <si>
    <t>Agriculture#</t>
  </si>
  <si>
    <t>Natural resources and environment#</t>
  </si>
  <si>
    <t>Energy#</t>
  </si>
  <si>
    <t>General science, space, and technology#</t>
  </si>
  <si>
    <t>International affairs#</t>
  </si>
  <si>
    <t>National defense#</t>
  </si>
  <si>
    <t xml:space="preserve">     Individual income taxes#</t>
  </si>
  <si>
    <t xml:space="preserve">     Corporation income taxes#</t>
  </si>
  <si>
    <t xml:space="preserve">          Total income taxes#</t>
  </si>
  <si>
    <t>A1</t>
  </si>
  <si>
    <t>A2</t>
  </si>
  <si>
    <t>A3</t>
  </si>
  <si>
    <t>A4</t>
  </si>
  <si>
    <t>Unobligated balances for no-year or unexpired multiple year accounts are available for obligation; unobligated balances for expired fiscal year accounts are not available for obligation.</t>
  </si>
  <si>
    <t>B1</t>
  </si>
  <si>
    <t>B2</t>
  </si>
  <si>
    <t>B3</t>
  </si>
  <si>
    <t>B4</t>
  </si>
  <si>
    <t>C1</t>
  </si>
  <si>
    <t>C2</t>
  </si>
  <si>
    <t>The amounts in this column, unless otherwise footnoted, represent transfers - other than appropriation transfers, borrowings (gross), investments (net), unrealized discounts or funds held outside the Treasury.</t>
  </si>
  <si>
    <t>C3</t>
  </si>
  <si>
    <t>C4</t>
  </si>
  <si>
    <t>D1</t>
  </si>
  <si>
    <t>D2</t>
  </si>
  <si>
    <t>D3</t>
  </si>
  <si>
    <t>D4</t>
  </si>
  <si>
    <t>Number</t>
  </si>
  <si>
    <t xml:space="preserve">     Employment and general retirement#</t>
  </si>
  <si>
    <t xml:space="preserve">     Unemployment insurance#</t>
  </si>
  <si>
    <t xml:space="preserve">     Other retirement#</t>
  </si>
  <si>
    <t xml:space="preserve">          Social insurance and retirement receipts#</t>
  </si>
  <si>
    <t>Excise taxes#</t>
  </si>
  <si>
    <t xml:space="preserve">     Estate and gift taxes#</t>
  </si>
  <si>
    <t xml:space="preserve">     Customs duties#</t>
  </si>
  <si>
    <t xml:space="preserve">     Miscellaneous receipts#</t>
  </si>
  <si>
    <t xml:space="preserve">          Total other#</t>
  </si>
  <si>
    <t xml:space="preserve">               Total receipts#</t>
  </si>
  <si>
    <t>Unappropriated
Receipts
September 30, 2005</t>
  </si>
  <si>
    <t>Receipts</t>
  </si>
  <si>
    <t>Total Receipts</t>
  </si>
  <si>
    <t>Appropriations</t>
  </si>
  <si>
    <t>Adjustments</t>
  </si>
  <si>
    <t>Department</t>
  </si>
  <si>
    <t>Reimbursements Earned and Refunds</t>
  </si>
  <si>
    <t>Unfilled Customer Orders</t>
  </si>
  <si>
    <t>Undelivered Orders and Contracts</t>
  </si>
  <si>
    <t>Accounts Payable and Other Liabilites</t>
  </si>
  <si>
    <t>Unobligated Balance</t>
  </si>
  <si>
    <t>Legislative Branch</t>
  </si>
  <si>
    <t>199,273,909.19</t>
  </si>
  <si>
    <t>71,694,141.20</t>
  </si>
  <si>
    <t>627,745,556.99</t>
  </si>
  <si>
    <t>Judicial Branch</t>
  </si>
  <si>
    <t>218,990,165.76</t>
  </si>
  <si>
    <t>0.00</t>
  </si>
  <si>
    <t>506,582,102.06</t>
  </si>
  <si>
    <t>Executive Office Of The President</t>
  </si>
  <si>
    <t>278,412.24</t>
  </si>
  <si>
    <t>7,754,526.30</t>
  </si>
  <si>
    <t>4,121,754,377.21</t>
  </si>
  <si>
    <t>International Assistance Program</t>
  </si>
  <si>
    <t>193,536,342.67</t>
  </si>
  <si>
    <t>37,059,282.87</t>
  </si>
  <si>
    <t>92,048,391,995.88</t>
  </si>
  <si>
    <t>Department Of Agriculture</t>
  </si>
  <si>
    <t>2,437,946,041.75</t>
  </si>
  <si>
    <t>1,145,644,448.91</t>
  </si>
  <si>
    <t>34,908,978,368.56</t>
  </si>
  <si>
    <t>Department Of Commerce</t>
  </si>
  <si>
    <t>134,841,870.02</t>
  </si>
  <si>
    <t>179,195,224.57</t>
  </si>
  <si>
    <t>5,025,370,901.80</t>
  </si>
  <si>
    <t>Department Of Defense</t>
  </si>
  <si>
    <t>8,788,074,786.68</t>
  </si>
  <si>
    <t>40,278,149,780.95</t>
  </si>
  <si>
    <t>267,769,443,555.23</t>
  </si>
  <si>
    <t>Department Of Education</t>
  </si>
  <si>
    <t>1,049,907.68</t>
  </si>
  <si>
    <t>33,427,129.35</t>
  </si>
  <si>
    <t>60,101,827,601.06</t>
  </si>
  <si>
    <t>Department Of Energy</t>
  </si>
  <si>
    <t>782,268,755.44</t>
  </si>
  <si>
    <t>3,317,615,667.14</t>
  </si>
  <si>
    <t>11,338,636,509.54</t>
  </si>
  <si>
    <t>5,616,732,726.19</t>
  </si>
  <si>
    <t>4,444,295,468.54</t>
  </si>
  <si>
    <t>78,081,043,436.22</t>
  </si>
  <si>
    <t>Department Of Homeland Security</t>
  </si>
  <si>
    <t>538,496,116.93</t>
  </si>
  <si>
    <t>2,217,631,478.66</t>
  </si>
  <si>
    <t>37,299,196,187.53</t>
  </si>
  <si>
    <t>Dept Of Housing And Urban Development</t>
  </si>
  <si>
    <t>292,252,678.10</t>
  </si>
  <si>
    <t>30,807,286.00</t>
  </si>
  <si>
    <t>72,353,853,766.03</t>
  </si>
  <si>
    <t>Department Of The Interior</t>
  </si>
  <si>
    <t>911,739,034.60</t>
  </si>
  <si>
    <t>718,534,994.01</t>
  </si>
  <si>
    <t>7,197,635,106.43</t>
  </si>
  <si>
    <t>Department Of Justice</t>
  </si>
  <si>
    <t>889,419,311.88</t>
  </si>
  <si>
    <t>644,479,107.61</t>
  </si>
  <si>
    <t>8,434,228,547.48</t>
  </si>
  <si>
    <t>Department Of Labor</t>
  </si>
  <si>
    <t>1,228,810,146.28</t>
  </si>
  <si>
    <t>123,000.00</t>
  </si>
  <si>
    <t>5,825,386,770.47</t>
  </si>
  <si>
    <t>Department Of State</t>
  </si>
  <si>
    <t>432,229,293.06</t>
  </si>
  <si>
    <t>3,466,825.74</t>
  </si>
  <si>
    <t>9,955,344,224.28</t>
  </si>
  <si>
    <t>Department Of Transportation</t>
  </si>
  <si>
    <t>16,950,279,115.23</t>
  </si>
  <si>
    <t>1,379,004,604.45</t>
  </si>
  <si>
    <t>67,604,513,061.76</t>
  </si>
  <si>
    <t>Department Of The Treasury</t>
  </si>
  <si>
    <t>229,520,667.20</t>
  </si>
  <si>
    <t>379,836,825.89</t>
  </si>
  <si>
    <t>15,783,419,206.61</t>
  </si>
  <si>
    <t>Other Defense Civil Programs</t>
  </si>
  <si>
    <t>166,263.26</t>
  </si>
  <si>
    <t>3,833,485,871.80</t>
  </si>
  <si>
    <t>Department Of Veterans Affairs</t>
  </si>
  <si>
    <t>329,713,879.00</t>
  </si>
  <si>
    <t>2,236,139,221.59</t>
  </si>
  <si>
    <t>4,762,952,174.73</t>
  </si>
  <si>
    <t>Corps Of Engineers</t>
  </si>
  <si>
    <t>2,324,055,868.07</t>
  </si>
  <si>
    <t>4,494,617,598.55</t>
  </si>
  <si>
    <t>4,423,457,246.70</t>
  </si>
  <si>
    <t>Environmental Protection Agency</t>
  </si>
  <si>
    <t>148,910,315.46</t>
  </si>
  <si>
    <t>581,341,064.93</t>
  </si>
  <si>
    <t>10,006,566,762.02</t>
  </si>
  <si>
    <t>General Services Administration</t>
  </si>
  <si>
    <t>1,492,213,986.89</t>
  </si>
  <si>
    <t>5,264,491,225.05</t>
  </si>
  <si>
    <t>5,201,487,463.05</t>
  </si>
  <si>
    <t>National Aeronautics And Space Admin.</t>
  </si>
  <si>
    <t>181,176,157.36</t>
  </si>
  <si>
    <t>203,856,578.91</t>
  </si>
  <si>
    <t>5,783,417,768.66</t>
  </si>
  <si>
    <t>Office Of Personnel Management</t>
  </si>
  <si>
    <t>1,997,059,815.50</t>
  </si>
  <si>
    <t>385,966,763.60</t>
  </si>
  <si>
    <t>404,165,922.70</t>
  </si>
  <si>
    <t>Small Business Administration</t>
  </si>
  <si>
    <t>793,662,555.50</t>
  </si>
  <si>
    <t>6,503,495,988.73</t>
  </si>
  <si>
    <t>Social Security Administration</t>
  </si>
  <si>
    <t>2,071,474,631.82</t>
  </si>
  <si>
    <t>1,372,592,810.09</t>
  </si>
  <si>
    <t>National Science Foundation</t>
  </si>
  <si>
    <t>37,529,586.87</t>
  </si>
  <si>
    <t>89,400,551.85</t>
  </si>
  <si>
    <t>7,338,623,666.06</t>
  </si>
  <si>
    <t>Independent Agencies</t>
  </si>
  <si>
    <t>2,307,326,814.76</t>
  </si>
  <si>
    <t>27,558,553.45</t>
  </si>
  <si>
    <t>6,563,454,179.85</t>
  </si>
  <si>
    <t xml:space="preserve">          Total</t>
  </si>
  <si>
    <t>50,735,366,599.89</t>
  </si>
  <si>
    <t>68,965,753,905.62</t>
  </si>
  <si>
    <t>835,177,051,129.53</t>
  </si>
  <si>
    <t>455,850,888.39</t>
  </si>
  <si>
    <t>1,680,376,464.62</t>
  </si>
  <si>
    <t>454,417,673.62</t>
  </si>
  <si>
    <t>1,081,260,077.65</t>
  </si>
  <si>
    <t>228,882,156.68</t>
  </si>
  <si>
    <t>514,169,905.99</t>
  </si>
  <si>
    <t>2,515,427,066.98</t>
  </si>
  <si>
    <t>48,920,084,793.98</t>
  </si>
  <si>
    <t>14,648,657,479.74</t>
  </si>
  <si>
    <t>25,048,871,901.89</t>
  </si>
  <si>
    <t>984,983,073.06</t>
  </si>
  <si>
    <t>1,431,982,669.93</t>
  </si>
  <si>
    <t>41,727,214,226.44</t>
  </si>
  <si>
    <t>76,630,881,498.39</t>
  </si>
  <si>
    <t>3,062,922,286.70</t>
  </si>
  <si>
    <t>51,710,833,225.07</t>
  </si>
  <si>
    <t>6,617,864,362.65</t>
  </si>
  <si>
    <t>25,630,412,814.83</t>
  </si>
  <si>
    <t>67,287,596,827.39</t>
  </si>
  <si>
    <t>362,301,909,796.35</t>
  </si>
  <si>
    <t>7,458,102,558.07</t>
  </si>
  <si>
    <t>17,917,529,177.31</t>
  </si>
  <si>
    <t>1,634,307,410.46</t>
  </si>
  <si>
    <t>52,760,258,647.80</t>
  </si>
  <si>
    <t>1,657,371,895.15</t>
  </si>
  <si>
    <t>9,782,895,998.12</t>
  </si>
  <si>
    <t>3,523,283,843.67</t>
  </si>
  <si>
    <t>4,888,744,930.00</t>
  </si>
  <si>
    <t>2,428,990,999.50</t>
  </si>
  <si>
    <t>84,217,720,258.55</t>
  </si>
  <si>
    <t>1,009,614,762.74</t>
  </si>
  <si>
    <t>18,487,948,193.98</t>
  </si>
  <si>
    <t>23,010,774,123.72</t>
  </si>
  <si>
    <t>52,411,436,980.06</t>
  </si>
  <si>
    <t>1,544,822,455.39</t>
  </si>
  <si>
    <t>76,061,178,406.09</t>
  </si>
  <si>
    <t>40,864,605.54</t>
  </si>
  <si>
    <t>287,959,246,301.52</t>
  </si>
  <si>
    <t>6,128,447,163.52</t>
  </si>
  <si>
    <t>20,428,646,387.47</t>
  </si>
  <si>
    <t>1,043,512,101.41</t>
  </si>
  <si>
    <t>12,913,442,413.34</t>
  </si>
  <si>
    <t>990,407,569.43</t>
  </si>
  <si>
    <t>The amounts in this column, unless otherwise footnoted, represent appropriations, increases and rescissions in borrowing authority or new contract authority.  Appropriation accounts with appropriation transfer activity are presented in Table 1 (Appropriat</t>
  </si>
  <si>
    <t>The amounts in this column, unless otherwise footnoted, represent obligated balances canceled for fiscal year 2001 pursuant to 31 U.S.C. 1553, changes in unfilled customer orders, accounts receivable, accounts payable, undelivered orders, unobligated bala</t>
  </si>
  <si>
    <t>1,127,106,000.00</t>
  </si>
  <si>
    <t>1,365,000.00</t>
  </si>
  <si>
    <t>542,000.00</t>
  </si>
  <si>
    <t>24,000.00</t>
  </si>
  <si>
    <t>88,110,000.00</t>
  </si>
  <si>
    <t>11,669,000.00</t>
  </si>
  <si>
    <t>6,405,972.72</t>
  </si>
  <si>
    <t>336,774.57</t>
  </si>
  <si>
    <t>-8,200,000.00</t>
  </si>
  <si>
    <t>39,434,764,895.00</t>
  </si>
  <si>
    <t>2,952,699,224.00</t>
  </si>
  <si>
    <t>4,623,227,000.00</t>
  </si>
  <si>
    <t>395,245,000.00</t>
  </si>
  <si>
    <t>22,404,635,000.00</t>
  </si>
  <si>
    <t>374,935,000.00</t>
  </si>
  <si>
    <t>5,267,000.00</t>
  </si>
  <si>
    <t>-397,000.00</t>
  </si>
  <si>
    <t>8,758,616,000.00</t>
  </si>
  <si>
    <t>373,601,000.00</t>
  </si>
  <si>
    <t>2,143,392,000.00</t>
  </si>
  <si>
    <t>-153,046,000.00</t>
  </si>
  <si>
    <t>46,778,000.00</t>
  </si>
  <si>
    <t>1,985,000.00</t>
  </si>
  <si>
    <t>1,089,284,000.00</t>
  </si>
  <si>
    <t>38,759,000.00</t>
  </si>
  <si>
    <t>2,364,584,773.45</t>
  </si>
  <si>
    <t>98,272,055.22</t>
  </si>
  <si>
    <t>10,066,310.84</t>
  </si>
  <si>
    <t>-6,933,689.16</t>
  </si>
  <si>
    <t>391,304,036.02</t>
  </si>
  <si>
    <t>86,304,036.02</t>
  </si>
  <si>
    <t>170,499,000.00</t>
  </si>
  <si>
    <t>10,318,000.00</t>
  </si>
  <si>
    <t>566,523,000.00</t>
  </si>
  <si>
    <t>70,748,000.00</t>
  </si>
  <si>
    <t>31,306,000.00</t>
  </si>
  <si>
    <t>3,782,000.00</t>
  </si>
  <si>
    <t>43,113,000.00</t>
  </si>
  <si>
    <t>1,157,000.00</t>
  </si>
  <si>
    <t>80,171,565.08</t>
  </si>
  <si>
    <t>19,140,444.00</t>
  </si>
  <si>
    <t xml:space="preserve">        Department-Wide Programs:</t>
  </si>
  <si>
    <t>237,458,000.00</t>
  </si>
  <si>
    <t>9,984,000.00</t>
  </si>
  <si>
    <t>1,330,153,000.00</t>
  </si>
  <si>
    <t>643,677,000.00</t>
  </si>
  <si>
    <t>164,429,000.00</t>
  </si>
  <si>
    <t>-80,593,000.00</t>
  </si>
  <si>
    <t>394,600,000.00</t>
  </si>
  <si>
    <t>73,000,000.00</t>
  </si>
  <si>
    <t>35,774,970,023.24</t>
  </si>
  <si>
    <t>-859,569,750.51</t>
  </si>
  <si>
    <t>53,062,000.00</t>
  </si>
  <si>
    <t>-30,245,000.00</t>
  </si>
  <si>
    <t>77,400,000.00</t>
  </si>
  <si>
    <t>-406,000.00</t>
  </si>
  <si>
    <t>888,477,000.00</t>
  </si>
  <si>
    <t>190,422,000.00</t>
  </si>
  <si>
    <t>35,299,000.00</t>
  </si>
  <si>
    <t>-2,000,000.00</t>
  </si>
  <si>
    <t>428,629,000.00</t>
  </si>
  <si>
    <t>153,575,000.00</t>
  </si>
  <si>
    <t>16,436,114,628.38</t>
  </si>
  <si>
    <t>725,069,684.86</t>
  </si>
  <si>
    <t>306,126,806.85</t>
  </si>
  <si>
    <t>26,416,237.25</t>
  </si>
  <si>
    <t xml:space="preserve">        Benefits Programs:</t>
  </si>
  <si>
    <t>512,000.00</t>
  </si>
  <si>
    <t>378,832,000.00</t>
  </si>
  <si>
    <t>-22,799,000.00</t>
  </si>
  <si>
    <t>92,191,394,446.14</t>
  </si>
  <si>
    <t>19,451,468,478.47</t>
  </si>
  <si>
    <t>4,476,355,000.00</t>
  </si>
  <si>
    <t>203,338,000.00</t>
  </si>
  <si>
    <t>24X5391</t>
  </si>
  <si>
    <t>25,491,152,000.00</t>
  </si>
  <si>
    <t xml:space="preserve">            Postal Service Contributions For Retiree Health Benefits, Office Of Personnel Management</t>
  </si>
  <si>
    <t>3,646,129,681.46</t>
  </si>
  <si>
    <t>37,051,804.54</t>
  </si>
  <si>
    <t>27,400,000.00</t>
  </si>
  <si>
    <t>4,939,000.00</t>
  </si>
  <si>
    <t>2,363,412,000.00</t>
  </si>
  <si>
    <t>275,111,000.00</t>
  </si>
  <si>
    <t>5,031,491,000.00</t>
  </si>
  <si>
    <t>269,313,000.00</t>
  </si>
  <si>
    <t>47,515,150,600.00</t>
  </si>
  <si>
    <t>1,299,550,100.00</t>
  </si>
  <si>
    <t>3,182,398,000.00</t>
  </si>
  <si>
    <t>153,465,000.00</t>
  </si>
  <si>
    <t>41,967,000.00</t>
  </si>
  <si>
    <t>-338,000.00</t>
  </si>
  <si>
    <t>7,137,490,000.00</t>
  </si>
  <si>
    <t>388,393,000.00</t>
  </si>
  <si>
    <t>3,100,000.00</t>
  </si>
  <si>
    <t>-5,400,000.00</t>
  </si>
  <si>
    <t>978,900,000.00</t>
  </si>
  <si>
    <t>-3,253,627,000.00</t>
  </si>
  <si>
    <t>96,906,000.00</t>
  </si>
  <si>
    <t>-6,125,000.00</t>
  </si>
  <si>
    <t>1,501,503,000.00</t>
  </si>
  <si>
    <t>75,325,000.00</t>
  </si>
  <si>
    <t>333,604,088,739.18</t>
  </si>
  <si>
    <t>49,481,935,399.26</t>
  </si>
  <si>
    <t>150,038.88</t>
  </si>
  <si>
    <t>-1,242,375.17</t>
  </si>
  <si>
    <t>9,204,000.00</t>
  </si>
  <si>
    <t>-633,000.00</t>
  </si>
  <si>
    <t>34,789,000.00</t>
  </si>
  <si>
    <t>-5,036,000.00</t>
  </si>
  <si>
    <t>8,826,000.00</t>
  </si>
  <si>
    <t>265,000.00</t>
  </si>
  <si>
    <t>13,197,000.00</t>
  </si>
  <si>
    <t>100,000.00</t>
  </si>
  <si>
    <t>12,909,000.00</t>
  </si>
  <si>
    <t>789,000.00</t>
  </si>
  <si>
    <t>10,300,000.00</t>
  </si>
  <si>
    <t>508,000.00</t>
  </si>
  <si>
    <t>479,768,000.00</t>
  </si>
  <si>
    <t>9,497,000.00</t>
  </si>
  <si>
    <t>250,264,000.00</t>
  </si>
  <si>
    <t>31,403,000.00</t>
  </si>
  <si>
    <t>15,354,000.00</t>
  </si>
  <si>
    <t>1,594,000.00</t>
  </si>
  <si>
    <t>5,666,000.00</t>
  </si>
  <si>
    <t>252,000.00</t>
  </si>
  <si>
    <t>3,435,000.00</t>
  </si>
  <si>
    <t>2,397,000.00</t>
  </si>
  <si>
    <t>34,000.00</t>
  </si>
  <si>
    <t>7,187,000.00</t>
  </si>
  <si>
    <t>-40,000.00</t>
  </si>
  <si>
    <t>810,000.00</t>
  </si>
  <si>
    <t>3,763,000.00</t>
  </si>
  <si>
    <t>-2,197,831.65</t>
  </si>
  <si>
    <t>560,050,949.03</t>
  </si>
  <si>
    <t>-54,683,663.22</t>
  </si>
  <si>
    <t>21,247,563.86</t>
  </si>
  <si>
    <t>4,215,913.83</t>
  </si>
  <si>
    <t>2,625,494,938.85</t>
  </si>
  <si>
    <t>245,640,938.85</t>
  </si>
  <si>
    <t>319,377,370,000.00</t>
  </si>
  <si>
    <t>17,191,104,000.00</t>
  </si>
  <si>
    <t>39,248,013,000.00</t>
  </si>
  <si>
    <t>6,187,022,000.00</t>
  </si>
  <si>
    <t>39,859,000.00</t>
  </si>
  <si>
    <t>11,644,000.00</t>
  </si>
  <si>
    <t>438,000.00</t>
  </si>
  <si>
    <t>259,000.00</t>
  </si>
  <si>
    <t>2,912,000.00</t>
  </si>
  <si>
    <t>306,000.00</t>
  </si>
  <si>
    <t>-1,000.00</t>
  </si>
  <si>
    <t>13,850,000.00</t>
  </si>
  <si>
    <t>-24,964,000.00</t>
  </si>
  <si>
    <t>1,846,727,655.96</t>
  </si>
  <si>
    <t>197,946,655.96</t>
  </si>
  <si>
    <t>920,040,488.21</t>
  </si>
  <si>
    <t>326,874,488.21</t>
  </si>
  <si>
    <t>68,693,053.02</t>
  </si>
  <si>
    <t>15,820,022.39</t>
  </si>
  <si>
    <t>74,923,280,000.00</t>
  </si>
  <si>
    <t>8,710,640,000.00</t>
  </si>
  <si>
    <t>69,979,000.00</t>
  </si>
  <si>
    <t>-3,167,000.00</t>
  </si>
  <si>
    <t>6,585,000.00</t>
  </si>
  <si>
    <t>974,000.00</t>
  </si>
  <si>
    <t>14,377,713,000.00</t>
  </si>
  <si>
    <t>501,996,000.00</t>
  </si>
  <si>
    <t>5,005,000.00</t>
  </si>
  <si>
    <t>1,000,000.00</t>
  </si>
  <si>
    <t>7,567,000.00</t>
  </si>
  <si>
    <t>46,000.00</t>
  </si>
  <si>
    <t>17,100,000.00</t>
  </si>
  <si>
    <t>4,000.00</t>
  </si>
  <si>
    <t>The amounts in this column, unless otherwise footnoted, represent appropriations, increases and rescissions in borrowing authority or new contract authority. Only appropriations with appropriation transfer activity are presented in Table 1 (Appropriations</t>
  </si>
  <si>
    <t xml:space="preserve">The amounts shown in this column for the "Senate," "The House of Representatives," and "Joint," unless otherwise footnoted, represent unexpended balances withdrawn pursuant to 2 U.S.C. 104 (a).  Amounts shown for "Congressional Budget Office," "Architect </t>
  </si>
  <si>
    <t>Z5</t>
  </si>
  <si>
    <t>Subject to disposition by the administrative agency.</t>
  </si>
  <si>
    <t>Represents new contract authority.</t>
  </si>
  <si>
    <t>Represents capital transfer to miscellaneous receipts.</t>
  </si>
  <si>
    <t>Represents Price Support, Supply and Related Programs.</t>
  </si>
  <si>
    <t>Includes $xx which is not available for obligation.</t>
  </si>
  <si>
    <t>Not available for obligation.</t>
  </si>
  <si>
    <t>Represents payment to the xx.</t>
  </si>
  <si>
    <t>Includes $xx which is covered by contract authority.</t>
  </si>
  <si>
    <t>Covered by contract authority.</t>
  </si>
  <si>
    <t>Includes $xx which is covered by borrowing authority.</t>
  </si>
  <si>
    <t>Covered by borrowing authority.</t>
  </si>
  <si>
    <t>Includes $xx in funds authorized by Congress and available in the Social Security Trust Funds to cover these obligations.</t>
  </si>
  <si>
    <t>Covered by investments in the xx.</t>
  </si>
  <si>
    <t>Includes $xx which is covered by investments.</t>
  </si>
  <si>
    <t>0851</t>
  </si>
  <si>
    <t>1,932,580,300.00</t>
  </si>
  <si>
    <t>0862</t>
  </si>
  <si>
    <t>726,358,676.00</t>
  </si>
  <si>
    <t>0872</t>
  </si>
  <si>
    <t>2,922,391,300.00</t>
  </si>
  <si>
    <t>0873</t>
  </si>
  <si>
    <t>389,066,310.00</t>
  </si>
  <si>
    <t>0884</t>
  </si>
  <si>
    <t>1,852,995,540.00</t>
  </si>
  <si>
    <t>0885</t>
  </si>
  <si>
    <t>4,264,034,050.00</t>
  </si>
  <si>
    <t>0886</t>
  </si>
  <si>
    <t>1,532,988,400.00</t>
  </si>
  <si>
    <t>0887</t>
  </si>
  <si>
    <t>665,986,090.00</t>
  </si>
  <si>
    <t>0888</t>
  </si>
  <si>
    <t>507,374,370.00</t>
  </si>
  <si>
    <t>0889</t>
  </si>
  <si>
    <t>137,187,710.00</t>
  </si>
  <si>
    <t>0890</t>
  </si>
  <si>
    <t>392,991,680.00</t>
  </si>
  <si>
    <t>0891</t>
  </si>
  <si>
    <t>508,256,410.00</t>
  </si>
  <si>
    <t>0892</t>
  </si>
  <si>
    <t>1,402,385,080.00</t>
  </si>
  <si>
    <t>0893</t>
  </si>
  <si>
    <t>1,001,951,700.00</t>
  </si>
  <si>
    <t>0894</t>
  </si>
  <si>
    <t>435,584,670.00</t>
  </si>
  <si>
    <t>0896</t>
  </si>
  <si>
    <t>121,371,080.00</t>
  </si>
  <si>
    <t>0897</t>
  </si>
  <si>
    <t>199,107,000.00</t>
  </si>
  <si>
    <t>600,000.00</t>
  </si>
  <si>
    <t>0898</t>
  </si>
  <si>
    <t>296,379,920.00</t>
  </si>
  <si>
    <t xml:space="preserve">            Farm Credit Insurance Fund, Capital Corporation Investment Fund, Farm Credit Administration</t>
  </si>
  <si>
    <t xml:space="preserve">        Federal Communications Commission:</t>
  </si>
  <si>
    <t>27X5183</t>
  </si>
  <si>
    <t>4,762,178,000.00</t>
  </si>
  <si>
    <t xml:space="preserve">        Savings Association Insurance Fund:</t>
  </si>
  <si>
    <t>51X4596</t>
  </si>
  <si>
    <t>46,215,600,500.00</t>
  </si>
  <si>
    <t xml:space="preserve">            Deposit Insurance Fund, Federal Deposit Insurance Corporation</t>
  </si>
  <si>
    <t xml:space="preserve">        Federal Savings And Loan Insurance Corporation Fund:</t>
  </si>
  <si>
    <t xml:space="preserve">            The Fslic Resolution Fund</t>
  </si>
  <si>
    <t>51X4065</t>
  </si>
  <si>
    <t>3,028,933,000.00</t>
  </si>
  <si>
    <t xml:space="preserve">        National Credit Union Administration:</t>
  </si>
  <si>
    <t>25X4056</t>
  </si>
  <si>
    <t>42,305,000.00</t>
  </si>
  <si>
    <t xml:space="preserve">            Operating Fund, National Credit Union Administration</t>
  </si>
  <si>
    <t>25X4468</t>
  </si>
  <si>
    <t>6,749,097,000.00</t>
  </si>
  <si>
    <t xml:space="preserve">            National Credit Union Share Insurance Fund</t>
  </si>
  <si>
    <t>25X4472</t>
  </si>
  <si>
    <t>8,500,000.00</t>
  </si>
  <si>
    <t xml:space="preserve">            Community Development Revolving Loan Fund, National Credit Union Administration</t>
  </si>
  <si>
    <t xml:space="preserve">        Postal Service:</t>
  </si>
  <si>
    <t xml:space="preserve">            Postal Service Fund</t>
  </si>
  <si>
    <t>18X4020.2</t>
  </si>
  <si>
    <t>4,232,527,000.00</t>
  </si>
  <si>
    <t xml:space="preserve">        Presidio Trust:</t>
  </si>
  <si>
    <t xml:space="preserve">            Expenses, Presido Trust</t>
  </si>
  <si>
    <t>95X4331</t>
  </si>
  <si>
    <t>103,031,000.00</t>
  </si>
  <si>
    <t xml:space="preserve">        United States Enrichment Corporation Fund:</t>
  </si>
  <si>
    <t>95X4054</t>
  </si>
  <si>
    <t>1,426,178,000.00</t>
  </si>
  <si>
    <t xml:space="preserve">            United States Enrichment Corporation Fund</t>
  </si>
  <si>
    <t xml:space="preserve">              Total, Public Debt Securities</t>
  </si>
  <si>
    <t>284,122,153,339.92</t>
  </si>
  <si>
    <t xml:space="preserve">              Total, Federal Funds</t>
  </si>
  <si>
    <t>ID</t>
  </si>
  <si>
    <t>Footnote</t>
  </si>
  <si>
    <t>xx</t>
  </si>
  <si>
    <t>Z6</t>
  </si>
  <si>
    <t>Z7</t>
  </si>
  <si>
    <t>Z8</t>
  </si>
  <si>
    <t>Z9</t>
  </si>
  <si>
    <t>Z10</t>
  </si>
  <si>
    <t>Z11</t>
  </si>
  <si>
    <t>Z12</t>
  </si>
  <si>
    <t>Z13</t>
  </si>
  <si>
    <t>Z14</t>
  </si>
  <si>
    <t>Z15</t>
  </si>
  <si>
    <t>Z16</t>
  </si>
  <si>
    <t>Z17</t>
  </si>
  <si>
    <t>Z18</t>
  </si>
  <si>
    <t>Z19</t>
  </si>
  <si>
    <t>Z20</t>
  </si>
  <si>
    <t>Z21</t>
  </si>
  <si>
    <t>Z22</t>
  </si>
  <si>
    <t>Z23</t>
  </si>
  <si>
    <t>Z24</t>
  </si>
  <si>
    <t>Z25</t>
  </si>
  <si>
    <t>Z26</t>
  </si>
  <si>
    <t>Z27</t>
  </si>
  <si>
    <t>Z28</t>
  </si>
  <si>
    <t>Z29</t>
  </si>
  <si>
    <t>Z30</t>
  </si>
  <si>
    <t>Z31</t>
  </si>
  <si>
    <t>Z32</t>
  </si>
  <si>
    <t>Z33</t>
  </si>
  <si>
    <t>Z34</t>
  </si>
  <si>
    <t>Z35</t>
  </si>
  <si>
    <t>Z36</t>
  </si>
  <si>
    <t>Z37</t>
  </si>
  <si>
    <t>Z38</t>
  </si>
  <si>
    <t>Z39</t>
  </si>
  <si>
    <t>Z40</t>
  </si>
  <si>
    <t>Z41</t>
  </si>
  <si>
    <t>Z42</t>
  </si>
  <si>
    <t>Z43</t>
  </si>
  <si>
    <t>Z44</t>
  </si>
  <si>
    <t>Z45</t>
  </si>
  <si>
    <t>Z46</t>
  </si>
  <si>
    <t>Z47</t>
  </si>
  <si>
    <t>Z48</t>
  </si>
  <si>
    <t>Z49</t>
  </si>
  <si>
    <t>Z50</t>
  </si>
  <si>
    <t>Z51</t>
  </si>
  <si>
    <t>Z52</t>
  </si>
  <si>
    <t>Z53</t>
  </si>
  <si>
    <t>Z54</t>
  </si>
  <si>
    <t>Z55</t>
  </si>
  <si>
    <t>Z56</t>
  </si>
  <si>
    <t>Z57</t>
  </si>
  <si>
    <t>Z58</t>
  </si>
  <si>
    <t>Z59</t>
  </si>
  <si>
    <t>Z60</t>
  </si>
  <si>
    <t>Z61</t>
  </si>
  <si>
    <t>Z62</t>
  </si>
  <si>
    <t>Z63</t>
  </si>
  <si>
    <t>Z64</t>
  </si>
  <si>
    <t>Z65</t>
  </si>
  <si>
    <t>Z66</t>
  </si>
  <si>
    <t>Z67</t>
  </si>
  <si>
    <t>Z68</t>
  </si>
  <si>
    <t>Z69</t>
  </si>
  <si>
    <t>Z70</t>
  </si>
  <si>
    <t>Z71</t>
  </si>
  <si>
    <t>Z72</t>
  </si>
  <si>
    <t>Z73</t>
  </si>
  <si>
    <t>Z74</t>
  </si>
  <si>
    <t>Z75</t>
  </si>
  <si>
    <t>Z76</t>
  </si>
  <si>
    <t>Z77</t>
  </si>
  <si>
    <t>Z78</t>
  </si>
  <si>
    <t>Z79</t>
  </si>
  <si>
    <t>Z80</t>
  </si>
  <si>
    <t>Z81</t>
  </si>
  <si>
    <t>Z82</t>
  </si>
  <si>
    <t>Z83</t>
  </si>
  <si>
    <t>Z84</t>
  </si>
  <si>
    <t>Z85</t>
  </si>
  <si>
    <t>Z86</t>
  </si>
  <si>
    <t>Z87</t>
  </si>
  <si>
    <t>Z88</t>
  </si>
  <si>
    <t>Z89</t>
  </si>
  <si>
    <t>Z90</t>
  </si>
  <si>
    <t>Z91</t>
  </si>
  <si>
    <t>Z92</t>
  </si>
  <si>
    <t>Z93</t>
  </si>
  <si>
    <t>Z94</t>
  </si>
  <si>
    <t>Z95</t>
  </si>
  <si>
    <t>Z96</t>
  </si>
  <si>
    <t>Z97</t>
  </si>
  <si>
    <t>Z98</t>
  </si>
  <si>
    <t>Z99</t>
  </si>
  <si>
    <t xml:space="preserve">        United States Court Of Appeals For Veterans Claims:</t>
  </si>
  <si>
    <t>95X8290</t>
  </si>
  <si>
    <t>12,536,000.00</t>
  </si>
  <si>
    <t xml:space="preserve">            United States Court Of Appeals For Veterans Claims Retirement Fund</t>
  </si>
  <si>
    <t>3,379,644,275,479.78</t>
  </si>
  <si>
    <t xml:space="preserve">              Total, Agency Securities</t>
  </si>
  <si>
    <t xml:space="preserve">              Total, Trust Funds</t>
  </si>
  <si>
    <t>3,379,651,185,479.78</t>
  </si>
  <si>
    <t xml:space="preserve">                Grand Total</t>
  </si>
  <si>
    <t>3,663,773,338,819.70</t>
  </si>
  <si>
    <t>Trust Funds:</t>
  </si>
  <si>
    <t xml:space="preserve">        Botanic Garden:</t>
  </si>
  <si>
    <t>09X8292</t>
  </si>
  <si>
    <t>1,392,414.05</t>
  </si>
  <si>
    <t xml:space="preserve">            National Garden, Gifts And Donations, Botanic Garden</t>
  </si>
  <si>
    <t xml:space="preserve">            Library Of Congress Gift Fund</t>
  </si>
  <si>
    <t>03X8031</t>
  </si>
  <si>
    <t>9,837,000.00</t>
  </si>
  <si>
    <t xml:space="preserve">            Library Of Congress Trust Fund</t>
  </si>
  <si>
    <t>03X8032</t>
  </si>
  <si>
    <t>39,825,000.00</t>
  </si>
  <si>
    <t xml:space="preserve">        United States Tax Court:</t>
  </si>
  <si>
    <t xml:space="preserve">            Tax Court Judges Survivors Annuity Fund</t>
  </si>
  <si>
    <t>23X8115</t>
  </si>
  <si>
    <t>8,561,000.00</t>
  </si>
  <si>
    <t xml:space="preserve">            Open World Leadership Center Trust Fund</t>
  </si>
  <si>
    <t>09X8148</t>
  </si>
  <si>
    <t>13,097,000.00</t>
  </si>
  <si>
    <t>09X8275</t>
  </si>
  <si>
    <t>12,120,000.00</t>
  </si>
  <si>
    <t xml:space="preserve">            John C. Stennis Center For Public Service Training And Development</t>
  </si>
  <si>
    <t>09X8300</t>
  </si>
  <si>
    <t>9,792,000.00</t>
  </si>
  <si>
    <t xml:space="preserve">            Capitol Preservation Fund, U.S. Capitol Preservation Commission</t>
  </si>
  <si>
    <t xml:space="preserve">    Judicial Branch</t>
  </si>
  <si>
    <t xml:space="preserve">        Judicial Retirement Funds:</t>
  </si>
  <si>
    <t xml:space="preserve">            Judicial Survivors Annuity Fund</t>
  </si>
  <si>
    <t>10X8110</t>
  </si>
  <si>
    <t>470,271,000.00</t>
  </si>
  <si>
    <t xml:space="preserve">            Judicial Officers Retirement Fund</t>
  </si>
  <si>
    <t>10X8122</t>
  </si>
  <si>
    <t>218,861,000.00</t>
  </si>
  <si>
    <t xml:space="preserve">            Claims Court Judges Retirement Fund</t>
  </si>
  <si>
    <t>10X8124</t>
  </si>
  <si>
    <t>13,760,000.00</t>
  </si>
  <si>
    <t xml:space="preserve">        Forest Service:</t>
  </si>
  <si>
    <t>12X8039</t>
  </si>
  <si>
    <t>5,414,000.00</t>
  </si>
  <si>
    <t xml:space="preserve">            Land Between The Lakes Trust Fund, Forest Service</t>
  </si>
  <si>
    <t xml:space="preserve">        Department Of The Army:</t>
  </si>
  <si>
    <t>21X8063</t>
  </si>
  <si>
    <t>22,000.00</t>
  </si>
  <si>
    <t xml:space="preserve">            Bequest Of Major General Fred C. Ainsworth, Library, Walter Reed General Hospital</t>
  </si>
  <si>
    <t xml:space="preserve">            Department Of The Army General Gift Fund</t>
  </si>
  <si>
    <t>21X8927</t>
  </si>
  <si>
    <t>3,377,000.00</t>
  </si>
  <si>
    <t xml:space="preserve">        Department Of The Navy:</t>
  </si>
  <si>
    <t xml:space="preserve">            Department Of The Navy General Gift Fund</t>
  </si>
  <si>
    <t>17X8716</t>
  </si>
  <si>
    <t>2,363,000.00</t>
  </si>
  <si>
    <t>17X8733</t>
  </si>
  <si>
    <t>7,227,000.00</t>
  </si>
  <si>
    <t xml:space="preserve">            United States Naval Academy General Gift Fund</t>
  </si>
  <si>
    <t xml:space="preserve">        Department Of The Air Force:</t>
  </si>
  <si>
    <t>57X8928</t>
  </si>
  <si>
    <t>710,000.00</t>
  </si>
  <si>
    <t xml:space="preserve">            Department Of The Air Force General Gift Fund</t>
  </si>
  <si>
    <t xml:space="preserve">            National Security Education Trust Fund</t>
  </si>
  <si>
    <t>97X8168</t>
  </si>
  <si>
    <t>5,960,831.65</t>
  </si>
  <si>
    <t>97X8335</t>
  </si>
  <si>
    <t>614,734,612.25</t>
  </si>
  <si>
    <t xml:space="preserve">            Voluntary Separation Incentive Fund, Defense</t>
  </si>
  <si>
    <t>97X8337</t>
  </si>
  <si>
    <t>17,031,650.03</t>
  </si>
  <si>
    <t xml:space="preserve">            Host Nation Support For U.S. Relocation Activities, Defense</t>
  </si>
  <si>
    <t xml:space="preserve">    Department Of Health And Human Services</t>
  </si>
  <si>
    <t xml:space="preserve">        Health Resources And Services Administration:</t>
  </si>
  <si>
    <t xml:space="preserve">            Vaccine Injury Compensation Trust Fund</t>
  </si>
  <si>
    <t>20X8175</t>
  </si>
  <si>
    <t>2,379,854,000.00</t>
  </si>
  <si>
    <t xml:space="preserve">        Federal Hospital Insurance Trust Fund:</t>
  </si>
  <si>
    <t xml:space="preserve">            Federal Hospital Insurance Trust Fund</t>
  </si>
  <si>
    <t>20X8005</t>
  </si>
  <si>
    <t>302,186,266,000.00</t>
  </si>
  <si>
    <t xml:space="preserve">        Federal Supplementary Medical Insurance Trust Fund:</t>
  </si>
  <si>
    <t>20X8004</t>
  </si>
  <si>
    <t>33,060,991,000.00</t>
  </si>
  <si>
    <t xml:space="preserve">            Federal Supplementary Medical Insurance Trust Fund</t>
  </si>
  <si>
    <t xml:space="preserve">        Program Support Center:</t>
  </si>
  <si>
    <t>75X8248</t>
  </si>
  <si>
    <t>28,215,000.00</t>
  </si>
  <si>
    <t xml:space="preserve">            National Institutes Of Health Unconditional Gift Fund</t>
  </si>
  <si>
    <t>75X8253</t>
  </si>
  <si>
    <t>179,000.00</t>
  </si>
  <si>
    <t xml:space="preserve">            National Institutes Of Health Conditional Gift Fund</t>
  </si>
  <si>
    <t>75X8254</t>
  </si>
  <si>
    <t>2,883,000.00</t>
  </si>
  <si>
    <t xml:space="preserve">            Conditional Gift Fund, Health Resources And Services Administration</t>
  </si>
  <si>
    <t>75X8888</t>
  </si>
  <si>
    <t>307,000.00</t>
  </si>
  <si>
    <t xml:space="preserve">            Patients' Benefit Fund, National Institutes Of Health</t>
  </si>
  <si>
    <t xml:space="preserve">    Department Of Homeland Security</t>
  </si>
  <si>
    <t xml:space="preserve">        Departmental Management And Operations:</t>
  </si>
  <si>
    <t>70X8244</t>
  </si>
  <si>
    <t>38,814,000.00</t>
  </si>
  <si>
    <t xml:space="preserve">            Gifts And Donations, Department Management, Department Of Homeland Security</t>
  </si>
  <si>
    <t xml:space="preserve">        United States Coast Guard:</t>
  </si>
  <si>
    <t>20X8147</t>
  </si>
  <si>
    <t>1,648,781,000.00</t>
  </si>
  <si>
    <t xml:space="preserve">            Sport Fish Restoration And Boating Trust Fund</t>
  </si>
  <si>
    <t xml:space="preserve">            Oil Spill Liability Trust Fund</t>
  </si>
  <si>
    <t>20X8185</t>
  </si>
  <si>
    <t>593,166,000.00</t>
  </si>
  <si>
    <t>70X8533</t>
  </si>
  <si>
    <t>1,270,000.00</t>
  </si>
  <si>
    <t xml:space="preserve">            General Gift Fund, Uscg, Department Of Homeland Security</t>
  </si>
  <si>
    <t>14X8052</t>
  </si>
  <si>
    <t>51,000.00</t>
  </si>
  <si>
    <t xml:space="preserve">            Preservation, Birthplace Of Abraham Lincoln, National Park Service</t>
  </si>
  <si>
    <t>14X8030</t>
  </si>
  <si>
    <t>52,873,030.63</t>
  </si>
  <si>
    <t xml:space="preserve">            Tribal Trust Fund, Office Of The Special Trustee For The American Indians</t>
  </si>
  <si>
    <t xml:space="preserve">        Unemployment Trust Fund:</t>
  </si>
  <si>
    <t xml:space="preserve">            Unemployment Trust Fund</t>
  </si>
  <si>
    <t>20X8042</t>
  </si>
  <si>
    <t>66,212,640,000.00</t>
  </si>
  <si>
    <t>16X8130</t>
  </si>
  <si>
    <t>73,146,000.00</t>
  </si>
  <si>
    <t xml:space="preserve">            Relief And Rehabilitation, Longshoremen's And Harbor Workers' Compensation Act, As Amended, Labor</t>
  </si>
  <si>
    <t>16X8134</t>
  </si>
  <si>
    <t>5,611,000.00</t>
  </si>
  <si>
    <t xml:space="preserve">            Relief And Rehabilitation, Workmen's Compensation Act, Within The District Of Columbia, Department Of Labor</t>
  </si>
  <si>
    <t xml:space="preserve">    Department Of State</t>
  </si>
  <si>
    <t xml:space="preserve">        Administration Of Foreign Affairs:</t>
  </si>
  <si>
    <t>19X8186</t>
  </si>
  <si>
    <t>13,875,717,000.00</t>
  </si>
  <si>
    <t>Department Of Health And Human Services</t>
  </si>
  <si>
    <t>75</t>
  </si>
  <si>
    <t>0600</t>
  </si>
  <si>
    <t>-----------------------</t>
  </si>
  <si>
    <t>1,840,319,334.62</t>
  </si>
  <si>
    <t>No Year</t>
  </si>
  <si>
    <t>-271,075,304.62</t>
  </si>
  <si>
    <t>Subtotal</t>
  </si>
  <si>
    <t>1,569,244,030.00</t>
  </si>
  <si>
    <t>0330</t>
  </si>
  <si>
    <t>41,223.00</t>
  </si>
  <si>
    <t>0350</t>
  </si>
  <si>
    <t>4,542,431,767.00</t>
  </si>
  <si>
    <t>39,000.00</t>
  </si>
  <si>
    <t>X</t>
  </si>
  <si>
    <t>-46,088,337,974.44</t>
  </si>
  <si>
    <t>-10,334,120.86</t>
  </si>
  <si>
    <t>-45,474,845,869.16</t>
  </si>
  <si>
    <t>06</t>
  </si>
  <si>
    <t>-111,515,975.97</t>
  </si>
  <si>
    <t>07</t>
  </si>
  <si>
    <t>-491,642,008.45</t>
  </si>
  <si>
    <t>-724,036,515.38</t>
  </si>
  <si>
    <t>-158,553,589.53</t>
  </si>
  <si>
    <t>-565,482,925.85</t>
  </si>
  <si>
    <t>100,000,000.00</t>
  </si>
  <si>
    <t>-100,000,000.00</t>
  </si>
  <si>
    <t>60,199,649.00</t>
  </si>
  <si>
    <t>636,126,173.09</t>
  </si>
  <si>
    <t>70</t>
  </si>
  <si>
    <t>0712</t>
  </si>
  <si>
    <t>11,686,948.26</t>
  </si>
  <si>
    <t>0713</t>
  </si>
  <si>
    <t>30,439,224.83</t>
  </si>
  <si>
    <t>495,000,000.00</t>
  </si>
  <si>
    <t>49,500,000.00</t>
  </si>
  <si>
    <t>5,082,027,684.00</t>
  </si>
  <si>
    <t>-539,595,917.00</t>
  </si>
  <si>
    <t>-495,000,000.00</t>
  </si>
  <si>
    <t>-41,223.00</t>
  </si>
  <si>
    <t>-44,554,694.00</t>
  </si>
  <si>
    <t>150,000,000.00</t>
  </si>
  <si>
    <t>51,508,217.00</t>
  </si>
  <si>
    <t>2,301,122,062.00</t>
  </si>
  <si>
    <t>-58,808,217.00</t>
  </si>
  <si>
    <t>-51,508,217.00</t>
  </si>
  <si>
    <t>-7,300,000.00</t>
  </si>
  <si>
    <t>353,925,637.00</t>
  </si>
  <si>
    <t>7,300,000.00</t>
  </si>
  <si>
    <t>271,075,304.62</t>
  </si>
  <si>
    <t>316,850,000.00</t>
  </si>
  <si>
    <t>720,000.00</t>
  </si>
  <si>
    <t>62,000.00</t>
  </si>
  <si>
    <t>216,000.00</t>
  </si>
  <si>
    <t>105,000.00</t>
  </si>
  <si>
    <t>337,000.00</t>
  </si>
  <si>
    <t>66,445,520.00</t>
  </si>
  <si>
    <t>-74,000.00</t>
  </si>
  <si>
    <t>-62,000.00</t>
  </si>
  <si>
    <t>-12,000.00</t>
  </si>
  <si>
    <t>1,047,259,970.00</t>
  </si>
  <si>
    <t>-1,792,000.00</t>
  </si>
  <si>
    <t>1,254,707,000.00</t>
  </si>
  <si>
    <t>-1,942,000.00</t>
  </si>
  <si>
    <t>1,096,401,000.00</t>
  </si>
  <si>
    <t>-49,400,000.00</t>
  </si>
  <si>
    <t>-49,500,000.00</t>
  </si>
  <si>
    <t>1,133,240,000.00</t>
  </si>
  <si>
    <t>-1,607,000.00</t>
  </si>
  <si>
    <t>4,797,639,260.00</t>
  </si>
  <si>
    <t>-5,015,000.00</t>
  </si>
  <si>
    <t>1,935,808,300.00</t>
  </si>
  <si>
    <t>-3,228,000.00</t>
  </si>
  <si>
    <t>721,118,676.00</t>
  </si>
  <si>
    <t>5,240,000.00</t>
  </si>
  <si>
    <t>1,607,000.00</t>
  </si>
  <si>
    <t>538,000.00</t>
  </si>
  <si>
    <t>1,130,000.00</t>
  </si>
  <si>
    <t>866,000.00</t>
  </si>
  <si>
    <t>499,000.00</t>
  </si>
  <si>
    <t>2,922,929,300.00</t>
  </si>
  <si>
    <t>-538,000.00</t>
  </si>
  <si>
    <t>389,703,310.00</t>
  </si>
  <si>
    <t>-637,000.00</t>
  </si>
  <si>
    <t>1,855,867,540.00</t>
  </si>
  <si>
    <t>-2,872,000.00</t>
  </si>
  <si>
    <t>4,417,208,050.00</t>
  </si>
  <si>
    <t>-153,174,000.00</t>
  </si>
  <si>
    <t>72</t>
  </si>
  <si>
    <t>1028</t>
  </si>
  <si>
    <t>-99,000,000.00</t>
  </si>
  <si>
    <t>-2,500,000.00</t>
  </si>
  <si>
    <t>-2,174,000.00</t>
  </si>
  <si>
    <t>1,535,545,400.00</t>
  </si>
  <si>
    <t>-2,557,000.00</t>
  </si>
  <si>
    <t>667,116,090.00</t>
  </si>
  <si>
    <t>-1,130,000.00</t>
  </si>
  <si>
    <t>508,240,370.00</t>
  </si>
  <si>
    <t>-866,000.00</t>
  </si>
  <si>
    <t>137,403,710.00</t>
  </si>
  <si>
    <t>-216,000.00</t>
  </si>
  <si>
    <t>393,667,680.00</t>
  </si>
  <si>
    <t>-676,000.00</t>
  </si>
  <si>
    <t>-600,000.00</t>
  </si>
  <si>
    <t>-76,000.00</t>
  </si>
  <si>
    <t>486,491,410.00</t>
  </si>
  <si>
    <t>21,765,000.00</t>
  </si>
  <si>
    <t>1,792,000.00</t>
  </si>
  <si>
    <t>1,942,000.00</t>
  </si>
  <si>
    <t>5,015,000.00</t>
  </si>
  <si>
    <t>3,228,000.00</t>
  </si>
  <si>
    <t>2,872,000.00</t>
  </si>
  <si>
    <t>2,174,000.00</t>
  </si>
  <si>
    <t>2,557,000.00</t>
  </si>
  <si>
    <t>76,000.00</t>
  </si>
  <si>
    <t>2,109,000.00</t>
  </si>
  <si>
    <t>1,404,494,080.00</t>
  </si>
  <si>
    <t>-2,109,000.00</t>
  </si>
  <si>
    <t>1,000,620,700.00</t>
  </si>
  <si>
    <t>1,331,000.00</t>
  </si>
  <si>
    <t>12,000.00</t>
  </si>
  <si>
    <t>637,000.00</t>
  </si>
  <si>
    <t>674,000.00</t>
  </si>
  <si>
    <t>8,000.00</t>
  </si>
  <si>
    <t>436,258,670.00</t>
  </si>
  <si>
    <t>-674,000.00</t>
  </si>
  <si>
    <t>121,576,080.00</t>
  </si>
  <si>
    <t>-205,000.00</t>
  </si>
  <si>
    <t>-105,000.00</t>
  </si>
  <si>
    <t>-100,000.00</t>
  </si>
  <si>
    <t>199,444,000.00</t>
  </si>
  <si>
    <t>-337,000.00</t>
  </si>
  <si>
    <t>296,886,920.00</t>
  </si>
  <si>
    <t>-507,000.00</t>
  </si>
  <si>
    <t>-499,000.00</t>
  </si>
  <si>
    <t>-8,000.00</t>
  </si>
  <si>
    <t>679,420,000.00</t>
  </si>
  <si>
    <t>102,867,989.00</t>
  </si>
  <si>
    <t>2,693,989.00</t>
  </si>
  <si>
    <t>0708</t>
  </si>
  <si>
    <t>174,000.00</t>
  </si>
  <si>
    <t>5,055,702,267.00</t>
  </si>
  <si>
    <t>-1,465,989.00</t>
  </si>
  <si>
    <t>-2,693,989.00</t>
  </si>
  <si>
    <t>1,228,000.00</t>
  </si>
  <si>
    <t>135,769,656.00</t>
  </si>
  <si>
    <t>-1,402,000.00</t>
  </si>
  <si>
    <t>-174,000.00</t>
  </si>
  <si>
    <t>-1,228,000.00</t>
  </si>
  <si>
    <t>-304,000.00</t>
  </si>
  <si>
    <t>44,648,671,699.09</t>
  </si>
  <si>
    <t>44,705,545,526.00</t>
  </si>
  <si>
    <t>-56,873,826.91</t>
  </si>
  <si>
    <t>Totals</t>
  </si>
  <si>
    <t>Table 1 - Appropriations And Appropriation Transfers - Department Of Health And Human Services</t>
  </si>
  <si>
    <t>8307</t>
  </si>
  <si>
    <t>10,334,120.86</t>
  </si>
  <si>
    <t>8308</t>
  </si>
  <si>
    <t>491,642,008.45</t>
  </si>
  <si>
    <t>111,515,975.97</t>
  </si>
  <si>
    <t>45,474,845,869.16</t>
  </si>
  <si>
    <t>8393</t>
  </si>
  <si>
    <t>565,482,925.85</t>
  </si>
  <si>
    <t>158,553,589.53</t>
  </si>
  <si>
    <t>15</t>
  </si>
  <si>
    <t>11</t>
  </si>
  <si>
    <t>8005</t>
  </si>
  <si>
    <t>8004</t>
  </si>
  <si>
    <t>14</t>
  </si>
  <si>
    <t>0140</t>
  </si>
  <si>
    <t>696,325,822.09</t>
  </si>
  <si>
    <t>28</t>
  </si>
  <si>
    <t>0848</t>
  </si>
  <si>
    <t>1,131,633,000.00</t>
  </si>
  <si>
    <t>0849</t>
  </si>
  <si>
    <t>4,792,624,260.00</t>
  </si>
  <si>
    <t>3</t>
  </si>
  <si>
    <t>Federal Ship Financing Escrow Fund</t>
  </si>
  <si>
    <t xml:space="preserve">Albanian Claims Fund, Treasury Department </t>
  </si>
  <si>
    <t>704.63</t>
  </si>
  <si>
    <t>49,770.57</t>
  </si>
  <si>
    <t>37,661.60</t>
  </si>
  <si>
    <t>-12,789.71</t>
  </si>
  <si>
    <t>10,229.43</t>
  </si>
  <si>
    <t>-2,560.28</t>
  </si>
  <si>
    <t>721.59</t>
  </si>
  <si>
    <t>570.36</t>
  </si>
  <si>
    <t>-155,920.31</t>
  </si>
  <si>
    <t>1,117.25</t>
  </si>
  <si>
    <t>-7,438.81</t>
  </si>
  <si>
    <t>906.59</t>
  </si>
  <si>
    <t>-1,846.19</t>
  </si>
  <si>
    <t>1,438.81</t>
  </si>
  <si>
    <t>-407.38</t>
  </si>
  <si>
    <t>German Democratic Republic Settlement Fund</t>
  </si>
  <si>
    <t>12,406.16</t>
  </si>
  <si>
    <t>1,672,698.92</t>
  </si>
  <si>
    <t>264,984.87</t>
  </si>
  <si>
    <t>-17,337.73</t>
  </si>
  <si>
    <t>9,301.08</t>
  </si>
  <si>
    <t>-8,036.65</t>
  </si>
  <si>
    <t>26.93</t>
  </si>
  <si>
    <t>49,686.96</t>
  </si>
  <si>
    <t>994.75</t>
  </si>
  <si>
    <t>178,000.00</t>
  </si>
  <si>
    <t>-50,000.00</t>
  </si>
  <si>
    <t>128,000.00</t>
  </si>
  <si>
    <t>13,350,736.15</t>
  </si>
  <si>
    <t>6048</t>
  </si>
  <si>
    <t>1,459.35</t>
  </si>
  <si>
    <t>076</t>
  </si>
  <si>
    <t>16,993.50</t>
  </si>
  <si>
    <t>6092</t>
  </si>
  <si>
    <t>2,140,644.85</t>
  </si>
  <si>
    <t>6104</t>
  </si>
  <si>
    <t>1,053,000.00</t>
  </si>
  <si>
    <t>1,040,914.92</t>
  </si>
  <si>
    <t>316,100,851.35</t>
  </si>
  <si>
    <t>6163</t>
  </si>
  <si>
    <t>1,545,005.15</t>
  </si>
  <si>
    <t>6181</t>
  </si>
  <si>
    <t>-4,080,202.45</t>
  </si>
  <si>
    <t>6182</t>
  </si>
  <si>
    <t>2,650,980.39</t>
  </si>
  <si>
    <t>6187</t>
  </si>
  <si>
    <t>2,305,908,777.03</t>
  </si>
  <si>
    <t>21,418,749.60</t>
  </si>
  <si>
    <t>-28,023,033.46</t>
  </si>
  <si>
    <t>38,939,245.83</t>
  </si>
  <si>
    <t>-7,984.00</t>
  </si>
  <si>
    <t>7,984.00</t>
  </si>
  <si>
    <t>-583,312.06</t>
  </si>
  <si>
    <t>583,312.06</t>
  </si>
  <si>
    <t>-4,612,963.23</t>
  </si>
  <si>
    <t>5,024,656.13</t>
  </si>
  <si>
    <t>-5,204,259.29</t>
  </si>
  <si>
    <t>5,615,952.19</t>
  </si>
  <si>
    <t>485,051,519.42</t>
  </si>
  <si>
    <t>-673,828,867.69</t>
  </si>
  <si>
    <t>447.34</t>
  </si>
  <si>
    <t>1,263.03</t>
  </si>
  <si>
    <t>18,570.20</t>
  </si>
  <si>
    <t>2,552.66</t>
  </si>
  <si>
    <t>-3,000.00</t>
  </si>
  <si>
    <t>112,000.00</t>
  </si>
  <si>
    <t>130,570.20</t>
  </si>
  <si>
    <t>485,052,782.45</t>
  </si>
  <si>
    <t>-673,698,297.49</t>
  </si>
  <si>
    <t>47,563.07</t>
  </si>
  <si>
    <t>13,228.87</t>
  </si>
  <si>
    <t>859,327.52</t>
  </si>
  <si>
    <t>-371,125.40</t>
  </si>
  <si>
    <t>344,048.98</t>
  </si>
  <si>
    <t>-357,896.53</t>
  </si>
  <si>
    <t>1,203,376.50</t>
  </si>
  <si>
    <t>5,765,815.78</t>
  </si>
  <si>
    <t>1,239,144.50</t>
  </si>
  <si>
    <t>6,002,714.78</t>
  </si>
  <si>
    <t>-2,788.50</t>
  </si>
  <si>
    <t>255,644.79</t>
  </si>
  <si>
    <t>-5,631.89</t>
  </si>
  <si>
    <t>5,631.89</t>
  </si>
  <si>
    <t>-8,420.39</t>
  </si>
  <si>
    <t>261,276.68</t>
  </si>
  <si>
    <t>182,674.31</t>
  </si>
  <si>
    <t>-198,356.81</t>
  </si>
  <si>
    <t>2,970,237,184.01</t>
  </si>
  <si>
    <t>268,046,137.02</t>
  </si>
  <si>
    <t>-3,050,762,937.93</t>
  </si>
  <si>
    <t>2,970,419,858.32</t>
  </si>
  <si>
    <t>267,847,780.21</t>
  </si>
  <si>
    <t>-9,210,140,000.00</t>
  </si>
  <si>
    <t>-9,184,524,663.08</t>
  </si>
  <si>
    <t>-58,496,852.13</t>
  </si>
  <si>
    <t>9,210,140,000.00</t>
  </si>
  <si>
    <t>81,379,092,000.00</t>
  </si>
  <si>
    <t>81,320,595,147.87</t>
  </si>
  <si>
    <t>331,745.17</t>
  </si>
  <si>
    <t>1,440,747.54</t>
  </si>
  <si>
    <t>70,494,884.76</t>
  </si>
  <si>
    <t>714,676,802.16</t>
  </si>
  <si>
    <t>-952,323,771.26</t>
  </si>
  <si>
    <t>3,740,115.24</t>
  </si>
  <si>
    <t>-1,492,994.22</t>
  </si>
  <si>
    <t>-74,235,000.00</t>
  </si>
  <si>
    <t>509,018,000.00</t>
  </si>
  <si>
    <t>-444,798,765.48</t>
  </si>
  <si>
    <t>-1,528,398.30</t>
  </si>
  <si>
    <t>-1,148,310.85</t>
  </si>
  <si>
    <t>483,802.86</t>
  </si>
  <si>
    <t>-27,761.48</t>
  </si>
  <si>
    <t>-42,419.96</t>
  </si>
  <si>
    <t>1,556,159.78</t>
  </si>
  <si>
    <t>3,239,159.78</t>
  </si>
  <si>
    <t>3,680,542.68</t>
  </si>
  <si>
    <t>-12,847,514.64</t>
  </si>
  <si>
    <t>13,342,521.10</t>
  </si>
  <si>
    <t>-649,169.46</t>
  </si>
  <si>
    <t>-34,485,181.98</t>
  </si>
  <si>
    <t>64,439,003.42</t>
  </si>
  <si>
    <t>66,003,389.73</t>
  </si>
  <si>
    <t>13,187,851.28</t>
  </si>
  <si>
    <t>12,989,534.71</t>
  </si>
  <si>
    <t>-36,815,327.11</t>
  </si>
  <si>
    <t>-77,428,538.13</t>
  </si>
  <si>
    <t>3,625,124,548.53</t>
  </si>
  <si>
    <t>3,601,497,072.70</t>
  </si>
  <si>
    <t>44,108,956.80</t>
  </si>
  <si>
    <t>4,908,609.56</t>
  </si>
  <si>
    <t>-3,093.75</t>
  </si>
  <si>
    <t>6,093.75</t>
  </si>
  <si>
    <t>997,000.00</t>
  </si>
  <si>
    <t>44,105,863.05</t>
  </si>
  <si>
    <t>5,905,692.00</t>
  </si>
  <si>
    <t>-4,918,383,853.28</t>
  </si>
  <si>
    <t>84,074,468,572.17</t>
  </si>
  <si>
    <t>-8,576,386,748.40</t>
  </si>
  <si>
    <t>140,277,452,531.14</t>
  </si>
  <si>
    <t>6830</t>
  </si>
  <si>
    <t>6877</t>
  </si>
  <si>
    <t>35,367.23</t>
  </si>
  <si>
    <t>6879</t>
  </si>
  <si>
    <t>44,474,125.59</t>
  </si>
  <si>
    <t>3,978,637.34</t>
  </si>
  <si>
    <t>48,452,762.93</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</si>
</sst>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quot;$&quot;* #,##0.0_);_(&quot;$&quot;* \(#,##0.0\);_(&quot;$&quot;* &quot;-&quot;??_);_(@_)"/>
    <numFmt numFmtId="166" formatCode="&quot;Yes&quot;;&quot;Yes&quot;;&quot;No&quot;"/>
    <numFmt numFmtId="167" formatCode="&quot;True&quot;;&quot;True&quot;;&quot;False&quot;"/>
    <numFmt numFmtId="168" formatCode="&quot;On&quot;;&quot;On&quot;;&quot;Off&quot;"/>
    <numFmt numFmtId="169" formatCode="[$€-2]\ #,##0.00_);[Red]\([$€-2]\ #,##0.00\)"/>
    <numFmt numFmtId="170" formatCode="#,##0.0"/>
    <numFmt numFmtId="171" formatCode="[$-409]dddd\,\ mmmm\ dd\,\ yyyy"/>
    <numFmt numFmtId="172" formatCode="[$-409]h:mm:ss\ AM/PM"/>
    <numFmt numFmtId="173" formatCode="yyyy"/>
    <numFmt numFmtId="174" formatCode="0.0"/>
  </numFmts>
  <fonts count="19">
    <font>
      <sz val="10"/>
      <name val="Arial"/>
      <family val="0"/>
    </font>
    <font>
      <sz val="7"/>
      <name val="Arial Narrow"/>
      <family val="2"/>
    </font>
    <font>
      <vertAlign val="superscript"/>
      <sz val="7"/>
      <name val="Arial Narrow"/>
      <family val="2"/>
    </font>
    <font>
      <sz val="8"/>
      <name val="Arial"/>
      <family val="0"/>
    </font>
    <font>
      <u val="single"/>
      <sz val="10"/>
      <color indexed="12"/>
      <name val="Arial"/>
      <family val="0"/>
    </font>
    <font>
      <u val="single"/>
      <sz val="10"/>
      <color indexed="36"/>
      <name val="Arial"/>
      <family val="0"/>
    </font>
    <font>
      <sz val="6"/>
      <name val="Arial Narrow"/>
      <family val="2"/>
    </font>
    <font>
      <b/>
      <sz val="12"/>
      <name val="Arial"/>
      <family val="2"/>
    </font>
    <font>
      <b/>
      <sz val="8"/>
      <name val="Arial"/>
      <family val="2"/>
    </font>
    <font>
      <sz val="8"/>
      <name val="Wingdings"/>
      <family val="0"/>
    </font>
    <font>
      <b/>
      <sz val="13"/>
      <name val="Arial"/>
      <family val="2"/>
    </font>
    <font>
      <sz val="5"/>
      <name val="Arial"/>
      <family val="2"/>
    </font>
    <font>
      <sz val="8"/>
      <color indexed="9"/>
      <name val="Arial"/>
      <family val="2"/>
    </font>
    <font>
      <sz val="10"/>
      <name val="Arial Narrow"/>
      <family val="2"/>
    </font>
    <font>
      <sz val="10"/>
      <color indexed="8"/>
      <name val="Arial"/>
      <family val="0"/>
    </font>
    <font>
      <sz val="7"/>
      <color indexed="8"/>
      <name val="Arial Narrow"/>
      <family val="2"/>
    </font>
    <font>
      <b/>
      <sz val="11"/>
      <name val="Arial"/>
      <family val="2"/>
    </font>
    <font>
      <b/>
      <sz val="7"/>
      <name val="Arial Narrow"/>
      <family val="2"/>
    </font>
    <font>
      <b/>
      <sz val="11"/>
      <name val="Arial Narrow"/>
      <family val="2"/>
    </font>
  </fonts>
  <fills count="3">
    <fill>
      <patternFill/>
    </fill>
    <fill>
      <patternFill patternType="gray125"/>
    </fill>
    <fill>
      <patternFill patternType="solid">
        <fgColor indexed="43"/>
        <bgColor indexed="64"/>
      </patternFill>
    </fill>
  </fills>
  <borders count="23">
    <border>
      <left/>
      <right/>
      <top/>
      <bottom/>
      <diagonal/>
    </border>
    <border>
      <left style="thin"/>
      <right style="thin"/>
      <top style="thin"/>
      <bottom style="thin"/>
    </border>
    <border>
      <left style="thin"/>
      <right style="thin"/>
      <top style="thin"/>
      <bottom>
        <color indexed="63"/>
      </bottom>
    </border>
    <border>
      <left style="thin"/>
      <right style="thin"/>
      <top style="double"/>
      <bottom style="thin"/>
    </border>
    <border>
      <left style="thin"/>
      <right style="thin"/>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style="medium"/>
      <bottom style="thin"/>
    </border>
    <border>
      <left style="thin"/>
      <right style="thin"/>
      <top style="thin"/>
      <bottom style="double"/>
    </border>
    <border>
      <left style="thin"/>
      <right style="thin"/>
      <top>
        <color indexed="63"/>
      </top>
      <bottom style="thin"/>
    </border>
    <border>
      <left>
        <color indexed="63"/>
      </left>
      <right style="medium"/>
      <top style="medium"/>
      <bottom style="thin"/>
    </border>
    <border>
      <left style="thin"/>
      <right style="thin"/>
      <top style="double"/>
      <bottom>
        <color indexed="63"/>
      </bottom>
    </border>
    <border>
      <left style="thin">
        <color indexed="8"/>
      </left>
      <right style="thin">
        <color indexed="8"/>
      </right>
      <top style="thin">
        <color indexed="8"/>
      </top>
      <bottom>
        <color indexed="63"/>
      </bottom>
    </border>
    <border>
      <left style="thin"/>
      <right>
        <color indexed="63"/>
      </right>
      <top style="double"/>
      <bottom style="thin"/>
    </border>
    <border>
      <left>
        <color indexed="63"/>
      </left>
      <right style="thin"/>
      <top style="double"/>
      <bottom style="thin"/>
    </border>
    <border>
      <left>
        <color indexed="63"/>
      </left>
      <right>
        <color indexed="63"/>
      </right>
      <top style="thick"/>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14" fillId="0" borderId="0">
      <alignment/>
      <protection/>
    </xf>
    <xf numFmtId="9" fontId="0" fillId="0" borderId="0" applyFont="0" applyFill="0" applyBorder="0" applyAlignment="0" applyProtection="0"/>
  </cellStyleXfs>
  <cellXfs count="132">
    <xf numFmtId="0" fontId="0" fillId="0" borderId="0" xfId="0" applyAlignment="1">
      <alignment/>
    </xf>
    <xf numFmtId="49" fontId="1" fillId="0" borderId="0" xfId="0" applyNumberFormat="1" applyFont="1" applyAlignment="1">
      <alignment/>
    </xf>
    <xf numFmtId="49" fontId="1" fillId="0" borderId="1" xfId="0" applyNumberFormat="1" applyFont="1" applyBorder="1" applyAlignment="1">
      <alignment horizontal="center" vertical="center" wrapText="1"/>
    </xf>
    <xf numFmtId="49" fontId="1" fillId="0" borderId="2" xfId="0" applyNumberFormat="1" applyFont="1" applyBorder="1" applyAlignment="1">
      <alignment wrapText="1"/>
    </xf>
    <xf numFmtId="49" fontId="1" fillId="0" borderId="0" xfId="0" applyNumberFormat="1" applyFont="1" applyAlignment="1">
      <alignment horizontal="right"/>
    </xf>
    <xf numFmtId="49" fontId="1" fillId="0" borderId="0" xfId="0" applyNumberFormat="1" applyFont="1" applyAlignment="1">
      <alignment horizontal="center"/>
    </xf>
    <xf numFmtId="49" fontId="1" fillId="0" borderId="0" xfId="0" applyNumberFormat="1" applyFont="1" applyAlignment="1">
      <alignment wrapText="1"/>
    </xf>
    <xf numFmtId="49" fontId="1" fillId="0" borderId="0" xfId="0" applyNumberFormat="1" applyFont="1" applyBorder="1" applyAlignment="1">
      <alignment/>
    </xf>
    <xf numFmtId="49" fontId="1" fillId="0" borderId="2" xfId="0" applyNumberFormat="1" applyFont="1" applyBorder="1" applyAlignment="1">
      <alignment/>
    </xf>
    <xf numFmtId="49" fontId="1" fillId="2" borderId="0" xfId="0" applyNumberFormat="1" applyFont="1" applyFill="1" applyAlignment="1">
      <alignment horizontal="left"/>
    </xf>
    <xf numFmtId="49" fontId="1" fillId="0" borderId="0" xfId="0" applyNumberFormat="1" applyFont="1" applyBorder="1" applyAlignment="1">
      <alignment horizontal="right"/>
    </xf>
    <xf numFmtId="49" fontId="1" fillId="0" borderId="0" xfId="0" applyNumberFormat="1" applyFont="1" applyBorder="1" applyAlignment="1">
      <alignment horizontal="center" vertical="center"/>
    </xf>
    <xf numFmtId="49" fontId="1" fillId="0" borderId="0" xfId="0" applyNumberFormat="1" applyFont="1" applyBorder="1" applyAlignment="1">
      <alignment horizontal="right" vertical="center"/>
    </xf>
    <xf numFmtId="49" fontId="6" fillId="0" borderId="0" xfId="0" applyNumberFormat="1" applyFont="1" applyAlignment="1">
      <alignment wrapText="1"/>
    </xf>
    <xf numFmtId="49" fontId="6" fillId="0" borderId="0" xfId="0" applyNumberFormat="1" applyFont="1" applyAlignment="1">
      <alignment horizontal="center"/>
    </xf>
    <xf numFmtId="49" fontId="6" fillId="0" borderId="0" xfId="0" applyNumberFormat="1" applyFont="1" applyAlignment="1">
      <alignment horizontal="right"/>
    </xf>
    <xf numFmtId="49" fontId="6" fillId="0" borderId="0" xfId="0" applyNumberFormat="1" applyFont="1" applyAlignment="1">
      <alignment/>
    </xf>
    <xf numFmtId="49" fontId="6" fillId="0" borderId="3" xfId="0" applyNumberFormat="1" applyFont="1" applyBorder="1" applyAlignment="1">
      <alignment horizontal="center" vertical="center" wrapText="1"/>
    </xf>
    <xf numFmtId="49" fontId="1" fillId="0" borderId="0" xfId="0" applyNumberFormat="1" applyFont="1" applyAlignment="1">
      <alignment/>
    </xf>
    <xf numFmtId="49" fontId="1" fillId="0" borderId="1" xfId="0" applyNumberFormat="1" applyFont="1" applyBorder="1" applyAlignment="1">
      <alignment horizontal="center" vertical="center"/>
    </xf>
    <xf numFmtId="49" fontId="1" fillId="0" borderId="2" xfId="0" applyNumberFormat="1" applyFont="1" applyBorder="1" applyAlignment="1">
      <alignment/>
    </xf>
    <xf numFmtId="49" fontId="1" fillId="0" borderId="0" xfId="0" applyNumberFormat="1" applyFont="1" applyBorder="1" applyAlignment="1">
      <alignment/>
    </xf>
    <xf numFmtId="49" fontId="6" fillId="0" borderId="3" xfId="0" applyNumberFormat="1" applyFont="1" applyBorder="1" applyAlignment="1">
      <alignment horizontal="center" vertical="center"/>
    </xf>
    <xf numFmtId="49" fontId="6" fillId="0" borderId="2" xfId="0" applyNumberFormat="1" applyFont="1" applyBorder="1" applyAlignment="1">
      <alignment/>
    </xf>
    <xf numFmtId="49" fontId="1" fillId="2" borderId="0" xfId="0" applyNumberFormat="1" applyFont="1" applyFill="1" applyAlignment="1">
      <alignment horizontal="center"/>
    </xf>
    <xf numFmtId="49" fontId="1" fillId="0" borderId="2" xfId="0" applyNumberFormat="1" applyFont="1" applyBorder="1" applyAlignment="1">
      <alignment horizontal="center"/>
    </xf>
    <xf numFmtId="49" fontId="1" fillId="0" borderId="2" xfId="0" applyNumberFormat="1" applyFont="1" applyBorder="1" applyAlignment="1">
      <alignment horizontal="center" wrapText="1"/>
    </xf>
    <xf numFmtId="49" fontId="1" fillId="0" borderId="0" xfId="0" applyNumberFormat="1" applyFont="1" applyBorder="1" applyAlignment="1">
      <alignment horizontal="center"/>
    </xf>
    <xf numFmtId="49" fontId="6" fillId="0" borderId="2" xfId="0" applyNumberFormat="1" applyFont="1" applyBorder="1" applyAlignment="1">
      <alignment horizontal="center"/>
    </xf>
    <xf numFmtId="0" fontId="7" fillId="0" borderId="0" xfId="0" applyFont="1" applyAlignment="1">
      <alignment/>
    </xf>
    <xf numFmtId="49" fontId="6" fillId="0" borderId="4" xfId="0" applyNumberFormat="1" applyFont="1" applyBorder="1" applyAlignment="1">
      <alignment horizontal="center"/>
    </xf>
    <xf numFmtId="0" fontId="3" fillId="0" borderId="0" xfId="0" applyFont="1" applyAlignment="1">
      <alignment horizontal="center"/>
    </xf>
    <xf numFmtId="0" fontId="3" fillId="0" borderId="0" xfId="0" applyFont="1" applyAlignment="1">
      <alignment/>
    </xf>
    <xf numFmtId="0" fontId="3" fillId="0" borderId="0" xfId="0" applyFont="1" applyAlignment="1">
      <alignment/>
    </xf>
    <xf numFmtId="0" fontId="3" fillId="0" borderId="5" xfId="0" applyFont="1" applyBorder="1" applyAlignment="1">
      <alignment/>
    </xf>
    <xf numFmtId="0" fontId="3" fillId="0" borderId="6" xfId="0" applyFont="1" applyBorder="1" applyAlignment="1">
      <alignment vertical="center"/>
    </xf>
    <xf numFmtId="170" fontId="3" fillId="0" borderId="0" xfId="0" applyNumberFormat="1" applyFont="1" applyBorder="1" applyAlignment="1">
      <alignment horizontal="center" vertical="center"/>
    </xf>
    <xf numFmtId="170" fontId="3" fillId="0" borderId="7" xfId="0" applyNumberFormat="1" applyFont="1" applyBorder="1" applyAlignment="1">
      <alignment horizontal="center" vertical="center"/>
    </xf>
    <xf numFmtId="0" fontId="3" fillId="0" borderId="8" xfId="0" applyFont="1" applyBorder="1" applyAlignment="1">
      <alignment vertical="center"/>
    </xf>
    <xf numFmtId="170" fontId="3" fillId="0" borderId="9" xfId="0" applyNumberFormat="1" applyFont="1" applyBorder="1" applyAlignment="1">
      <alignment horizontal="center" vertical="center"/>
    </xf>
    <xf numFmtId="170" fontId="3" fillId="0" borderId="10" xfId="0" applyNumberFormat="1" applyFont="1" applyBorder="1" applyAlignment="1">
      <alignment horizontal="center" vertical="center"/>
    </xf>
    <xf numFmtId="0" fontId="9" fillId="0" borderId="0" xfId="0" applyFont="1" applyAlignment="1">
      <alignment vertical="top"/>
    </xf>
    <xf numFmtId="0" fontId="3" fillId="0" borderId="0" xfId="0" applyFont="1" applyAlignment="1">
      <alignment horizontal="center" vertical="top"/>
    </xf>
    <xf numFmtId="0" fontId="3" fillId="0" borderId="0" xfId="0" applyFont="1" applyAlignment="1">
      <alignment horizontal="left"/>
    </xf>
    <xf numFmtId="0" fontId="3" fillId="0" borderId="11" xfId="0" applyFont="1" applyBorder="1" applyAlignment="1">
      <alignment horizontal="left"/>
    </xf>
    <xf numFmtId="0" fontId="3" fillId="0" borderId="11" xfId="0" applyFont="1" applyBorder="1" applyAlignment="1">
      <alignment horizontal="center"/>
    </xf>
    <xf numFmtId="0" fontId="3" fillId="0" borderId="11" xfId="0" applyFont="1" applyBorder="1" applyAlignment="1">
      <alignment/>
    </xf>
    <xf numFmtId="0" fontId="3" fillId="0" borderId="12" xfId="0" applyFont="1" applyBorder="1" applyAlignment="1">
      <alignment horizontal="center"/>
    </xf>
    <xf numFmtId="170" fontId="3" fillId="0" borderId="0" xfId="0" applyNumberFormat="1" applyFont="1" applyAlignment="1">
      <alignment horizontal="right"/>
    </xf>
    <xf numFmtId="170" fontId="3" fillId="0" borderId="13" xfId="0" applyNumberFormat="1" applyFont="1" applyBorder="1" applyAlignment="1">
      <alignment horizontal="right"/>
    </xf>
    <xf numFmtId="0" fontId="8" fillId="0" borderId="0" xfId="0" applyFont="1" applyAlignment="1">
      <alignment horizontal="center"/>
    </xf>
    <xf numFmtId="0" fontId="3" fillId="0" borderId="0" xfId="0" applyFont="1" applyBorder="1" applyAlignment="1">
      <alignment/>
    </xf>
    <xf numFmtId="170" fontId="3" fillId="0" borderId="0" xfId="0" applyNumberFormat="1" applyFont="1" applyAlignment="1">
      <alignment/>
    </xf>
    <xf numFmtId="0" fontId="3" fillId="0" borderId="9" xfId="0" applyFont="1" applyBorder="1" applyAlignment="1">
      <alignment/>
    </xf>
    <xf numFmtId="0" fontId="3" fillId="0" borderId="9" xfId="0" applyFont="1" applyBorder="1" applyAlignment="1">
      <alignment horizontal="center"/>
    </xf>
    <xf numFmtId="0" fontId="3" fillId="0" borderId="14" xfId="0" applyFont="1" applyBorder="1" applyAlignment="1">
      <alignment horizontal="center"/>
    </xf>
    <xf numFmtId="170" fontId="3" fillId="0" borderId="11" xfId="0" applyNumberFormat="1" applyFont="1" applyBorder="1" applyAlignment="1">
      <alignment horizontal="right"/>
    </xf>
    <xf numFmtId="3" fontId="3" fillId="0" borderId="9" xfId="0" applyNumberFormat="1" applyFont="1" applyBorder="1" applyAlignment="1">
      <alignment horizontal="center"/>
    </xf>
    <xf numFmtId="174" fontId="3" fillId="0" borderId="9" xfId="0" applyNumberFormat="1" applyFont="1" applyBorder="1" applyAlignment="1">
      <alignment horizontal="center"/>
    </xf>
    <xf numFmtId="0" fontId="3" fillId="0" borderId="0" xfId="0" applyFont="1" applyBorder="1" applyAlignment="1">
      <alignment/>
    </xf>
    <xf numFmtId="0" fontId="3" fillId="0" borderId="0" xfId="0" applyFont="1" applyBorder="1" applyAlignment="1">
      <alignment horizontal="center"/>
    </xf>
    <xf numFmtId="0" fontId="10" fillId="0" borderId="0" xfId="0" applyFont="1" applyAlignment="1">
      <alignment/>
    </xf>
    <xf numFmtId="0" fontId="8" fillId="0" borderId="14" xfId="0" applyFont="1" applyBorder="1" applyAlignment="1">
      <alignment horizontal="center" vertical="center"/>
    </xf>
    <xf numFmtId="0" fontId="7" fillId="0" borderId="0" xfId="0" applyFont="1" applyAlignment="1">
      <alignment horizontal="left"/>
    </xf>
    <xf numFmtId="49" fontId="1" fillId="0" borderId="3" xfId="0" applyNumberFormat="1" applyFont="1" applyBorder="1" applyAlignment="1">
      <alignment horizontal="center" vertical="center"/>
    </xf>
    <xf numFmtId="49" fontId="1" fillId="0" borderId="3" xfId="0" applyNumberFormat="1" applyFont="1" applyBorder="1" applyAlignment="1">
      <alignment horizontal="center" vertical="center" wrapText="1"/>
    </xf>
    <xf numFmtId="3" fontId="3" fillId="0" borderId="0" xfId="0" applyNumberFormat="1" applyFont="1" applyAlignment="1">
      <alignment horizontal="right"/>
    </xf>
    <xf numFmtId="3" fontId="3" fillId="0" borderId="13" xfId="0" applyNumberFormat="1" applyFont="1" applyBorder="1" applyAlignment="1">
      <alignment horizontal="right"/>
    </xf>
    <xf numFmtId="3" fontId="3" fillId="0" borderId="0" xfId="0" applyNumberFormat="1" applyFont="1" applyFill="1" applyAlignment="1">
      <alignment horizontal="right"/>
    </xf>
    <xf numFmtId="3" fontId="3" fillId="0" borderId="11" xfId="0" applyNumberFormat="1" applyFont="1" applyFill="1" applyBorder="1" applyAlignment="1">
      <alignment horizontal="right"/>
    </xf>
    <xf numFmtId="3" fontId="3" fillId="0" borderId="11" xfId="0" applyNumberFormat="1" applyFont="1" applyBorder="1" applyAlignment="1">
      <alignment horizontal="right"/>
    </xf>
    <xf numFmtId="49" fontId="13" fillId="0" borderId="3" xfId="0" applyNumberFormat="1" applyFont="1" applyBorder="1" applyAlignment="1">
      <alignment horizontal="center" vertical="center" wrapText="1"/>
    </xf>
    <xf numFmtId="49" fontId="13" fillId="0" borderId="0" xfId="0" applyNumberFormat="1" applyFont="1" applyAlignment="1">
      <alignment/>
    </xf>
    <xf numFmtId="49" fontId="13" fillId="0" borderId="4" xfId="0" applyNumberFormat="1" applyFont="1" applyBorder="1" applyAlignment="1">
      <alignment horizontal="left" wrapText="1"/>
    </xf>
    <xf numFmtId="49" fontId="13" fillId="0" borderId="4" xfId="0" applyNumberFormat="1" applyFont="1" applyBorder="1" applyAlignment="1">
      <alignment horizontal="right" wrapText="1"/>
    </xf>
    <xf numFmtId="49" fontId="13" fillId="0" borderId="0" xfId="0" applyNumberFormat="1" applyFont="1" applyAlignment="1">
      <alignment horizontal="right" wrapText="1"/>
    </xf>
    <xf numFmtId="49" fontId="13" fillId="0" borderId="15" xfId="0" applyNumberFormat="1" applyFont="1" applyBorder="1" applyAlignment="1">
      <alignment horizontal="right" wrapText="1"/>
    </xf>
    <xf numFmtId="49" fontId="13" fillId="0" borderId="16" xfId="0" applyNumberFormat="1" applyFont="1" applyBorder="1" applyAlignment="1">
      <alignment horizontal="left" wrapText="1"/>
    </xf>
    <xf numFmtId="49" fontId="13" fillId="0" borderId="3" xfId="0" applyNumberFormat="1" applyFont="1" applyBorder="1" applyAlignment="1">
      <alignment horizontal="right" wrapText="1"/>
    </xf>
    <xf numFmtId="49" fontId="13" fillId="0" borderId="0" xfId="0" applyNumberFormat="1" applyFont="1" applyAlignment="1">
      <alignment horizontal="left" wrapText="1"/>
    </xf>
    <xf numFmtId="0" fontId="8" fillId="0" borderId="17" xfId="0" applyFont="1" applyBorder="1" applyAlignment="1">
      <alignment horizontal="center" vertical="center"/>
    </xf>
    <xf numFmtId="49" fontId="6" fillId="0" borderId="4" xfId="0" applyNumberFormat="1" applyFont="1" applyBorder="1" applyAlignment="1">
      <alignment wrapText="1"/>
    </xf>
    <xf numFmtId="49" fontId="6" fillId="0" borderId="4" xfId="0" applyNumberFormat="1" applyFont="1" applyBorder="1" applyAlignment="1">
      <alignment horizontal="right"/>
    </xf>
    <xf numFmtId="49" fontId="6" fillId="0" borderId="15" xfId="0" applyNumberFormat="1" applyFont="1" applyBorder="1" applyAlignment="1">
      <alignment horizontal="right"/>
    </xf>
    <xf numFmtId="49" fontId="6" fillId="0" borderId="18" xfId="0" applyNumberFormat="1" applyFont="1" applyBorder="1" applyAlignment="1">
      <alignment horizontal="right"/>
    </xf>
    <xf numFmtId="49" fontId="6" fillId="0" borderId="16" xfId="0" applyNumberFormat="1" applyFont="1" applyBorder="1" applyAlignment="1">
      <alignment wrapText="1"/>
    </xf>
    <xf numFmtId="49" fontId="6" fillId="0" borderId="16" xfId="0" applyNumberFormat="1" applyFont="1" applyBorder="1" applyAlignment="1">
      <alignment horizontal="center"/>
    </xf>
    <xf numFmtId="49" fontId="6" fillId="0" borderId="16" xfId="0" applyNumberFormat="1" applyFont="1" applyBorder="1" applyAlignment="1">
      <alignment horizontal="right"/>
    </xf>
    <xf numFmtId="49" fontId="3" fillId="0" borderId="0" xfId="0" applyNumberFormat="1" applyFont="1" applyAlignment="1">
      <alignment horizontal="right"/>
    </xf>
    <xf numFmtId="49" fontId="3" fillId="0" borderId="0" xfId="0" applyNumberFormat="1" applyFont="1" applyAlignment="1">
      <alignment wrapText="1"/>
    </xf>
    <xf numFmtId="49" fontId="3" fillId="0" borderId="0" xfId="0" applyNumberFormat="1" applyFont="1" applyAlignment="1">
      <alignment/>
    </xf>
    <xf numFmtId="0" fontId="15" fillId="0" borderId="19" xfId="21" applyFont="1" applyFill="1" applyBorder="1" applyAlignment="1">
      <alignment/>
      <protection/>
    </xf>
    <xf numFmtId="0" fontId="1" fillId="0" borderId="0" xfId="0" applyFont="1" applyBorder="1" applyAlignment="1">
      <alignment vertical="top"/>
    </xf>
    <xf numFmtId="49" fontId="3" fillId="0" borderId="0" xfId="0" applyNumberFormat="1" applyFont="1" applyAlignment="1">
      <alignment horizontal="left"/>
    </xf>
    <xf numFmtId="0" fontId="1" fillId="0" borderId="0" xfId="0" applyFont="1" applyAlignment="1">
      <alignment vertical="top"/>
    </xf>
    <xf numFmtId="0" fontId="15" fillId="0" borderId="0" xfId="21" applyNumberFormat="1" applyFont="1" applyFill="1" applyBorder="1" applyAlignment="1">
      <alignment/>
      <protection/>
    </xf>
    <xf numFmtId="0" fontId="1" fillId="0" borderId="0" xfId="0" applyNumberFormat="1" applyFont="1" applyBorder="1" applyAlignment="1">
      <alignment vertical="top"/>
    </xf>
    <xf numFmtId="0" fontId="1" fillId="0" borderId="0" xfId="0" applyNumberFormat="1" applyFont="1" applyAlignment="1">
      <alignment/>
    </xf>
    <xf numFmtId="0" fontId="1" fillId="0" borderId="0" xfId="0" applyFont="1" applyBorder="1" applyAlignment="1">
      <alignment horizontal="left" vertical="top"/>
    </xf>
    <xf numFmtId="49" fontId="1" fillId="0" borderId="15" xfId="0" applyNumberFormat="1" applyFont="1" applyBorder="1" applyAlignment="1">
      <alignment horizontal="right"/>
    </xf>
    <xf numFmtId="49" fontId="17" fillId="0" borderId="4" xfId="0" applyNumberFormat="1" applyFont="1" applyBorder="1" applyAlignment="1">
      <alignment horizontal="center" wrapText="1"/>
    </xf>
    <xf numFmtId="49" fontId="1" fillId="0" borderId="4" xfId="0" applyNumberFormat="1" applyFont="1" applyBorder="1" applyAlignment="1">
      <alignment horizontal="right"/>
    </xf>
    <xf numFmtId="49" fontId="1" fillId="0" borderId="4" xfId="0" applyNumberFormat="1" applyFont="1" applyBorder="1" applyAlignment="1">
      <alignment horizontal="center"/>
    </xf>
    <xf numFmtId="49" fontId="1" fillId="0" borderId="4" xfId="0" applyNumberFormat="1" applyFont="1" applyBorder="1" applyAlignment="1">
      <alignment wrapText="1"/>
    </xf>
    <xf numFmtId="49" fontId="1" fillId="0" borderId="18" xfId="0" applyNumberFormat="1" applyFont="1" applyBorder="1" applyAlignment="1">
      <alignment horizontal="right"/>
    </xf>
    <xf numFmtId="49" fontId="1" fillId="0" borderId="16" xfId="0" applyNumberFormat="1" applyFont="1" applyBorder="1" applyAlignment="1">
      <alignment wrapText="1"/>
    </xf>
    <xf numFmtId="49" fontId="1" fillId="0" borderId="16" xfId="0" applyNumberFormat="1" applyFont="1" applyBorder="1" applyAlignment="1">
      <alignment horizontal="right"/>
    </xf>
    <xf numFmtId="49" fontId="1" fillId="0" borderId="16" xfId="0" applyNumberFormat="1" applyFont="1" applyBorder="1" applyAlignment="1">
      <alignment horizontal="center"/>
    </xf>
    <xf numFmtId="49" fontId="1" fillId="0" borderId="4" xfId="0" applyNumberFormat="1" applyFont="1" applyBorder="1" applyAlignment="1">
      <alignment horizontal="center" vertical="center"/>
    </xf>
    <xf numFmtId="49" fontId="1" fillId="0" borderId="4" xfId="0" applyNumberFormat="1" applyFont="1" applyBorder="1" applyAlignment="1">
      <alignment horizontal="right" vertical="center"/>
    </xf>
    <xf numFmtId="49" fontId="1" fillId="0" borderId="1" xfId="0" applyNumberFormat="1" applyFont="1" applyBorder="1" applyAlignment="1">
      <alignment horizontal="right" vertical="center"/>
    </xf>
    <xf numFmtId="49" fontId="1" fillId="0" borderId="1" xfId="0" applyNumberFormat="1" applyFont="1" applyBorder="1" applyAlignment="1">
      <alignment horizontal="right"/>
    </xf>
    <xf numFmtId="49" fontId="1" fillId="0" borderId="3" xfId="0" applyNumberFormat="1" applyFont="1" applyBorder="1" applyAlignment="1">
      <alignment horizontal="center" vertical="center" wrapText="1"/>
    </xf>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center"/>
    </xf>
    <xf numFmtId="49" fontId="1" fillId="0" borderId="2" xfId="0" applyNumberFormat="1" applyFont="1" applyBorder="1" applyAlignment="1">
      <alignment horizontal="center" vertical="center" wrapText="1"/>
    </xf>
    <xf numFmtId="49" fontId="1" fillId="0" borderId="16" xfId="0" applyNumberFormat="1" applyFont="1" applyBorder="1" applyAlignment="1">
      <alignment horizontal="center" vertical="center" wrapText="1"/>
    </xf>
    <xf numFmtId="49" fontId="6" fillId="0" borderId="20" xfId="0" applyNumberFormat="1" applyFont="1" applyBorder="1" applyAlignment="1">
      <alignment horizontal="center" vertical="center" wrapText="1"/>
    </xf>
    <xf numFmtId="49" fontId="6" fillId="0" borderId="21" xfId="0" applyNumberFormat="1" applyFont="1" applyBorder="1" applyAlignment="1">
      <alignment horizontal="center" vertical="center" wrapText="1"/>
    </xf>
    <xf numFmtId="49" fontId="1" fillId="0" borderId="3" xfId="0" applyNumberFormat="1" applyFont="1" applyBorder="1" applyAlignment="1">
      <alignment horizontal="center" vertical="center"/>
    </xf>
    <xf numFmtId="49" fontId="18" fillId="0" borderId="22" xfId="0" applyNumberFormat="1" applyFont="1" applyBorder="1" applyAlignment="1">
      <alignment horizontal="center" vertical="center"/>
    </xf>
    <xf numFmtId="0" fontId="16" fillId="0" borderId="22" xfId="0" applyFont="1" applyBorder="1" applyAlignment="1">
      <alignment/>
    </xf>
    <xf numFmtId="49" fontId="17" fillId="0" borderId="11" xfId="0" applyNumberFormat="1" applyFont="1" applyBorder="1" applyAlignment="1">
      <alignment horizontal="center" vertical="center"/>
    </xf>
    <xf numFmtId="49" fontId="17" fillId="0" borderId="11" xfId="0" applyNumberFormat="1" applyFont="1" applyBorder="1" applyAlignment="1">
      <alignment horizontal="right" vertical="center"/>
    </xf>
    <xf numFmtId="49" fontId="17" fillId="0" borderId="11" xfId="0" applyNumberFormat="1" applyFont="1" applyBorder="1" applyAlignment="1">
      <alignment horizontal="right"/>
    </xf>
    <xf numFmtId="0" fontId="3" fillId="0" borderId="0" xfId="0" applyFont="1" applyAlignment="1">
      <alignment/>
    </xf>
    <xf numFmtId="0" fontId="3" fillId="0" borderId="0" xfId="0" applyFont="1" applyAlignment="1">
      <alignment vertical="top"/>
    </xf>
    <xf numFmtId="0" fontId="3" fillId="0" borderId="0" xfId="0" applyFont="1" applyAlignment="1">
      <alignment horizontal="left"/>
    </xf>
    <xf numFmtId="0" fontId="3" fillId="0" borderId="0" xfId="0" applyFont="1" applyAlignment="1">
      <alignment/>
    </xf>
    <xf numFmtId="0" fontId="11" fillId="0" borderId="0" xfId="0" applyFont="1" applyAlignment="1">
      <alignment horizontal="left"/>
    </xf>
    <xf numFmtId="49" fontId="16" fillId="0" borderId="22" xfId="0" applyNumberFormat="1" applyFont="1" applyBorder="1" applyAlignment="1">
      <alignment horizontal="center"/>
    </xf>
    <xf numFmtId="0" fontId="16" fillId="0" borderId="22" xfId="0" applyFont="1" applyBorder="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Sheet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5"/>
          <c:y val="0.0365"/>
          <c:w val="0.76525"/>
          <c:h val="0.92675"/>
        </c:manualLayout>
      </c:layout>
      <c:barChart>
        <c:barDir val="col"/>
        <c:grouping val="clustered"/>
        <c:varyColors val="0"/>
        <c:ser>
          <c:idx val="0"/>
          <c:order val="0"/>
          <c:tx>
            <c:v>Receipts</c:v>
          </c:tx>
          <c:invertIfNegative val="0"/>
          <c:extLst>
            <c:ext xmlns:c14="http://schemas.microsoft.com/office/drawing/2007/8/2/chart" uri="{6F2FDCE9-48DA-4B69-8628-5D25D57E5C99}">
              <c14:invertSolidFillFmt>
                <c14:spPr>
                  <a:solidFill>
                    <a:srgbClr val="000000"/>
                  </a:solidFill>
                </c14:spPr>
              </c14:invertSolidFillFmt>
            </c:ext>
          </c:extLst>
          <c:cat>
            <c:strRef>
              <c:f>Sheet5!$B$10:$C$10</c:f>
              <c:strCache>
                <c:ptCount val="2"/>
                <c:pt idx="0">
                  <c:v>Fiscal 2006</c:v>
                </c:pt>
                <c:pt idx="1">
                  <c:v>Fiscal 2005</c:v>
                </c:pt>
              </c:strCache>
            </c:strRef>
          </c:cat>
          <c:val>
            <c:numRef>
              <c:f>Sheet5!$B$11:$C$11</c:f>
              <c:numCache>
                <c:ptCount val="2"/>
                <c:pt idx="0">
                  <c:v>2406.6753</c:v>
                </c:pt>
                <c:pt idx="1">
                  <c:v>2153.3495</c:v>
                </c:pt>
              </c:numCache>
            </c:numRef>
          </c:val>
        </c:ser>
        <c:ser>
          <c:idx val="1"/>
          <c:order val="1"/>
          <c:tx>
            <c:v>Outlays</c:v>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strRef>
              <c:f>Sheet5!$B$10:$C$10</c:f>
              <c:strCache>
                <c:ptCount val="2"/>
                <c:pt idx="0">
                  <c:v>Fiscal 2006</c:v>
                </c:pt>
                <c:pt idx="1">
                  <c:v>Fiscal 2005</c:v>
                </c:pt>
              </c:strCache>
            </c:strRef>
          </c:cat>
          <c:val>
            <c:numRef>
              <c:f>Sheet5!$B$12:$C$12</c:f>
              <c:numCache>
                <c:ptCount val="2"/>
                <c:pt idx="0">
                  <c:v>2654.8775</c:v>
                </c:pt>
                <c:pt idx="1">
                  <c:v>2471.6472</c:v>
                </c:pt>
              </c:numCache>
            </c:numRef>
          </c:val>
        </c:ser>
        <c:ser>
          <c:idx val="2"/>
          <c:order val="2"/>
          <c:tx>
            <c:v>Surplus or Deficit</c:v>
          </c:tx>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cat>
            <c:strRef>
              <c:f>Sheet5!$B$10:$C$10</c:f>
              <c:strCache>
                <c:ptCount val="2"/>
                <c:pt idx="0">
                  <c:v>Fiscal 2006</c:v>
                </c:pt>
                <c:pt idx="1">
                  <c:v>Fiscal 2005</c:v>
                </c:pt>
              </c:strCache>
            </c:strRef>
          </c:cat>
          <c:val>
            <c:numRef>
              <c:f>Sheet5!$B$13:$C$13</c:f>
              <c:numCache>
                <c:ptCount val="2"/>
                <c:pt idx="0">
                  <c:v>-248.2022</c:v>
                </c:pt>
                <c:pt idx="1">
                  <c:v>-318.2977</c:v>
                </c:pt>
              </c:numCache>
            </c:numRef>
          </c:val>
        </c:ser>
        <c:axId val="53251384"/>
        <c:axId val="9500409"/>
      </c:barChart>
      <c:catAx>
        <c:axId val="53251384"/>
        <c:scaling>
          <c:orientation val="minMax"/>
        </c:scaling>
        <c:axPos val="b"/>
        <c:delete val="0"/>
        <c:numFmt formatCode="General" sourceLinked="1"/>
        <c:majorTickMark val="none"/>
        <c:minorTickMark val="none"/>
        <c:tickLblPos val="low"/>
        <c:crossAx val="9500409"/>
        <c:crosses val="autoZero"/>
        <c:auto val="1"/>
        <c:lblOffset val="100"/>
        <c:noMultiLvlLbl val="0"/>
      </c:catAx>
      <c:valAx>
        <c:axId val="9500409"/>
        <c:scaling>
          <c:orientation val="minMax"/>
        </c:scaling>
        <c:axPos val="l"/>
        <c:delete val="0"/>
        <c:numFmt formatCode="#,##0" sourceLinked="0"/>
        <c:majorTickMark val="out"/>
        <c:minorTickMark val="none"/>
        <c:tickLblPos val="nextTo"/>
        <c:crossAx val="53251384"/>
        <c:crossesAt val="1"/>
        <c:crossBetween val="between"/>
        <c:dispUnits/>
      </c:valAx>
      <c:spPr>
        <a:noFill/>
      </c:spPr>
    </c:plotArea>
    <c:legend>
      <c:legendPos val="r"/>
      <c:layout>
        <c:manualLayout>
          <c:xMode val="edge"/>
          <c:yMode val="edge"/>
          <c:x val="0.8045"/>
          <c:y val="0.07325"/>
          <c:w val="0.1955"/>
          <c:h val="0.282"/>
        </c:manualLayout>
      </c:layout>
      <c:overlay val="0"/>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5"/>
      <c:hPercent val="80"/>
      <c:rotY val="0"/>
      <c:depthPercent val="100"/>
      <c:rAngAx val="1"/>
    </c:view3D>
    <c:plotArea>
      <c:layout>
        <c:manualLayout>
          <c:xMode val="edge"/>
          <c:yMode val="edge"/>
          <c:x val="0.09975"/>
          <c:y val="0.1005"/>
          <c:w val="0.7275"/>
          <c:h val="0.813"/>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93366"/>
              </a:solidFill>
            </c:spPr>
          </c:dPt>
          <c:dPt>
            <c:idx val="1"/>
            <c:spPr>
              <a:solidFill>
                <a:srgbClr val="9999FF"/>
              </a:solidFill>
            </c:spPr>
          </c:dPt>
          <c:dPt>
            <c:idx val="2"/>
            <c:spPr>
              <a:solidFill>
                <a:srgbClr val="660066"/>
              </a:solidFill>
            </c:spPr>
          </c:dPt>
          <c:dPt>
            <c:idx val="3"/>
          </c:dPt>
          <c:dPt>
            <c:idx val="4"/>
            <c:spPr>
              <a:solidFill>
                <a:srgbClr val="FFFFCC"/>
              </a:solidFill>
            </c:spPr>
          </c:dPt>
          <c:dLbls>
            <c:dLbl>
              <c:idx val="0"/>
              <c:layout>
                <c:manualLayout>
                  <c:x val="0"/>
                  <c:y val="0"/>
                </c:manualLayout>
              </c:layout>
              <c:numFmt formatCode="0%" sourceLinked="0"/>
              <c:showLegendKey val="0"/>
              <c:showVal val="0"/>
              <c:showBubbleSize val="0"/>
              <c:showCatName val="1"/>
              <c:showSerName val="0"/>
              <c:showPercent val="1"/>
            </c:dLbl>
            <c:dLbl>
              <c:idx val="1"/>
              <c:layout>
                <c:manualLayout>
                  <c:x val="0"/>
                  <c:y val="0"/>
                </c:manualLayout>
              </c:layout>
              <c:numFmt formatCode="0%" sourceLinked="0"/>
              <c:showLegendKey val="0"/>
              <c:showVal val="0"/>
              <c:showBubbleSize val="0"/>
              <c:showCatName val="1"/>
              <c:showSerName val="0"/>
              <c:showPercent val="1"/>
            </c:dLbl>
            <c:dLbl>
              <c:idx val="2"/>
              <c:layout>
                <c:manualLayout>
                  <c:x val="0"/>
                  <c:y val="0"/>
                </c:manualLayout>
              </c:layout>
              <c:numFmt formatCode="0%" sourceLinked="0"/>
              <c:showLegendKey val="0"/>
              <c:showVal val="0"/>
              <c:showBubbleSize val="0"/>
              <c:showCatName val="1"/>
              <c:showSerName val="0"/>
              <c:showPercent val="1"/>
            </c:dLbl>
            <c:dLbl>
              <c:idx val="3"/>
              <c:layout>
                <c:manualLayout>
                  <c:x val="0"/>
                  <c:y val="0"/>
                </c:manualLayout>
              </c:layout>
              <c:numFmt formatCode="0%" sourceLinked="0"/>
              <c:showLegendKey val="0"/>
              <c:showVal val="0"/>
              <c:showBubbleSize val="0"/>
              <c:showCatName val="1"/>
              <c:showSerName val="0"/>
              <c:showPercent val="1"/>
            </c:dLbl>
            <c:dLbl>
              <c:idx val="4"/>
              <c:layout>
                <c:manualLayout>
                  <c:x val="0"/>
                  <c:y val="0"/>
                </c:manualLayout>
              </c:layout>
              <c:numFmt formatCode="0%" sourceLinked="0"/>
              <c:showLegendKey val="0"/>
              <c:showVal val="0"/>
              <c:showBubbleSize val="0"/>
              <c:showCatName val="1"/>
              <c:showSerName val="0"/>
              <c:showPercent val="1"/>
            </c:dLbl>
            <c:numFmt formatCode="0%" sourceLinked="0"/>
            <c:showLegendKey val="0"/>
            <c:showVal val="0"/>
            <c:showBubbleSize val="0"/>
            <c:showCatName val="1"/>
            <c:showSerName val="0"/>
            <c:showLeaderLines val="1"/>
            <c:showPercent val="1"/>
          </c:dLbls>
          <c:cat>
            <c:strRef>
              <c:f>(Sheet5!$G$44,Sheet5!$G$58,Sheet5!$G$52,Sheet5!$G$43,Sheet5!$G$51)</c:f>
              <c:strCache/>
            </c:strRef>
          </c:cat>
          <c:val>
            <c:numRef>
              <c:f>(Sheet5!$B$44,Sheet5!$B$58,Sheet5!$B$52,Sheet5!$B$43,Sheet5!$B$51)</c:f>
              <c:numCache>
                <c:ptCount val="5"/>
                <c:pt idx="0">
                  <c:v>0</c:v>
                </c:pt>
                <c:pt idx="1">
                  <c:v>0</c:v>
                </c:pt>
                <c:pt idx="2">
                  <c:v>0</c:v>
                </c:pt>
                <c:pt idx="3">
                  <c:v>0</c:v>
                </c:pt>
                <c:pt idx="4">
                  <c:v>0</c:v>
                </c:pt>
              </c:numCache>
            </c:numRef>
          </c:val>
        </c:ser>
      </c:pie3DChart>
      <c:spPr>
        <a:noFill/>
        <a:ln>
          <a:noFill/>
        </a:ln>
      </c:spPr>
    </c:plotArea>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5"/>
      <c:hPercent val="80"/>
      <c:rotY val="0"/>
      <c:depthPercent val="100"/>
      <c:rAngAx val="1"/>
    </c:view3D>
    <c:plotArea>
      <c:layout>
        <c:manualLayout>
          <c:xMode val="edge"/>
          <c:yMode val="edge"/>
          <c:x val="0.20575"/>
          <c:y val="0.024"/>
          <c:w val="0.64225"/>
          <c:h val="0.8652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dPt>
          <c:dPt>
            <c:idx val="1"/>
          </c:dPt>
          <c:dPt>
            <c:idx val="2"/>
          </c:dPt>
          <c:dPt>
            <c:idx val="4"/>
          </c:dPt>
          <c:dPt>
            <c:idx val="5"/>
          </c:dPt>
          <c:dPt>
            <c:idx val="6"/>
          </c:dPt>
          <c:dLbls>
            <c:dLbl>
              <c:idx val="0"/>
              <c:layout>
                <c:manualLayout>
                  <c:x val="0"/>
                  <c:y val="0"/>
                </c:manualLayout>
              </c:layout>
              <c:txPr>
                <a:bodyPr vert="horz" rot="0" anchor="ctr"/>
                <a:lstStyle/>
                <a:p>
                  <a:pPr algn="ctr">
                    <a:defRPr lang="en-US" cap="none" sz="800" b="0" i="0" u="none" baseline="0">
                      <a:solidFill>
                        <a:srgbClr val="FFFFFF"/>
                      </a:solidFill>
                      <a:latin typeface="Arial"/>
                      <a:ea typeface="Arial"/>
                      <a:cs typeface="Arial"/>
                    </a:defRPr>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FFFFFF"/>
                      </a:solidFill>
                      <a:latin typeface="Arial"/>
                      <a:ea typeface="Arial"/>
                      <a:cs typeface="Arial"/>
                    </a:defRPr>
                  </a:pPr>
                </a:p>
              </c:txPr>
              <c:numFmt formatCode="0%" sourceLinked="0"/>
              <c:showLegendKey val="0"/>
              <c:showVal val="0"/>
              <c:showBubbleSize val="0"/>
              <c:showCatName val="1"/>
              <c:showSerName val="0"/>
              <c:showPercent val="1"/>
            </c:dLbl>
            <c:dLbl>
              <c:idx val="2"/>
              <c:layout>
                <c:manualLayout>
                  <c:x val="0"/>
                  <c:y val="0"/>
                </c:manualLayout>
              </c:layout>
              <c:numFmt formatCode="0%" sourceLinked="0"/>
              <c:showLegendKey val="0"/>
              <c:showVal val="0"/>
              <c:showBubbleSize val="0"/>
              <c:showCatName val="1"/>
              <c:showSerName val="0"/>
              <c:showPercent val="1"/>
            </c:dLbl>
            <c:dLbl>
              <c:idx val="3"/>
              <c:layout>
                <c:manualLayout>
                  <c:x val="0"/>
                  <c:y val="0"/>
                </c:manualLayout>
              </c:layout>
              <c:numFmt formatCode="0%" sourceLinked="0"/>
              <c:showLegendKey val="0"/>
              <c:showVal val="0"/>
              <c:showBubbleSize val="0"/>
              <c:showCatName val="1"/>
              <c:showSerName val="0"/>
              <c:showPercent val="1"/>
            </c:dLbl>
            <c:dLbl>
              <c:idx val="4"/>
              <c:layout>
                <c:manualLayout>
                  <c:x val="0"/>
                  <c:y val="0"/>
                </c:manualLayout>
              </c:layout>
              <c:numFmt formatCode="0%" sourceLinked="0"/>
              <c:showLegendKey val="0"/>
              <c:showVal val="0"/>
              <c:showBubbleSize val="0"/>
              <c:showCatName val="1"/>
              <c:showSerName val="0"/>
              <c:showPercent val="1"/>
            </c:dLbl>
            <c:dLbl>
              <c:idx val="5"/>
              <c:layout>
                <c:manualLayout>
                  <c:x val="0"/>
                  <c:y val="0"/>
                </c:manualLayout>
              </c:layout>
              <c:numFmt formatCode="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800" b="0" i="0" u="none" baseline="0">
                      <a:solidFill>
                        <a:srgbClr val="FFFFFF"/>
                      </a:solidFill>
                      <a:latin typeface="Arial"/>
                      <a:ea typeface="Arial"/>
                      <a:cs typeface="Arial"/>
                    </a:defRPr>
                  </a:pPr>
                </a:p>
              </c:txPr>
              <c:numFmt formatCode="0%" sourceLinked="0"/>
              <c:showLegendKey val="0"/>
              <c:showVal val="0"/>
              <c:showBubbleSize val="0"/>
              <c:showCatName val="1"/>
              <c:showSerName val="0"/>
              <c:showPercent val="1"/>
            </c:dLbl>
            <c:dLbl>
              <c:idx val="7"/>
              <c:layout>
                <c:manualLayout>
                  <c:x val="0"/>
                  <c:y val="0"/>
                </c:manualLayout>
              </c:layout>
              <c:numFmt formatCode="0%" sourceLinked="0"/>
              <c:showLegendKey val="0"/>
              <c:showVal val="0"/>
              <c:showBubbleSize val="0"/>
              <c:showCatName val="1"/>
              <c:showSerName val="0"/>
              <c:showPercent val="1"/>
            </c:dLbl>
            <c:numFmt formatCode="0%" sourceLinked="0"/>
            <c:dLblPos val="inEnd"/>
            <c:showLegendKey val="0"/>
            <c:showVal val="0"/>
            <c:showBubbleSize val="0"/>
            <c:showCatName val="1"/>
            <c:showSerName val="0"/>
            <c:showLeaderLines val="1"/>
            <c:showPercent val="1"/>
          </c:dLbls>
          <c:cat>
            <c:strRef>
              <c:f>(Sheet5!$I$108,Sheet5!$G$116,Sheet5!$I$107,Sheet5!$I$114,Sheet5!$I$106,Sheet5!$I$110,Sheet5!$I$97,Sheet5!$I$109)</c:f>
              <c:strCache/>
            </c:strRef>
          </c:cat>
          <c:val>
            <c:numRef>
              <c:f>(Sheet5!$B$108,Sheet5!$H$116,Sheet5!$B$107,Sheet5!$B$114,Sheet5!$B$106,Sheet5!$B$110,Sheet5!$B$97,Sheet5!$B$109)</c:f>
              <c:numCache>
                <c:ptCount val="8"/>
                <c:pt idx="0">
                  <c:v>0</c:v>
                </c:pt>
                <c:pt idx="1">
                  <c:v>0</c:v>
                </c:pt>
                <c:pt idx="2">
                  <c:v>0</c:v>
                </c:pt>
                <c:pt idx="3">
                  <c:v>0</c:v>
                </c:pt>
                <c:pt idx="4">
                  <c:v>0</c:v>
                </c:pt>
                <c:pt idx="5">
                  <c:v>0</c:v>
                </c:pt>
                <c:pt idx="6">
                  <c:v>0</c:v>
                </c:pt>
                <c:pt idx="7">
                  <c:v>0</c:v>
                </c:pt>
              </c:numCache>
            </c:numRef>
          </c:val>
        </c:ser>
      </c:pie3DChart>
      <c:spPr>
        <a:noFill/>
        <a:ln>
          <a:noFill/>
        </a:ln>
      </c:spPr>
    </c:plotArea>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3</xdr:row>
      <xdr:rowOff>104775</xdr:rowOff>
    </xdr:from>
    <xdr:to>
      <xdr:col>2</xdr:col>
      <xdr:colOff>514350</xdr:colOff>
      <xdr:row>6</xdr:row>
      <xdr:rowOff>76200</xdr:rowOff>
    </xdr:to>
    <xdr:pic>
      <xdr:nvPicPr>
        <xdr:cNvPr id="1" name="cmdRunMacro"/>
        <xdr:cNvPicPr preferRelativeResize="1">
          <a:picLocks noChangeAspect="1"/>
        </xdr:cNvPicPr>
      </xdr:nvPicPr>
      <xdr:blipFill>
        <a:blip r:embed="rId1"/>
        <a:stretch>
          <a:fillRect/>
        </a:stretch>
      </xdr:blipFill>
      <xdr:spPr>
        <a:xfrm>
          <a:off x="609600" y="523875"/>
          <a:ext cx="1123950" cy="400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123825</xdr:colOff>
      <xdr:row>7</xdr:row>
      <xdr:rowOff>257175</xdr:rowOff>
    </xdr:from>
    <xdr:to>
      <xdr:col>4</xdr:col>
      <xdr:colOff>419100</xdr:colOff>
      <xdr:row>7</xdr:row>
      <xdr:rowOff>2943225</xdr:rowOff>
    </xdr:to>
    <xdr:graphicFrame>
      <xdr:nvGraphicFramePr>
        <xdr:cNvPr id="1" name="Chart 1"/>
        <xdr:cNvGraphicFramePr/>
      </xdr:nvGraphicFramePr>
      <xdr:xfrm>
        <a:off x="123825" y="1381125"/>
        <a:ext cx="5200650" cy="26860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21</xdr:row>
      <xdr:rowOff>38100</xdr:rowOff>
    </xdr:from>
    <xdr:to>
      <xdr:col>4</xdr:col>
      <xdr:colOff>742950</xdr:colOff>
      <xdr:row>21</xdr:row>
      <xdr:rowOff>3429000</xdr:rowOff>
    </xdr:to>
    <xdr:graphicFrame>
      <xdr:nvGraphicFramePr>
        <xdr:cNvPr id="2" name="Chart 2"/>
        <xdr:cNvGraphicFramePr/>
      </xdr:nvGraphicFramePr>
      <xdr:xfrm>
        <a:off x="0" y="8801100"/>
        <a:ext cx="5648325" cy="3390900"/>
      </xdr:xfrm>
      <a:graphic>
        <a:graphicData uri="http://schemas.openxmlformats.org/drawingml/2006/chart">
          <c:chart xmlns:c="http://schemas.openxmlformats.org/drawingml/2006/chart" r:id="rId2"/>
        </a:graphicData>
      </a:graphic>
    </xdr:graphicFrame>
    <xdr:clientData fLocksWithSheet="0"/>
  </xdr:twoCellAnchor>
  <xdr:twoCellAnchor editAs="absolute">
    <xdr:from>
      <xdr:col>0</xdr:col>
      <xdr:colOff>0</xdr:colOff>
      <xdr:row>70</xdr:row>
      <xdr:rowOff>19050</xdr:rowOff>
    </xdr:from>
    <xdr:to>
      <xdr:col>4</xdr:col>
      <xdr:colOff>742950</xdr:colOff>
      <xdr:row>74</xdr:row>
      <xdr:rowOff>47625</xdr:rowOff>
    </xdr:to>
    <xdr:graphicFrame>
      <xdr:nvGraphicFramePr>
        <xdr:cNvPr id="3" name="Chart 4"/>
        <xdr:cNvGraphicFramePr/>
      </xdr:nvGraphicFramePr>
      <xdr:xfrm>
        <a:off x="0" y="25431750"/>
        <a:ext cx="5648325" cy="28384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dimension ref="A2:L161"/>
  <sheetViews>
    <sheetView workbookViewId="0" topLeftCell="A1">
      <selection activeCell="A2" sqref="A2"/>
    </sheetView>
  </sheetViews>
  <sheetFormatPr defaultColWidth="9.140625" defaultRowHeight="12.75"/>
  <cols>
    <col min="1" max="1" width="9.140625" style="18" customWidth="1"/>
    <col min="2" max="4" width="9.140625" style="5" customWidth="1"/>
    <col min="5" max="16384" width="9.140625" style="1" customWidth="1"/>
  </cols>
  <sheetData>
    <row r="2" spans="1:3" ht="9">
      <c r="A2" s="9" t="s">
        <v>1586</v>
      </c>
      <c r="B2" s="24"/>
      <c r="C2" s="24"/>
    </row>
    <row r="4" ht="11.25"/>
    <row r="5" ht="11.25"/>
    <row r="6" ht="11.25"/>
    <row r="7" ht="11.25"/>
    <row r="13" ht="9.75" thickBot="1"/>
    <row r="14" spans="1:12" ht="9.75" thickTop="1">
      <c r="A14" s="119" t="s">
        <v>1590</v>
      </c>
      <c r="B14" s="119"/>
      <c r="C14" s="112" t="s">
        <v>1602</v>
      </c>
      <c r="D14" s="112"/>
      <c r="E14" s="112"/>
      <c r="F14" s="112"/>
      <c r="G14" s="112" t="s">
        <v>1608</v>
      </c>
      <c r="H14" s="112" t="s">
        <v>1595</v>
      </c>
      <c r="I14" s="112" t="s">
        <v>1596</v>
      </c>
      <c r="J14" s="112" t="s">
        <v>1594</v>
      </c>
      <c r="K14" s="112" t="s">
        <v>1597</v>
      </c>
      <c r="L14" s="112" t="s">
        <v>1598</v>
      </c>
    </row>
    <row r="15" spans="1:12" ht="9">
      <c r="A15" s="114" t="s">
        <v>1587</v>
      </c>
      <c r="B15" s="115" t="s">
        <v>1591</v>
      </c>
      <c r="C15" s="113" t="s">
        <v>1588</v>
      </c>
      <c r="D15" s="113"/>
      <c r="E15" s="113" t="s">
        <v>1592</v>
      </c>
      <c r="F15" s="113" t="s">
        <v>1593</v>
      </c>
      <c r="G15" s="113"/>
      <c r="H15" s="113"/>
      <c r="I15" s="113"/>
      <c r="J15" s="113"/>
      <c r="K15" s="113"/>
      <c r="L15" s="113"/>
    </row>
    <row r="16" spans="1:12" ht="9">
      <c r="A16" s="114"/>
      <c r="B16" s="116"/>
      <c r="C16" s="2" t="s">
        <v>1589</v>
      </c>
      <c r="D16" s="2" t="s">
        <v>1599</v>
      </c>
      <c r="E16" s="113"/>
      <c r="F16" s="113"/>
      <c r="G16" s="113"/>
      <c r="H16" s="113"/>
      <c r="I16" s="113"/>
      <c r="J16" s="113"/>
      <c r="K16" s="113"/>
      <c r="L16" s="113"/>
    </row>
    <row r="17" spans="1:12" ht="9">
      <c r="A17" s="20"/>
      <c r="B17" s="25"/>
      <c r="C17" s="26"/>
      <c r="D17" s="26"/>
      <c r="E17" s="3"/>
      <c r="F17" s="3"/>
      <c r="G17" s="3"/>
      <c r="H17" s="3"/>
      <c r="I17" s="3"/>
      <c r="J17" s="3"/>
      <c r="K17" s="3"/>
      <c r="L17" s="3"/>
    </row>
    <row r="20" spans="1:10" ht="45">
      <c r="A20" s="19" t="s">
        <v>1600</v>
      </c>
      <c r="B20" s="19" t="s">
        <v>1601</v>
      </c>
      <c r="C20" s="2" t="s">
        <v>1602</v>
      </c>
      <c r="D20" s="2" t="s">
        <v>1603</v>
      </c>
      <c r="E20" s="2" t="s">
        <v>1604</v>
      </c>
      <c r="F20" s="2" t="s">
        <v>1605</v>
      </c>
      <c r="G20" s="2" t="s">
        <v>1606</v>
      </c>
      <c r="H20" s="2" t="s">
        <v>1607</v>
      </c>
      <c r="I20" s="2" t="s">
        <v>1610</v>
      </c>
      <c r="J20" s="2" t="s">
        <v>1611</v>
      </c>
    </row>
    <row r="21" spans="1:10" ht="9">
      <c r="A21" s="20"/>
      <c r="B21" s="25"/>
      <c r="C21" s="25"/>
      <c r="D21" s="25"/>
      <c r="E21" s="8"/>
      <c r="F21" s="8"/>
      <c r="G21" s="8"/>
      <c r="H21" s="8"/>
      <c r="I21" s="8"/>
      <c r="J21" s="8"/>
    </row>
    <row r="22" spans="1:10" ht="9">
      <c r="A22" s="21"/>
      <c r="B22" s="27"/>
      <c r="C22" s="27"/>
      <c r="D22" s="27"/>
      <c r="E22" s="7"/>
      <c r="F22" s="7"/>
      <c r="G22" s="7"/>
      <c r="H22" s="7"/>
      <c r="I22" s="7"/>
      <c r="J22" s="7"/>
    </row>
    <row r="23" ht="9.75" thickBot="1"/>
    <row r="24" spans="1:7" ht="19.5" customHeight="1" thickTop="1">
      <c r="A24" s="22" t="s">
        <v>1612</v>
      </c>
      <c r="B24" s="22" t="s">
        <v>1613</v>
      </c>
      <c r="C24" s="17" t="s">
        <v>1614</v>
      </c>
      <c r="E24" s="22" t="s">
        <v>1612</v>
      </c>
      <c r="F24" s="22" t="s">
        <v>1613</v>
      </c>
      <c r="G24" s="17" t="s">
        <v>2256</v>
      </c>
    </row>
    <row r="25" spans="1:7" ht="9">
      <c r="A25" s="23"/>
      <c r="B25" s="28"/>
      <c r="C25" s="28"/>
      <c r="E25" s="23"/>
      <c r="F25" s="28"/>
      <c r="G25" s="28"/>
    </row>
    <row r="27" ht="9.75" thickBot="1"/>
    <row r="28" spans="1:5" ht="25.5" thickTop="1">
      <c r="A28" s="22" t="s">
        <v>2366</v>
      </c>
      <c r="B28" s="17" t="s">
        <v>2367</v>
      </c>
      <c r="C28" s="117" t="s">
        <v>2368</v>
      </c>
      <c r="D28" s="118"/>
      <c r="E28" s="17" t="s">
        <v>2369</v>
      </c>
    </row>
    <row r="29" spans="1:5" ht="9">
      <c r="A29" s="23"/>
      <c r="B29" s="28"/>
      <c r="C29" s="30"/>
      <c r="D29" s="25"/>
      <c r="E29" s="28"/>
    </row>
    <row r="31" ht="9.75" thickBot="1"/>
    <row r="32" spans="1:5" ht="42" thickTop="1">
      <c r="A32" s="22" t="s">
        <v>2370</v>
      </c>
      <c r="B32" s="22" t="s">
        <v>2371</v>
      </c>
      <c r="C32" s="17" t="s">
        <v>2372</v>
      </c>
      <c r="D32" s="17" t="s">
        <v>2373</v>
      </c>
      <c r="E32" s="17" t="s">
        <v>2374</v>
      </c>
    </row>
    <row r="33" spans="1:5" ht="9">
      <c r="A33" s="20"/>
      <c r="B33" s="25"/>
      <c r="C33" s="25"/>
      <c r="D33" s="25"/>
      <c r="E33" s="8"/>
    </row>
    <row r="35" ht="9.75" thickBot="1"/>
    <row r="36" spans="1:8" ht="45.75" thickTop="1">
      <c r="A36" s="64" t="s">
        <v>1587</v>
      </c>
      <c r="B36" s="64" t="s">
        <v>2371</v>
      </c>
      <c r="C36" s="65" t="s">
        <v>2430</v>
      </c>
      <c r="D36" s="64" t="s">
        <v>2431</v>
      </c>
      <c r="E36" s="64" t="s">
        <v>2432</v>
      </c>
      <c r="F36" s="64" t="s">
        <v>2433</v>
      </c>
      <c r="G36" s="64" t="s">
        <v>2434</v>
      </c>
      <c r="H36" s="65" t="s">
        <v>2430</v>
      </c>
    </row>
    <row r="37" spans="1:8" ht="9">
      <c r="A37" s="20"/>
      <c r="B37" s="25"/>
      <c r="C37" s="25"/>
      <c r="D37" s="25"/>
      <c r="E37" s="8"/>
      <c r="F37" s="8"/>
      <c r="G37" s="8"/>
      <c r="H37" s="8"/>
    </row>
    <row r="39" ht="9.75" thickBot="1"/>
    <row r="40" spans="1:6" ht="36.75" thickTop="1">
      <c r="A40" s="65" t="s">
        <v>2435</v>
      </c>
      <c r="B40" s="65" t="s">
        <v>2436</v>
      </c>
      <c r="C40" s="65" t="s">
        <v>2437</v>
      </c>
      <c r="D40" s="65" t="s">
        <v>2438</v>
      </c>
      <c r="E40" s="65" t="s">
        <v>2439</v>
      </c>
      <c r="F40" s="65" t="s">
        <v>2440</v>
      </c>
    </row>
    <row r="41" spans="1:6" ht="9">
      <c r="A41" s="20"/>
      <c r="B41" s="25"/>
      <c r="C41" s="25"/>
      <c r="D41" s="25"/>
      <c r="E41" s="8"/>
      <c r="F41" s="8"/>
    </row>
    <row r="50" spans="1:5" ht="9">
      <c r="A50" s="91" t="s">
        <v>2865</v>
      </c>
      <c r="B50" s="91" t="s">
        <v>2419</v>
      </c>
      <c r="C50" s="91" t="s">
        <v>2866</v>
      </c>
      <c r="E50" s="5"/>
    </row>
    <row r="51" spans="1:5" ht="9">
      <c r="A51" s="92" t="s">
        <v>2401</v>
      </c>
      <c r="B51" s="92">
        <v>1</v>
      </c>
      <c r="C51" s="94" t="s">
        <v>2600</v>
      </c>
      <c r="E51" s="5"/>
    </row>
    <row r="52" spans="1:5" ht="9">
      <c r="A52" s="92" t="s">
        <v>2402</v>
      </c>
      <c r="B52" s="92">
        <v>2</v>
      </c>
      <c r="C52" s="94" t="s">
        <v>2412</v>
      </c>
      <c r="E52" s="5"/>
    </row>
    <row r="53" spans="1:5" ht="9">
      <c r="A53" s="92" t="s">
        <v>2403</v>
      </c>
      <c r="B53" s="92">
        <v>3</v>
      </c>
      <c r="C53" s="94" t="s">
        <v>2272</v>
      </c>
      <c r="E53" s="5"/>
    </row>
    <row r="54" spans="1:5" ht="9">
      <c r="A54" s="92" t="s">
        <v>2404</v>
      </c>
      <c r="B54" s="92">
        <v>4</v>
      </c>
      <c r="C54" s="94" t="s">
        <v>2405</v>
      </c>
      <c r="E54" s="5"/>
    </row>
    <row r="55" spans="1:5" ht="9">
      <c r="A55" s="92" t="s">
        <v>2406</v>
      </c>
      <c r="B55" s="92">
        <v>1</v>
      </c>
      <c r="C55" s="94" t="s">
        <v>2774</v>
      </c>
      <c r="E55" s="5"/>
    </row>
    <row r="56" spans="1:5" ht="9">
      <c r="A56" s="92" t="s">
        <v>2407</v>
      </c>
      <c r="B56" s="92">
        <v>2</v>
      </c>
      <c r="C56" s="94" t="s">
        <v>2412</v>
      </c>
      <c r="E56" s="5"/>
    </row>
    <row r="57" spans="1:5" ht="9">
      <c r="A57" s="92" t="s">
        <v>2408</v>
      </c>
      <c r="B57" s="92">
        <v>3</v>
      </c>
      <c r="C57" s="94" t="s">
        <v>2272</v>
      </c>
      <c r="E57" s="5"/>
    </row>
    <row r="58" spans="1:5" ht="9">
      <c r="A58" s="92" t="s">
        <v>2409</v>
      </c>
      <c r="B58" s="92">
        <v>4</v>
      </c>
      <c r="C58" s="94" t="s">
        <v>2405</v>
      </c>
      <c r="E58" s="5"/>
    </row>
    <row r="59" spans="1:5" ht="9">
      <c r="A59" s="92" t="s">
        <v>2410</v>
      </c>
      <c r="B59" s="92">
        <v>1</v>
      </c>
      <c r="C59" s="94" t="s">
        <v>2600</v>
      </c>
      <c r="E59" s="5"/>
    </row>
    <row r="60" spans="1:5" ht="9">
      <c r="A60" s="92" t="s">
        <v>2411</v>
      </c>
      <c r="B60" s="92">
        <v>2</v>
      </c>
      <c r="C60" s="94" t="s">
        <v>2412</v>
      </c>
      <c r="E60" s="5"/>
    </row>
    <row r="61" spans="1:5" ht="9">
      <c r="A61" s="92" t="s">
        <v>2413</v>
      </c>
      <c r="B61" s="92">
        <v>3</v>
      </c>
      <c r="C61" s="94" t="s">
        <v>2775</v>
      </c>
      <c r="E61" s="5"/>
    </row>
    <row r="62" spans="1:5" ht="9">
      <c r="A62" s="92" t="s">
        <v>2414</v>
      </c>
      <c r="B62" s="92">
        <v>4</v>
      </c>
      <c r="C62" s="94" t="s">
        <v>2405</v>
      </c>
      <c r="E62" s="5"/>
    </row>
    <row r="63" spans="1:5" ht="9">
      <c r="A63" s="92" t="s">
        <v>2415</v>
      </c>
      <c r="B63" s="92">
        <v>1</v>
      </c>
      <c r="C63" s="94" t="s">
        <v>2774</v>
      </c>
      <c r="E63" s="5"/>
    </row>
    <row r="64" spans="1:5" ht="9">
      <c r="A64" s="92" t="s">
        <v>2416</v>
      </c>
      <c r="B64" s="92">
        <v>2</v>
      </c>
      <c r="C64" s="94" t="s">
        <v>2412</v>
      </c>
      <c r="E64" s="5"/>
    </row>
    <row r="65" spans="1:5" ht="9">
      <c r="A65" s="92" t="s">
        <v>2417</v>
      </c>
      <c r="B65" s="92">
        <v>3</v>
      </c>
      <c r="C65" s="94" t="s">
        <v>2775</v>
      </c>
      <c r="E65" s="5"/>
    </row>
    <row r="66" spans="1:5" ht="9">
      <c r="A66" s="92" t="s">
        <v>2418</v>
      </c>
      <c r="B66" s="92">
        <v>4</v>
      </c>
      <c r="C66" s="94" t="s">
        <v>2405</v>
      </c>
      <c r="E66" s="5"/>
    </row>
    <row r="67" spans="1:5" ht="9">
      <c r="A67" s="95" t="s">
        <v>2776</v>
      </c>
      <c r="B67" s="96">
        <v>5</v>
      </c>
      <c r="C67" s="95" t="s">
        <v>2867</v>
      </c>
      <c r="E67" s="5"/>
    </row>
    <row r="68" spans="1:5" ht="9">
      <c r="A68" s="95" t="s">
        <v>2868</v>
      </c>
      <c r="B68" s="96">
        <v>6</v>
      </c>
      <c r="C68" s="95" t="s">
        <v>2777</v>
      </c>
      <c r="E68" s="5"/>
    </row>
    <row r="69" spans="1:5" ht="9">
      <c r="A69" s="95" t="s">
        <v>2869</v>
      </c>
      <c r="B69" s="96">
        <v>7</v>
      </c>
      <c r="C69" s="95" t="s">
        <v>2778</v>
      </c>
      <c r="E69" s="5"/>
    </row>
    <row r="70" spans="1:5" ht="9">
      <c r="A70" s="95" t="s">
        <v>2870</v>
      </c>
      <c r="B70" s="96">
        <v>8</v>
      </c>
      <c r="C70" s="95" t="s">
        <v>2779</v>
      </c>
      <c r="E70" s="5"/>
    </row>
    <row r="71" spans="1:5" ht="9">
      <c r="A71" s="95" t="s">
        <v>2871</v>
      </c>
      <c r="B71" s="96">
        <v>9</v>
      </c>
      <c r="C71" s="95" t="s">
        <v>1549</v>
      </c>
      <c r="E71" s="5"/>
    </row>
    <row r="72" spans="1:5" ht="9">
      <c r="A72" s="95" t="s">
        <v>2872</v>
      </c>
      <c r="B72" s="96">
        <v>10</v>
      </c>
      <c r="C72" s="95" t="s">
        <v>1550</v>
      </c>
      <c r="E72" s="5"/>
    </row>
    <row r="73" spans="1:5" ht="9">
      <c r="A73" s="95" t="s">
        <v>2873</v>
      </c>
      <c r="B73" s="96">
        <v>11</v>
      </c>
      <c r="C73" s="95" t="s">
        <v>2867</v>
      </c>
      <c r="E73" s="5"/>
    </row>
    <row r="74" spans="1:5" ht="9">
      <c r="A74" s="95" t="s">
        <v>2874</v>
      </c>
      <c r="B74" s="96">
        <v>12</v>
      </c>
      <c r="C74" s="95" t="s">
        <v>1551</v>
      </c>
      <c r="E74" s="5"/>
    </row>
    <row r="75" spans="1:5" ht="9">
      <c r="A75" s="95" t="s">
        <v>2875</v>
      </c>
      <c r="B75" s="96">
        <v>13</v>
      </c>
      <c r="C75" s="95" t="s">
        <v>2875</v>
      </c>
      <c r="E75" s="5"/>
    </row>
    <row r="76" spans="1:5" ht="9">
      <c r="A76" s="95" t="s">
        <v>2876</v>
      </c>
      <c r="B76" s="96">
        <v>14</v>
      </c>
      <c r="C76" s="95" t="s">
        <v>1552</v>
      </c>
      <c r="E76" s="5"/>
    </row>
    <row r="77" spans="1:5" ht="9">
      <c r="A77" s="95" t="s">
        <v>2877</v>
      </c>
      <c r="B77" s="96">
        <v>15</v>
      </c>
      <c r="C77" s="95" t="s">
        <v>1553</v>
      </c>
      <c r="E77" s="5"/>
    </row>
    <row r="78" spans="1:5" ht="9">
      <c r="A78" s="95" t="s">
        <v>2878</v>
      </c>
      <c r="B78" s="96">
        <v>16</v>
      </c>
      <c r="C78" s="95" t="s">
        <v>2878</v>
      </c>
      <c r="E78" s="5"/>
    </row>
    <row r="79" spans="1:5" ht="9">
      <c r="A79" s="95" t="s">
        <v>2879</v>
      </c>
      <c r="B79" s="96">
        <v>17</v>
      </c>
      <c r="C79" s="95" t="s">
        <v>1554</v>
      </c>
      <c r="E79" s="5"/>
    </row>
    <row r="80" spans="1:5" ht="9">
      <c r="A80" s="95" t="s">
        <v>2880</v>
      </c>
      <c r="B80" s="96">
        <v>18</v>
      </c>
      <c r="C80" s="95" t="s">
        <v>2880</v>
      </c>
      <c r="E80" s="5"/>
    </row>
    <row r="81" spans="1:5" ht="9">
      <c r="A81" s="95" t="s">
        <v>2881</v>
      </c>
      <c r="B81" s="96">
        <v>19</v>
      </c>
      <c r="C81" s="95" t="s">
        <v>2881</v>
      </c>
      <c r="E81" s="5"/>
    </row>
    <row r="82" spans="1:5" ht="9">
      <c r="A82" s="95" t="s">
        <v>2882</v>
      </c>
      <c r="B82" s="96">
        <v>20</v>
      </c>
      <c r="C82" s="95" t="s">
        <v>1555</v>
      </c>
      <c r="E82" s="5"/>
    </row>
    <row r="83" spans="1:5" ht="9">
      <c r="A83" s="95" t="s">
        <v>2883</v>
      </c>
      <c r="B83" s="96">
        <v>21</v>
      </c>
      <c r="C83" s="95" t="s">
        <v>1567</v>
      </c>
      <c r="E83" s="5"/>
    </row>
    <row r="84" spans="1:5" ht="9">
      <c r="A84" s="95" t="s">
        <v>2884</v>
      </c>
      <c r="B84" s="96">
        <v>22</v>
      </c>
      <c r="C84" s="95" t="s">
        <v>1566</v>
      </c>
      <c r="E84" s="5"/>
    </row>
    <row r="85" spans="1:5" ht="9">
      <c r="A85" s="95" t="s">
        <v>2885</v>
      </c>
      <c r="B85" s="96">
        <v>23</v>
      </c>
      <c r="C85" s="95" t="s">
        <v>1565</v>
      </c>
      <c r="E85" s="5"/>
    </row>
    <row r="86" spans="1:5" ht="9">
      <c r="A86" s="95" t="s">
        <v>2886</v>
      </c>
      <c r="B86" s="96">
        <v>24</v>
      </c>
      <c r="C86" s="95" t="s">
        <v>1548</v>
      </c>
      <c r="E86" s="5"/>
    </row>
    <row r="87" spans="1:5" ht="9">
      <c r="A87" s="95" t="s">
        <v>2887</v>
      </c>
      <c r="B87" s="96">
        <v>25</v>
      </c>
      <c r="C87" s="95" t="s">
        <v>1564</v>
      </c>
      <c r="E87" s="5"/>
    </row>
    <row r="88" spans="1:5" ht="9">
      <c r="A88" s="95" t="s">
        <v>2888</v>
      </c>
      <c r="B88" s="96">
        <v>26</v>
      </c>
      <c r="C88" s="95" t="s">
        <v>1547</v>
      </c>
      <c r="E88" s="5"/>
    </row>
    <row r="89" spans="1:5" ht="9">
      <c r="A89" s="95" t="s">
        <v>2889</v>
      </c>
      <c r="B89" s="96">
        <v>27</v>
      </c>
      <c r="C89" s="95" t="s">
        <v>1563</v>
      </c>
      <c r="E89" s="5"/>
    </row>
    <row r="90" spans="1:5" ht="9">
      <c r="A90" s="95" t="s">
        <v>2890</v>
      </c>
      <c r="B90" s="96">
        <v>28</v>
      </c>
      <c r="C90" s="95" t="s">
        <v>1562</v>
      </c>
      <c r="E90" s="5"/>
    </row>
    <row r="91" spans="1:5" ht="9">
      <c r="A91" s="95" t="s">
        <v>2891</v>
      </c>
      <c r="B91" s="96">
        <v>29</v>
      </c>
      <c r="C91" s="95" t="s">
        <v>1561</v>
      </c>
      <c r="E91" s="5"/>
    </row>
    <row r="92" spans="1:5" ht="9">
      <c r="A92" s="95" t="s">
        <v>2892</v>
      </c>
      <c r="B92" s="96">
        <v>30</v>
      </c>
      <c r="C92" s="95" t="s">
        <v>1530</v>
      </c>
      <c r="E92" s="5"/>
    </row>
    <row r="93" spans="1:5" ht="9">
      <c r="A93" s="95" t="s">
        <v>2893</v>
      </c>
      <c r="B93" s="96">
        <v>31</v>
      </c>
      <c r="C93" s="95" t="s">
        <v>1546</v>
      </c>
      <c r="E93" s="5"/>
    </row>
    <row r="94" spans="1:5" ht="9">
      <c r="A94" s="95" t="s">
        <v>2894</v>
      </c>
      <c r="B94" s="96">
        <v>32</v>
      </c>
      <c r="C94" s="95" t="s">
        <v>1560</v>
      </c>
      <c r="E94" s="5"/>
    </row>
    <row r="95" spans="1:5" ht="9">
      <c r="A95" s="95" t="s">
        <v>2895</v>
      </c>
      <c r="B95" s="96">
        <v>33</v>
      </c>
      <c r="C95" s="95" t="s">
        <v>1545</v>
      </c>
      <c r="E95" s="5"/>
    </row>
    <row r="96" spans="1:5" ht="9">
      <c r="A96" s="95" t="s">
        <v>2896</v>
      </c>
      <c r="B96" s="96">
        <v>34</v>
      </c>
      <c r="C96" s="95" t="s">
        <v>1544</v>
      </c>
      <c r="E96" s="5"/>
    </row>
    <row r="97" spans="1:5" ht="9">
      <c r="A97" s="95" t="s">
        <v>2897</v>
      </c>
      <c r="B97" s="96">
        <v>35</v>
      </c>
      <c r="C97" s="95" t="s">
        <v>1543</v>
      </c>
      <c r="E97" s="5"/>
    </row>
    <row r="98" spans="1:5" ht="9">
      <c r="A98" s="95" t="s">
        <v>2898</v>
      </c>
      <c r="B98" s="96">
        <v>36</v>
      </c>
      <c r="C98" s="95" t="s">
        <v>1542</v>
      </c>
      <c r="E98" s="5"/>
    </row>
    <row r="99" spans="1:5" ht="9">
      <c r="A99" s="95" t="s">
        <v>2899</v>
      </c>
      <c r="B99" s="96">
        <v>37</v>
      </c>
      <c r="C99" s="95" t="s">
        <v>1541</v>
      </c>
      <c r="E99" s="5"/>
    </row>
    <row r="100" spans="1:5" ht="9">
      <c r="A100" s="95" t="s">
        <v>2900</v>
      </c>
      <c r="B100" s="96">
        <v>38</v>
      </c>
      <c r="C100" s="95" t="s">
        <v>1540</v>
      </c>
      <c r="E100" s="5"/>
    </row>
    <row r="101" spans="1:5" ht="9">
      <c r="A101" s="95" t="s">
        <v>2901</v>
      </c>
      <c r="B101" s="96">
        <v>39</v>
      </c>
      <c r="C101" s="95" t="s">
        <v>1539</v>
      </c>
      <c r="E101" s="5"/>
    </row>
    <row r="102" spans="1:5" ht="9">
      <c r="A102" s="95" t="s">
        <v>2902</v>
      </c>
      <c r="B102" s="96">
        <v>40</v>
      </c>
      <c r="C102" s="95" t="s">
        <v>1538</v>
      </c>
      <c r="E102" s="5"/>
    </row>
    <row r="103" spans="1:5" ht="9">
      <c r="A103" s="95" t="s">
        <v>2903</v>
      </c>
      <c r="B103" s="96">
        <v>41</v>
      </c>
      <c r="C103" s="95" t="s">
        <v>1537</v>
      </c>
      <c r="E103" s="5"/>
    </row>
    <row r="104" spans="1:5" ht="9">
      <c r="A104" s="95" t="s">
        <v>2904</v>
      </c>
      <c r="B104" s="96">
        <v>42</v>
      </c>
      <c r="C104" s="95" t="s">
        <v>1536</v>
      </c>
      <c r="E104" s="5"/>
    </row>
    <row r="105" spans="1:5" ht="9">
      <c r="A105" s="95" t="s">
        <v>2905</v>
      </c>
      <c r="B105" s="96">
        <v>43</v>
      </c>
      <c r="C105" s="95" t="s">
        <v>1535</v>
      </c>
      <c r="E105" s="5"/>
    </row>
    <row r="106" spans="1:5" ht="9">
      <c r="A106" s="95" t="s">
        <v>2906</v>
      </c>
      <c r="B106" s="96">
        <v>44</v>
      </c>
      <c r="C106" s="95" t="s">
        <v>1534</v>
      </c>
      <c r="E106" s="5"/>
    </row>
    <row r="107" spans="1:5" ht="9">
      <c r="A107" s="95" t="s">
        <v>2907</v>
      </c>
      <c r="B107" s="96">
        <v>45</v>
      </c>
      <c r="C107" s="95" t="s">
        <v>2907</v>
      </c>
      <c r="E107" s="5"/>
    </row>
    <row r="108" spans="1:5" ht="9">
      <c r="A108" s="95" t="s">
        <v>2908</v>
      </c>
      <c r="B108" s="96">
        <v>46</v>
      </c>
      <c r="C108" s="95" t="s">
        <v>1533</v>
      </c>
      <c r="E108" s="5"/>
    </row>
    <row r="109" spans="1:5" ht="9">
      <c r="A109" s="95" t="s">
        <v>2909</v>
      </c>
      <c r="B109" s="96">
        <v>47</v>
      </c>
      <c r="C109" s="95" t="s">
        <v>2909</v>
      </c>
      <c r="E109" s="5"/>
    </row>
    <row r="110" spans="1:5" ht="9">
      <c r="A110" s="95" t="s">
        <v>2910</v>
      </c>
      <c r="B110" s="96">
        <v>48</v>
      </c>
      <c r="C110" s="95" t="s">
        <v>2910</v>
      </c>
      <c r="E110" s="5"/>
    </row>
    <row r="111" spans="1:5" ht="9">
      <c r="A111" s="95" t="s">
        <v>2911</v>
      </c>
      <c r="B111" s="96">
        <v>49</v>
      </c>
      <c r="C111" s="95" t="s">
        <v>2911</v>
      </c>
      <c r="E111" s="5"/>
    </row>
    <row r="112" spans="1:5" ht="9">
      <c r="A112" s="95" t="s">
        <v>2912</v>
      </c>
      <c r="B112" s="96">
        <v>50</v>
      </c>
      <c r="C112" s="95" t="s">
        <v>2912</v>
      </c>
      <c r="E112" s="5"/>
    </row>
    <row r="113" spans="1:5" ht="9">
      <c r="A113" s="95" t="s">
        <v>2913</v>
      </c>
      <c r="B113" s="96">
        <v>51</v>
      </c>
      <c r="C113" s="95" t="s">
        <v>1532</v>
      </c>
      <c r="E113" s="5"/>
    </row>
    <row r="114" spans="1:5" ht="9">
      <c r="A114" s="95" t="s">
        <v>2914</v>
      </c>
      <c r="B114" s="96">
        <v>52</v>
      </c>
      <c r="C114" s="95" t="s">
        <v>1531</v>
      </c>
      <c r="E114" s="5"/>
    </row>
    <row r="115" spans="1:5" ht="9">
      <c r="A115" s="95" t="s">
        <v>2915</v>
      </c>
      <c r="B115" s="96">
        <v>53</v>
      </c>
      <c r="C115" s="95" t="s">
        <v>1559</v>
      </c>
      <c r="E115" s="5"/>
    </row>
    <row r="116" spans="1:5" ht="9">
      <c r="A116" s="95" t="s">
        <v>2916</v>
      </c>
      <c r="B116" s="96">
        <v>54</v>
      </c>
      <c r="C116" s="95" t="s">
        <v>1530</v>
      </c>
      <c r="E116" s="5"/>
    </row>
    <row r="117" spans="1:5" ht="9">
      <c r="A117" s="95" t="s">
        <v>2917</v>
      </c>
      <c r="B117" s="96">
        <v>55</v>
      </c>
      <c r="C117" s="95" t="s">
        <v>1529</v>
      </c>
      <c r="E117" s="5"/>
    </row>
    <row r="118" spans="1:5" ht="9">
      <c r="A118" s="95" t="s">
        <v>2918</v>
      </c>
      <c r="B118" s="96">
        <v>56</v>
      </c>
      <c r="C118" s="95" t="s">
        <v>1528</v>
      </c>
      <c r="E118" s="5"/>
    </row>
    <row r="119" spans="1:5" ht="9">
      <c r="A119" s="95" t="s">
        <v>2919</v>
      </c>
      <c r="B119" s="96">
        <v>57</v>
      </c>
      <c r="C119" s="95" t="s">
        <v>2919</v>
      </c>
      <c r="E119" s="5"/>
    </row>
    <row r="120" spans="1:5" ht="9">
      <c r="A120" s="95" t="s">
        <v>2920</v>
      </c>
      <c r="B120" s="96">
        <v>58</v>
      </c>
      <c r="C120" s="95" t="s">
        <v>2920</v>
      </c>
      <c r="E120" s="5"/>
    </row>
    <row r="121" spans="1:5" ht="9">
      <c r="A121" s="95" t="s">
        <v>2921</v>
      </c>
      <c r="B121" s="96">
        <v>59</v>
      </c>
      <c r="C121" s="95" t="s">
        <v>2921</v>
      </c>
      <c r="E121" s="5"/>
    </row>
    <row r="122" spans="1:5" ht="9">
      <c r="A122" s="95" t="s">
        <v>2922</v>
      </c>
      <c r="B122" s="96">
        <v>60</v>
      </c>
      <c r="C122" s="95" t="s">
        <v>1527</v>
      </c>
      <c r="E122" s="5"/>
    </row>
    <row r="123" spans="1:5" ht="9">
      <c r="A123" s="95" t="s">
        <v>2923</v>
      </c>
      <c r="B123" s="96">
        <v>61</v>
      </c>
      <c r="C123" s="95" t="s">
        <v>1558</v>
      </c>
      <c r="E123" s="5"/>
    </row>
    <row r="124" spans="1:5" ht="9">
      <c r="A124" s="95" t="s">
        <v>2924</v>
      </c>
      <c r="B124" s="96">
        <v>62</v>
      </c>
      <c r="C124" s="95" t="s">
        <v>1557</v>
      </c>
      <c r="E124" s="5"/>
    </row>
    <row r="125" spans="1:5" ht="9">
      <c r="A125" s="95" t="s">
        <v>2925</v>
      </c>
      <c r="B125" s="96">
        <v>63</v>
      </c>
      <c r="C125" s="95" t="s">
        <v>1526</v>
      </c>
      <c r="E125" s="5"/>
    </row>
    <row r="126" spans="1:5" ht="9">
      <c r="A126" s="95" t="s">
        <v>2926</v>
      </c>
      <c r="B126" s="96">
        <v>64</v>
      </c>
      <c r="C126" s="95" t="s">
        <v>2790</v>
      </c>
      <c r="E126" s="5"/>
    </row>
    <row r="127" spans="1:5" ht="9">
      <c r="A127" s="95" t="s">
        <v>2927</v>
      </c>
      <c r="B127" s="96">
        <v>65</v>
      </c>
      <c r="C127" s="95" t="s">
        <v>2789</v>
      </c>
      <c r="E127" s="5"/>
    </row>
    <row r="128" spans="1:5" ht="9">
      <c r="A128" s="95" t="s">
        <v>2928</v>
      </c>
      <c r="B128" s="96">
        <v>66</v>
      </c>
      <c r="C128" s="95" t="s">
        <v>2788</v>
      </c>
      <c r="E128" s="5"/>
    </row>
    <row r="129" spans="1:5" ht="9">
      <c r="A129" s="95" t="s">
        <v>2929</v>
      </c>
      <c r="B129" s="96">
        <v>67</v>
      </c>
      <c r="C129" s="95" t="s">
        <v>2787</v>
      </c>
      <c r="E129" s="5"/>
    </row>
    <row r="130" spans="1:5" ht="9">
      <c r="A130" s="95" t="s">
        <v>2930</v>
      </c>
      <c r="B130" s="96">
        <v>68</v>
      </c>
      <c r="C130" s="95" t="s">
        <v>2786</v>
      </c>
      <c r="E130" s="5"/>
    </row>
    <row r="131" spans="1:5" ht="9">
      <c r="A131" s="95" t="s">
        <v>2931</v>
      </c>
      <c r="B131" s="96">
        <v>69</v>
      </c>
      <c r="C131" s="95" t="s">
        <v>2785</v>
      </c>
      <c r="E131" s="5"/>
    </row>
    <row r="132" spans="1:5" ht="9">
      <c r="A132" s="95" t="s">
        <v>2932</v>
      </c>
      <c r="B132" s="96">
        <v>70</v>
      </c>
      <c r="C132" s="95" t="s">
        <v>2784</v>
      </c>
      <c r="E132" s="5"/>
    </row>
    <row r="133" spans="1:5" ht="9">
      <c r="A133" s="95" t="s">
        <v>2933</v>
      </c>
      <c r="B133" s="96">
        <v>71</v>
      </c>
      <c r="C133" s="95" t="s">
        <v>2782</v>
      </c>
      <c r="E133" s="5"/>
    </row>
    <row r="134" spans="1:5" ht="9">
      <c r="A134" s="95" t="s">
        <v>2934</v>
      </c>
      <c r="B134" s="96">
        <v>72</v>
      </c>
      <c r="C134" s="95" t="s">
        <v>2781</v>
      </c>
      <c r="E134" s="5"/>
    </row>
    <row r="135" spans="1:5" ht="9">
      <c r="A135" s="95" t="s">
        <v>2935</v>
      </c>
      <c r="B135" s="96">
        <v>73</v>
      </c>
      <c r="C135" s="95" t="s">
        <v>2935</v>
      </c>
      <c r="E135" s="5"/>
    </row>
    <row r="136" spans="1:5" ht="9">
      <c r="A136" s="95" t="s">
        <v>2936</v>
      </c>
      <c r="B136" s="96">
        <v>74</v>
      </c>
      <c r="C136" s="95" t="s">
        <v>2936</v>
      </c>
      <c r="E136" s="5"/>
    </row>
    <row r="137" spans="1:5" ht="9">
      <c r="A137" s="95" t="s">
        <v>2937</v>
      </c>
      <c r="B137" s="96">
        <v>75</v>
      </c>
      <c r="C137" s="95" t="s">
        <v>2937</v>
      </c>
      <c r="E137" s="5"/>
    </row>
    <row r="138" spans="1:5" ht="9">
      <c r="A138" s="95" t="s">
        <v>2938</v>
      </c>
      <c r="B138" s="96">
        <v>76</v>
      </c>
      <c r="C138" s="95" t="s">
        <v>2938</v>
      </c>
      <c r="E138" s="5"/>
    </row>
    <row r="139" spans="1:5" ht="9">
      <c r="A139" s="95" t="s">
        <v>2939</v>
      </c>
      <c r="B139" s="96">
        <v>77</v>
      </c>
      <c r="C139" s="95" t="s">
        <v>2939</v>
      </c>
      <c r="E139" s="5"/>
    </row>
    <row r="140" spans="1:5" ht="9">
      <c r="A140" s="95" t="s">
        <v>2940</v>
      </c>
      <c r="B140" s="96">
        <v>78</v>
      </c>
      <c r="C140" s="95" t="s">
        <v>2940</v>
      </c>
      <c r="E140" s="5"/>
    </row>
    <row r="141" spans="1:5" ht="9">
      <c r="A141" s="95" t="s">
        <v>2941</v>
      </c>
      <c r="B141" s="96">
        <v>79</v>
      </c>
      <c r="C141" s="95" t="s">
        <v>2941</v>
      </c>
      <c r="E141" s="5"/>
    </row>
    <row r="142" spans="1:5" ht="9">
      <c r="A142" s="95" t="s">
        <v>2942</v>
      </c>
      <c r="B142" s="96">
        <v>80</v>
      </c>
      <c r="C142" s="95" t="s">
        <v>2942</v>
      </c>
      <c r="E142" s="5"/>
    </row>
    <row r="143" spans="1:5" ht="9">
      <c r="A143" s="95" t="s">
        <v>2943</v>
      </c>
      <c r="B143" s="96">
        <v>81</v>
      </c>
      <c r="C143" s="95" t="s">
        <v>2780</v>
      </c>
      <c r="E143" s="5"/>
    </row>
    <row r="144" spans="1:5" ht="9">
      <c r="A144" s="95" t="s">
        <v>2944</v>
      </c>
      <c r="B144" s="96">
        <v>82</v>
      </c>
      <c r="C144" s="95" t="s">
        <v>2783</v>
      </c>
      <c r="E144" s="5"/>
    </row>
    <row r="145" spans="1:5" ht="9">
      <c r="A145" s="95" t="s">
        <v>2945</v>
      </c>
      <c r="B145" s="96">
        <v>83</v>
      </c>
      <c r="C145" s="95" t="s">
        <v>1556</v>
      </c>
      <c r="E145" s="5"/>
    </row>
    <row r="146" spans="1:5" ht="9">
      <c r="A146" s="95" t="s">
        <v>2946</v>
      </c>
      <c r="B146" s="96">
        <v>84</v>
      </c>
      <c r="C146" s="95" t="s">
        <v>2867</v>
      </c>
      <c r="E146" s="5"/>
    </row>
    <row r="147" spans="1:5" ht="9">
      <c r="A147" s="95" t="s">
        <v>2947</v>
      </c>
      <c r="B147" s="96">
        <v>85</v>
      </c>
      <c r="C147" s="95" t="s">
        <v>2947</v>
      </c>
      <c r="E147" s="5"/>
    </row>
    <row r="148" spans="1:5" ht="9">
      <c r="A148" s="95" t="s">
        <v>2948</v>
      </c>
      <c r="B148" s="96">
        <v>86</v>
      </c>
      <c r="C148" s="95" t="s">
        <v>2948</v>
      </c>
      <c r="E148" s="5"/>
    </row>
    <row r="149" spans="1:5" ht="9">
      <c r="A149" s="95" t="s">
        <v>2949</v>
      </c>
      <c r="B149" s="96">
        <v>87</v>
      </c>
      <c r="C149" s="95" t="s">
        <v>2949</v>
      </c>
      <c r="E149" s="5"/>
    </row>
    <row r="150" spans="1:5" ht="9">
      <c r="A150" s="95" t="s">
        <v>2950</v>
      </c>
      <c r="B150" s="96">
        <v>88</v>
      </c>
      <c r="C150" s="95" t="s">
        <v>2950</v>
      </c>
      <c r="E150" s="5"/>
    </row>
    <row r="151" spans="1:5" ht="9">
      <c r="A151" s="95" t="s">
        <v>2951</v>
      </c>
      <c r="B151" s="96">
        <v>89</v>
      </c>
      <c r="C151" s="95" t="s">
        <v>2951</v>
      </c>
      <c r="E151" s="5"/>
    </row>
    <row r="152" spans="1:5" ht="9">
      <c r="A152" s="95" t="s">
        <v>2952</v>
      </c>
      <c r="B152" s="96">
        <v>90</v>
      </c>
      <c r="C152" s="95" t="s">
        <v>2952</v>
      </c>
      <c r="E152" s="5"/>
    </row>
    <row r="153" spans="1:5" ht="9">
      <c r="A153" s="95" t="s">
        <v>2953</v>
      </c>
      <c r="B153" s="96">
        <v>91</v>
      </c>
      <c r="C153" s="95" t="s">
        <v>2953</v>
      </c>
      <c r="E153" s="5"/>
    </row>
    <row r="154" spans="1:5" ht="9">
      <c r="A154" s="95" t="s">
        <v>2954</v>
      </c>
      <c r="B154" s="96">
        <v>92</v>
      </c>
      <c r="C154" s="95" t="s">
        <v>2954</v>
      </c>
      <c r="E154" s="5"/>
    </row>
    <row r="155" spans="1:5" ht="9">
      <c r="A155" s="95" t="s">
        <v>2955</v>
      </c>
      <c r="B155" s="96">
        <v>93</v>
      </c>
      <c r="C155" s="95" t="s">
        <v>2955</v>
      </c>
      <c r="E155" s="5"/>
    </row>
    <row r="156" spans="1:5" ht="9">
      <c r="A156" s="95" t="s">
        <v>2956</v>
      </c>
      <c r="B156" s="96">
        <v>94</v>
      </c>
      <c r="C156" s="95" t="s">
        <v>2956</v>
      </c>
      <c r="E156" s="5"/>
    </row>
    <row r="157" spans="1:5" ht="9">
      <c r="A157" s="95" t="s">
        <v>2957</v>
      </c>
      <c r="B157" s="96">
        <v>95</v>
      </c>
      <c r="C157" s="95" t="s">
        <v>2957</v>
      </c>
      <c r="E157" s="5"/>
    </row>
    <row r="158" spans="1:5" ht="9">
      <c r="A158" s="95" t="s">
        <v>2958</v>
      </c>
      <c r="B158" s="96">
        <v>96</v>
      </c>
      <c r="C158" s="95" t="s">
        <v>2958</v>
      </c>
      <c r="E158" s="5"/>
    </row>
    <row r="159" spans="1:5" ht="9">
      <c r="A159" s="95" t="s">
        <v>2959</v>
      </c>
      <c r="B159" s="96">
        <v>97</v>
      </c>
      <c r="C159" s="95" t="s">
        <v>2959</v>
      </c>
      <c r="E159" s="5"/>
    </row>
    <row r="160" spans="1:5" ht="9">
      <c r="A160" s="95" t="s">
        <v>2960</v>
      </c>
      <c r="B160" s="96">
        <v>98</v>
      </c>
      <c r="C160" s="95" t="s">
        <v>2960</v>
      </c>
      <c r="E160" s="5"/>
    </row>
    <row r="161" spans="1:3" ht="9">
      <c r="A161" s="97" t="s">
        <v>2961</v>
      </c>
      <c r="B161" s="97">
        <v>99</v>
      </c>
      <c r="C161" s="97" t="s">
        <v>2961</v>
      </c>
    </row>
  </sheetData>
  <mergeCells count="14">
    <mergeCell ref="C28:D28"/>
    <mergeCell ref="A14:B14"/>
    <mergeCell ref="C14:F14"/>
    <mergeCell ref="G14:G16"/>
    <mergeCell ref="H14:H16"/>
    <mergeCell ref="A15:A16"/>
    <mergeCell ref="B15:B16"/>
    <mergeCell ref="C15:D15"/>
    <mergeCell ref="E15:E16"/>
    <mergeCell ref="F15:F16"/>
    <mergeCell ref="I14:I16"/>
    <mergeCell ref="J14:J16"/>
    <mergeCell ref="K14:K16"/>
    <mergeCell ref="L14:L16"/>
  </mergeCells>
  <printOptions/>
  <pageMargins left="0" right="0" top="0.5" bottom="0.5" header="0.5" footer="0.5"/>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sheetPr codeName="Sheet2"/>
  <dimension ref="A1:M764"/>
  <sheetViews>
    <sheetView tabSelected="1" workbookViewId="0" topLeftCell="A1">
      <selection activeCell="A1" sqref="A1:B1"/>
    </sheetView>
  </sheetViews>
  <sheetFormatPr defaultColWidth="9.140625" defaultRowHeight="12.75"/>
  <cols>
    <col min="1" max="1" width="45.8515625" style="6" customWidth="1"/>
    <col min="2" max="2" width="8.00390625" style="4" customWidth="1"/>
    <col min="3" max="3" width="3.57421875" style="5" customWidth="1"/>
    <col min="4" max="4" width="4.00390625" style="5" customWidth="1"/>
    <col min="5" max="5" width="6.00390625" style="5" customWidth="1"/>
    <col min="6" max="6" width="3.28125" style="5" customWidth="1"/>
    <col min="7" max="12" width="11.00390625" style="4" customWidth="1"/>
    <col min="13" max="16384" width="9.140625" style="1" customWidth="1"/>
  </cols>
  <sheetData>
    <row r="1" spans="1:12" ht="8.25" customHeight="1" thickTop="1">
      <c r="A1" s="119" t="s">
        <v>1590</v>
      </c>
      <c r="B1" s="119"/>
      <c r="C1" s="112" t="s">
        <v>1602</v>
      </c>
      <c r="D1" s="112"/>
      <c r="E1" s="112"/>
      <c r="F1" s="112"/>
      <c r="G1" s="112" t="s">
        <v>1608</v>
      </c>
      <c r="H1" s="112" t="s">
        <v>1595</v>
      </c>
      <c r="I1" s="112" t="s">
        <v>1596</v>
      </c>
      <c r="J1" s="112" t="s">
        <v>1594</v>
      </c>
      <c r="K1" s="112" t="s">
        <v>1597</v>
      </c>
      <c r="L1" s="112" t="s">
        <v>1598</v>
      </c>
    </row>
    <row r="2" spans="1:12" ht="8.25" customHeight="1">
      <c r="A2" s="114" t="s">
        <v>1587</v>
      </c>
      <c r="B2" s="115" t="s">
        <v>1591</v>
      </c>
      <c r="C2" s="113" t="s">
        <v>1588</v>
      </c>
      <c r="D2" s="113"/>
      <c r="E2" s="113" t="s">
        <v>1592</v>
      </c>
      <c r="F2" s="113" t="s">
        <v>1593</v>
      </c>
      <c r="G2" s="113"/>
      <c r="H2" s="113"/>
      <c r="I2" s="113"/>
      <c r="J2" s="113"/>
      <c r="K2" s="113"/>
      <c r="L2" s="113"/>
    </row>
    <row r="3" spans="1:12" ht="16.5" customHeight="1">
      <c r="A3" s="114"/>
      <c r="B3" s="116"/>
      <c r="C3" s="2" t="s">
        <v>1589</v>
      </c>
      <c r="D3" s="2" t="s">
        <v>1599</v>
      </c>
      <c r="E3" s="113"/>
      <c r="F3" s="113"/>
      <c r="G3" s="113"/>
      <c r="H3" s="113"/>
      <c r="I3" s="113"/>
      <c r="J3" s="113"/>
      <c r="K3" s="113"/>
      <c r="L3" s="113"/>
    </row>
    <row r="4" spans="1:12" ht="9">
      <c r="A4" s="20"/>
      <c r="B4" s="25"/>
      <c r="C4" s="26"/>
      <c r="D4" s="26"/>
      <c r="E4" s="3"/>
      <c r="F4" s="3"/>
      <c r="G4" s="3"/>
      <c r="H4" s="3"/>
      <c r="I4" s="3"/>
      <c r="J4" s="3"/>
      <c r="K4" s="3"/>
      <c r="L4" s="3"/>
    </row>
    <row r="5" spans="1:12" ht="9">
      <c r="A5" s="100" t="s">
        <v>2441</v>
      </c>
      <c r="B5" s="101"/>
      <c r="C5" s="102"/>
      <c r="D5" s="102"/>
      <c r="E5" s="102"/>
      <c r="F5" s="102"/>
      <c r="G5" s="101"/>
      <c r="H5" s="101"/>
      <c r="I5" s="101"/>
      <c r="J5" s="101"/>
      <c r="K5" s="101"/>
      <c r="L5" s="101"/>
    </row>
    <row r="6" spans="1:12" ht="9">
      <c r="A6" s="103"/>
      <c r="B6" s="101"/>
      <c r="C6" s="102"/>
      <c r="D6" s="102"/>
      <c r="E6" s="102"/>
      <c r="F6" s="102"/>
      <c r="G6" s="101"/>
      <c r="H6" s="101"/>
      <c r="I6" s="101"/>
      <c r="J6" s="101"/>
      <c r="K6" s="101"/>
      <c r="L6" s="101"/>
    </row>
    <row r="7" spans="1:13" ht="18">
      <c r="A7" s="103" t="s">
        <v>1276</v>
      </c>
      <c r="B7" s="4" t="s">
        <v>3104</v>
      </c>
      <c r="C7" s="102" t="s">
        <v>1790</v>
      </c>
      <c r="D7" s="102"/>
      <c r="E7" s="102" t="s">
        <v>1791</v>
      </c>
      <c r="F7" s="102" t="s">
        <v>1792</v>
      </c>
      <c r="G7" s="101" t="s">
        <v>1793</v>
      </c>
      <c r="H7" s="101" t="s">
        <v>3102</v>
      </c>
      <c r="I7" s="101" t="s">
        <v>3102</v>
      </c>
      <c r="J7" s="101" t="s">
        <v>909</v>
      </c>
      <c r="K7" s="101" t="s">
        <v>3102</v>
      </c>
      <c r="L7" s="101" t="s">
        <v>1160</v>
      </c>
      <c r="M7" s="1">
        <v>4</v>
      </c>
    </row>
    <row r="8" spans="1:13" ht="9">
      <c r="A8" s="103" t="s">
        <v>1277</v>
      </c>
      <c r="B8" s="4" t="s">
        <v>3104</v>
      </c>
      <c r="C8" s="102" t="s">
        <v>1790</v>
      </c>
      <c r="D8" s="102"/>
      <c r="E8" s="102" t="s">
        <v>1794</v>
      </c>
      <c r="F8" s="102" t="s">
        <v>1795</v>
      </c>
      <c r="G8" s="101" t="s">
        <v>1796</v>
      </c>
      <c r="H8" s="101" t="s">
        <v>3102</v>
      </c>
      <c r="I8" s="101" t="s">
        <v>3102</v>
      </c>
      <c r="J8" s="101" t="s">
        <v>910</v>
      </c>
      <c r="K8" s="101" t="s">
        <v>3102</v>
      </c>
      <c r="L8" s="101" t="s">
        <v>911</v>
      </c>
      <c r="M8" s="1">
        <v>1</v>
      </c>
    </row>
    <row r="9" spans="1:13" ht="9">
      <c r="A9" s="103" t="s">
        <v>1278</v>
      </c>
      <c r="B9" s="4" t="s">
        <v>3104</v>
      </c>
      <c r="C9" s="102" t="s">
        <v>1790</v>
      </c>
      <c r="D9" s="102"/>
      <c r="E9" s="102" t="s">
        <v>1794</v>
      </c>
      <c r="F9" s="102" t="s">
        <v>1792</v>
      </c>
      <c r="G9" s="101" t="s">
        <v>1797</v>
      </c>
      <c r="H9" s="101" t="s">
        <v>3102</v>
      </c>
      <c r="I9" s="101" t="s">
        <v>3102</v>
      </c>
      <c r="J9" s="101" t="s">
        <v>912</v>
      </c>
      <c r="K9" s="101" t="s">
        <v>3102</v>
      </c>
      <c r="L9" s="101" t="s">
        <v>913</v>
      </c>
      <c r="M9" s="1">
        <v>2</v>
      </c>
    </row>
    <row r="10" spans="1:13" ht="9">
      <c r="A10" s="103"/>
      <c r="B10" s="101" t="s">
        <v>3106</v>
      </c>
      <c r="C10" s="102" t="s">
        <v>1790</v>
      </c>
      <c r="D10" s="102"/>
      <c r="E10" s="102" t="s">
        <v>1794</v>
      </c>
      <c r="F10" s="102"/>
      <c r="G10" s="101" t="s">
        <v>1798</v>
      </c>
      <c r="H10" s="101" t="s">
        <v>3102</v>
      </c>
      <c r="I10" s="101" t="s">
        <v>3102</v>
      </c>
      <c r="J10" s="101" t="s">
        <v>914</v>
      </c>
      <c r="K10" s="101" t="s">
        <v>3102</v>
      </c>
      <c r="L10" s="101" t="s">
        <v>915</v>
      </c>
      <c r="M10" s="1">
        <v>1</v>
      </c>
    </row>
    <row r="11" spans="1:13" ht="9">
      <c r="A11" s="103" t="s">
        <v>1279</v>
      </c>
      <c r="B11" s="4" t="s">
        <v>3104</v>
      </c>
      <c r="C11" s="102" t="s">
        <v>1799</v>
      </c>
      <c r="D11" s="102"/>
      <c r="E11" s="102" t="s">
        <v>1800</v>
      </c>
      <c r="F11" s="102" t="s">
        <v>1801</v>
      </c>
      <c r="G11" s="101" t="s">
        <v>1802</v>
      </c>
      <c r="H11" s="101" t="s">
        <v>3102</v>
      </c>
      <c r="I11" s="101" t="s">
        <v>916</v>
      </c>
      <c r="J11" s="101" t="s">
        <v>917</v>
      </c>
      <c r="K11" s="101" t="s">
        <v>3102</v>
      </c>
      <c r="L11" s="101" t="s">
        <v>918</v>
      </c>
      <c r="M11" s="1">
        <v>2</v>
      </c>
    </row>
    <row r="12" spans="1:13" ht="9">
      <c r="A12" s="103" t="s">
        <v>1280</v>
      </c>
      <c r="B12" s="4" t="s">
        <v>3104</v>
      </c>
      <c r="C12" s="102" t="s">
        <v>1799</v>
      </c>
      <c r="D12" s="102"/>
      <c r="E12" s="102" t="s">
        <v>1800</v>
      </c>
      <c r="F12" s="102" t="s">
        <v>1803</v>
      </c>
      <c r="G12" s="101" t="s">
        <v>1804</v>
      </c>
      <c r="H12" s="101" t="s">
        <v>3102</v>
      </c>
      <c r="I12" s="101" t="s">
        <v>919</v>
      </c>
      <c r="J12" s="101" t="s">
        <v>3102</v>
      </c>
      <c r="K12" s="101" t="s">
        <v>3102</v>
      </c>
      <c r="L12" s="101" t="s">
        <v>920</v>
      </c>
      <c r="M12" s="1">
        <v>1</v>
      </c>
    </row>
    <row r="13" spans="1:13" ht="9">
      <c r="A13" s="103" t="s">
        <v>1281</v>
      </c>
      <c r="B13" s="4" t="s">
        <v>3104</v>
      </c>
      <c r="C13" s="102" t="s">
        <v>1799</v>
      </c>
      <c r="D13" s="102"/>
      <c r="E13" s="102" t="s">
        <v>1800</v>
      </c>
      <c r="F13" s="102" t="s">
        <v>1805</v>
      </c>
      <c r="G13" s="101" t="s">
        <v>1806</v>
      </c>
      <c r="H13" s="101" t="s">
        <v>3102</v>
      </c>
      <c r="I13" s="101" t="s">
        <v>921</v>
      </c>
      <c r="J13" s="101" t="s">
        <v>3102</v>
      </c>
      <c r="K13" s="101" t="s">
        <v>3102</v>
      </c>
      <c r="L13" s="101" t="s">
        <v>3102</v>
      </c>
      <c r="M13" s="1">
        <v>1</v>
      </c>
    </row>
    <row r="14" spans="1:13" ht="9">
      <c r="A14" s="103" t="s">
        <v>1282</v>
      </c>
      <c r="B14" s="4" t="s">
        <v>3104</v>
      </c>
      <c r="C14" s="102" t="s">
        <v>1799</v>
      </c>
      <c r="D14" s="102"/>
      <c r="E14" s="102" t="s">
        <v>1800</v>
      </c>
      <c r="F14" s="102" t="s">
        <v>1807</v>
      </c>
      <c r="G14" s="101" t="s">
        <v>1808</v>
      </c>
      <c r="H14" s="101" t="s">
        <v>3102</v>
      </c>
      <c r="I14" s="101" t="s">
        <v>922</v>
      </c>
      <c r="J14" s="101" t="s">
        <v>3102</v>
      </c>
      <c r="K14" s="101" t="s">
        <v>3102</v>
      </c>
      <c r="L14" s="101" t="s">
        <v>923</v>
      </c>
      <c r="M14" s="1">
        <v>1</v>
      </c>
    </row>
    <row r="15" spans="1:13" ht="9">
      <c r="A15" s="103"/>
      <c r="B15" s="101" t="s">
        <v>3106</v>
      </c>
      <c r="C15" s="102" t="s">
        <v>1799</v>
      </c>
      <c r="D15" s="102"/>
      <c r="E15" s="102" t="s">
        <v>1800</v>
      </c>
      <c r="F15" s="102"/>
      <c r="G15" s="101" t="s">
        <v>1809</v>
      </c>
      <c r="H15" s="101" t="s">
        <v>3102</v>
      </c>
      <c r="I15" s="101" t="s">
        <v>3102</v>
      </c>
      <c r="J15" s="101" t="s">
        <v>917</v>
      </c>
      <c r="K15" s="101" t="s">
        <v>3102</v>
      </c>
      <c r="L15" s="101" t="s">
        <v>924</v>
      </c>
      <c r="M15" s="1">
        <v>1</v>
      </c>
    </row>
    <row r="16" spans="1:13" ht="9">
      <c r="A16" s="103" t="s">
        <v>1283</v>
      </c>
      <c r="B16" s="4" t="s">
        <v>3104</v>
      </c>
      <c r="C16" s="102" t="s">
        <v>1799</v>
      </c>
      <c r="D16" s="102"/>
      <c r="E16" s="102" t="s">
        <v>1810</v>
      </c>
      <c r="F16" s="102" t="s">
        <v>1801</v>
      </c>
      <c r="G16" s="101" t="s">
        <v>1811</v>
      </c>
      <c r="H16" s="101" t="s">
        <v>3102</v>
      </c>
      <c r="I16" s="101" t="s">
        <v>1812</v>
      </c>
      <c r="J16" s="101" t="s">
        <v>925</v>
      </c>
      <c r="K16" s="101" t="s">
        <v>3102</v>
      </c>
      <c r="L16" s="101" t="s">
        <v>926</v>
      </c>
      <c r="M16" s="1">
        <v>2</v>
      </c>
    </row>
    <row r="17" spans="1:13" ht="9">
      <c r="A17" s="103" t="s">
        <v>1281</v>
      </c>
      <c r="B17" s="4" t="s">
        <v>3104</v>
      </c>
      <c r="C17" s="102" t="s">
        <v>1799</v>
      </c>
      <c r="D17" s="102"/>
      <c r="E17" s="102" t="s">
        <v>1810</v>
      </c>
      <c r="F17" s="102" t="s">
        <v>1805</v>
      </c>
      <c r="G17" s="101" t="s">
        <v>1812</v>
      </c>
      <c r="H17" s="101" t="s">
        <v>3102</v>
      </c>
      <c r="I17" s="101" t="s">
        <v>927</v>
      </c>
      <c r="J17" s="101" t="s">
        <v>3102</v>
      </c>
      <c r="K17" s="101" t="s">
        <v>3102</v>
      </c>
      <c r="L17" s="101" t="s">
        <v>3102</v>
      </c>
      <c r="M17" s="1">
        <v>1</v>
      </c>
    </row>
    <row r="18" spans="1:13" ht="9">
      <c r="A18" s="103"/>
      <c r="B18" s="101" t="s">
        <v>3106</v>
      </c>
      <c r="C18" s="102" t="s">
        <v>1799</v>
      </c>
      <c r="D18" s="102"/>
      <c r="E18" s="102" t="s">
        <v>1810</v>
      </c>
      <c r="F18" s="102"/>
      <c r="G18" s="101" t="s">
        <v>1813</v>
      </c>
      <c r="H18" s="101" t="s">
        <v>3102</v>
      </c>
      <c r="I18" s="101" t="s">
        <v>3102</v>
      </c>
      <c r="J18" s="101" t="s">
        <v>925</v>
      </c>
      <c r="K18" s="101" t="s">
        <v>3102</v>
      </c>
      <c r="L18" s="101" t="s">
        <v>926</v>
      </c>
      <c r="M18" s="1">
        <v>1</v>
      </c>
    </row>
    <row r="19" spans="1:13" ht="18">
      <c r="A19" s="103" t="s">
        <v>1284</v>
      </c>
      <c r="B19" s="4" t="s">
        <v>3104</v>
      </c>
      <c r="C19" s="102" t="s">
        <v>1799</v>
      </c>
      <c r="D19" s="102"/>
      <c r="E19" s="102" t="s">
        <v>1814</v>
      </c>
      <c r="F19" s="102" t="s">
        <v>1801</v>
      </c>
      <c r="G19" s="101" t="s">
        <v>1815</v>
      </c>
      <c r="H19" s="101" t="s">
        <v>3102</v>
      </c>
      <c r="I19" s="101" t="s">
        <v>3102</v>
      </c>
      <c r="J19" s="101" t="s">
        <v>928</v>
      </c>
      <c r="K19" s="101" t="s">
        <v>3102</v>
      </c>
      <c r="L19" s="101" t="s">
        <v>929</v>
      </c>
      <c r="M19" s="1">
        <v>2</v>
      </c>
    </row>
    <row r="20" spans="1:13" ht="18">
      <c r="A20" s="103" t="s">
        <v>1285</v>
      </c>
      <c r="B20" s="4" t="s">
        <v>3104</v>
      </c>
      <c r="C20" s="102" t="s">
        <v>1816</v>
      </c>
      <c r="D20" s="102"/>
      <c r="E20" s="102" t="s">
        <v>1817</v>
      </c>
      <c r="F20" s="102" t="s">
        <v>1801</v>
      </c>
      <c r="G20" s="101" t="s">
        <v>1818</v>
      </c>
      <c r="H20" s="101" t="s">
        <v>3102</v>
      </c>
      <c r="I20" s="101" t="s">
        <v>3102</v>
      </c>
      <c r="J20" s="101" t="s">
        <v>930</v>
      </c>
      <c r="K20" s="101" t="s">
        <v>3102</v>
      </c>
      <c r="L20" s="101" t="s">
        <v>931</v>
      </c>
      <c r="M20" s="1">
        <v>3</v>
      </c>
    </row>
    <row r="21" spans="1:13" ht="18">
      <c r="A21" s="103" t="s">
        <v>1286</v>
      </c>
      <c r="B21" s="4" t="s">
        <v>3104</v>
      </c>
      <c r="C21" s="102" t="s">
        <v>1816</v>
      </c>
      <c r="D21" s="102"/>
      <c r="E21" s="102" t="s">
        <v>1791</v>
      </c>
      <c r="F21" s="102" t="s">
        <v>1801</v>
      </c>
      <c r="G21" s="101" t="s">
        <v>1819</v>
      </c>
      <c r="H21" s="101" t="s">
        <v>3102</v>
      </c>
      <c r="I21" s="101" t="s">
        <v>3102</v>
      </c>
      <c r="J21" s="101" t="s">
        <v>3102</v>
      </c>
      <c r="K21" s="101" t="s">
        <v>3102</v>
      </c>
      <c r="L21" s="101" t="s">
        <v>1819</v>
      </c>
      <c r="M21" s="1">
        <v>3</v>
      </c>
    </row>
    <row r="22" spans="1:13" ht="18">
      <c r="A22" s="103" t="s">
        <v>1287</v>
      </c>
      <c r="B22" s="4" t="s">
        <v>3104</v>
      </c>
      <c r="C22" s="102" t="s">
        <v>1820</v>
      </c>
      <c r="D22" s="102"/>
      <c r="E22" s="102" t="s">
        <v>1791</v>
      </c>
      <c r="F22" s="102" t="s">
        <v>1821</v>
      </c>
      <c r="G22" s="101" t="s">
        <v>1822</v>
      </c>
      <c r="H22" s="101" t="s">
        <v>3102</v>
      </c>
      <c r="I22" s="101" t="s">
        <v>3102</v>
      </c>
      <c r="J22" s="101" t="s">
        <v>3102</v>
      </c>
      <c r="K22" s="101" t="s">
        <v>3102</v>
      </c>
      <c r="L22" s="101" t="s">
        <v>1822</v>
      </c>
      <c r="M22" s="1">
        <v>3</v>
      </c>
    </row>
    <row r="23" spans="1:13" ht="9">
      <c r="A23" s="103" t="s">
        <v>1288</v>
      </c>
      <c r="B23" s="4" t="s">
        <v>3104</v>
      </c>
      <c r="C23" s="102" t="s">
        <v>1820</v>
      </c>
      <c r="D23" s="102"/>
      <c r="E23" s="102" t="s">
        <v>1794</v>
      </c>
      <c r="F23" s="102" t="s">
        <v>1823</v>
      </c>
      <c r="G23" s="101" t="s">
        <v>1824</v>
      </c>
      <c r="H23" s="101" t="s">
        <v>3102</v>
      </c>
      <c r="I23" s="101" t="s">
        <v>3102</v>
      </c>
      <c r="J23" s="101" t="s">
        <v>3102</v>
      </c>
      <c r="K23" s="101" t="s">
        <v>3102</v>
      </c>
      <c r="L23" s="101" t="s">
        <v>1824</v>
      </c>
      <c r="M23" s="1">
        <v>2</v>
      </c>
    </row>
    <row r="24" spans="1:13" ht="9">
      <c r="A24" s="103" t="s">
        <v>1289</v>
      </c>
      <c r="B24" s="4" t="s">
        <v>3104</v>
      </c>
      <c r="C24" s="102" t="s">
        <v>1820</v>
      </c>
      <c r="D24" s="102"/>
      <c r="E24" s="102" t="s">
        <v>1825</v>
      </c>
      <c r="F24" s="102" t="s">
        <v>1823</v>
      </c>
      <c r="G24" s="101" t="s">
        <v>1826</v>
      </c>
      <c r="H24" s="101" t="s">
        <v>3102</v>
      </c>
      <c r="I24" s="101" t="s">
        <v>3102</v>
      </c>
      <c r="J24" s="101" t="s">
        <v>3102</v>
      </c>
      <c r="K24" s="101" t="s">
        <v>3102</v>
      </c>
      <c r="L24" s="101" t="s">
        <v>1826</v>
      </c>
      <c r="M24" s="1">
        <v>1</v>
      </c>
    </row>
    <row r="25" spans="1:13" ht="18">
      <c r="A25" s="103" t="s">
        <v>1290</v>
      </c>
      <c r="B25" s="4" t="s">
        <v>3104</v>
      </c>
      <c r="C25" s="102" t="s">
        <v>1827</v>
      </c>
      <c r="D25" s="102"/>
      <c r="E25" s="102" t="s">
        <v>1791</v>
      </c>
      <c r="F25" s="102" t="s">
        <v>1801</v>
      </c>
      <c r="G25" s="101" t="s">
        <v>1828</v>
      </c>
      <c r="H25" s="101" t="s">
        <v>3102</v>
      </c>
      <c r="I25" s="101" t="s">
        <v>3102</v>
      </c>
      <c r="J25" s="101" t="s">
        <v>932</v>
      </c>
      <c r="K25" s="101" t="s">
        <v>3102</v>
      </c>
      <c r="L25" s="101" t="s">
        <v>933</v>
      </c>
      <c r="M25" s="1">
        <v>3</v>
      </c>
    </row>
    <row r="26" spans="1:13" ht="9">
      <c r="A26" s="103" t="s">
        <v>1291</v>
      </c>
      <c r="B26" s="4" t="s">
        <v>3104</v>
      </c>
      <c r="C26" s="102" t="s">
        <v>1827</v>
      </c>
      <c r="D26" s="102"/>
      <c r="E26" s="102" t="s">
        <v>1794</v>
      </c>
      <c r="F26" s="102" t="s">
        <v>1801</v>
      </c>
      <c r="G26" s="101" t="s">
        <v>1829</v>
      </c>
      <c r="H26" s="101" t="s">
        <v>3102</v>
      </c>
      <c r="I26" s="101" t="s">
        <v>3102</v>
      </c>
      <c r="J26" s="101" t="s">
        <v>934</v>
      </c>
      <c r="K26" s="101" t="s">
        <v>3102</v>
      </c>
      <c r="L26" s="101" t="s">
        <v>935</v>
      </c>
      <c r="M26" s="1">
        <v>2</v>
      </c>
    </row>
    <row r="27" spans="1:12" ht="9">
      <c r="A27" s="103"/>
      <c r="B27" s="101"/>
      <c r="C27" s="102"/>
      <c r="D27" s="102"/>
      <c r="E27" s="102"/>
      <c r="F27" s="102"/>
      <c r="G27" s="101"/>
      <c r="H27" s="101"/>
      <c r="I27" s="101"/>
      <c r="J27" s="101"/>
      <c r="K27" s="101"/>
      <c r="L27" s="101"/>
    </row>
    <row r="28" spans="1:13" ht="9.75" thickBot="1">
      <c r="A28" s="103" t="s">
        <v>1292</v>
      </c>
      <c r="B28" s="101"/>
      <c r="C28" s="102"/>
      <c r="D28" s="102"/>
      <c r="E28" s="102"/>
      <c r="F28" s="102"/>
      <c r="G28" s="99" t="s">
        <v>1830</v>
      </c>
      <c r="H28" s="99" t="s">
        <v>3102</v>
      </c>
      <c r="I28" s="99" t="s">
        <v>3102</v>
      </c>
      <c r="J28" s="99" t="s">
        <v>936</v>
      </c>
      <c r="K28" s="99" t="s">
        <v>3102</v>
      </c>
      <c r="L28" s="99" t="s">
        <v>937</v>
      </c>
      <c r="M28" s="1">
        <v>1</v>
      </c>
    </row>
    <row r="29" spans="1:12" ht="9.75" thickTop="1">
      <c r="A29" s="103"/>
      <c r="B29" s="101"/>
      <c r="C29" s="102"/>
      <c r="D29" s="102"/>
      <c r="E29" s="102"/>
      <c r="F29" s="102"/>
      <c r="G29" s="104"/>
      <c r="H29" s="104"/>
      <c r="I29" s="101"/>
      <c r="J29" s="101"/>
      <c r="K29" s="101"/>
      <c r="L29" s="101"/>
    </row>
    <row r="30" spans="1:12" ht="9">
      <c r="A30" s="100" t="s">
        <v>2445</v>
      </c>
      <c r="B30" s="101"/>
      <c r="C30" s="102"/>
      <c r="D30" s="102"/>
      <c r="E30" s="102"/>
      <c r="F30" s="102"/>
      <c r="G30" s="101"/>
      <c r="H30" s="101"/>
      <c r="I30" s="101"/>
      <c r="J30" s="101"/>
      <c r="K30" s="101"/>
      <c r="L30" s="101"/>
    </row>
    <row r="31" spans="1:12" ht="9">
      <c r="A31" s="103"/>
      <c r="B31" s="101"/>
      <c r="C31" s="102"/>
      <c r="D31" s="102"/>
      <c r="E31" s="102"/>
      <c r="F31" s="102"/>
      <c r="G31" s="101"/>
      <c r="H31" s="101"/>
      <c r="I31" s="101"/>
      <c r="J31" s="101"/>
      <c r="K31" s="101"/>
      <c r="L31" s="101"/>
    </row>
    <row r="32" spans="1:13" ht="9">
      <c r="A32" s="103" t="s">
        <v>1293</v>
      </c>
      <c r="B32" s="4" t="s">
        <v>3104</v>
      </c>
      <c r="C32" s="102" t="s">
        <v>1831</v>
      </c>
      <c r="D32" s="102"/>
      <c r="E32" s="102" t="s">
        <v>1832</v>
      </c>
      <c r="F32" s="102" t="s">
        <v>1801</v>
      </c>
      <c r="G32" s="101" t="s">
        <v>1833</v>
      </c>
      <c r="H32" s="101" t="s">
        <v>3102</v>
      </c>
      <c r="I32" s="101" t="s">
        <v>3102</v>
      </c>
      <c r="J32" s="101" t="s">
        <v>938</v>
      </c>
      <c r="K32" s="101" t="s">
        <v>3102</v>
      </c>
      <c r="L32" s="101" t="s">
        <v>939</v>
      </c>
      <c r="M32" s="1">
        <v>2</v>
      </c>
    </row>
    <row r="33" spans="1:13" ht="18">
      <c r="A33" s="103" t="s">
        <v>1294</v>
      </c>
      <c r="B33" s="4" t="s">
        <v>3104</v>
      </c>
      <c r="C33" s="102" t="s">
        <v>1831</v>
      </c>
      <c r="D33" s="102"/>
      <c r="E33" s="102" t="s">
        <v>1791</v>
      </c>
      <c r="F33" s="102" t="s">
        <v>1795</v>
      </c>
      <c r="G33" s="101" t="s">
        <v>1834</v>
      </c>
      <c r="H33" s="101" t="s">
        <v>3102</v>
      </c>
      <c r="I33" s="101" t="s">
        <v>3102</v>
      </c>
      <c r="J33" s="101" t="s">
        <v>940</v>
      </c>
      <c r="K33" s="101" t="s">
        <v>3102</v>
      </c>
      <c r="L33" s="101" t="s">
        <v>941</v>
      </c>
      <c r="M33" s="1">
        <v>3</v>
      </c>
    </row>
    <row r="34" spans="1:13" ht="18">
      <c r="A34" s="103" t="s">
        <v>1295</v>
      </c>
      <c r="B34" s="4" t="s">
        <v>3104</v>
      </c>
      <c r="C34" s="102" t="s">
        <v>1831</v>
      </c>
      <c r="D34" s="102"/>
      <c r="E34" s="102" t="s">
        <v>1791</v>
      </c>
      <c r="F34" s="102" t="s">
        <v>1823</v>
      </c>
      <c r="G34" s="101" t="s">
        <v>1835</v>
      </c>
      <c r="H34" s="101" t="s">
        <v>3102</v>
      </c>
      <c r="I34" s="101" t="s">
        <v>3102</v>
      </c>
      <c r="J34" s="101" t="s">
        <v>942</v>
      </c>
      <c r="K34" s="101" t="s">
        <v>3102</v>
      </c>
      <c r="L34" s="101" t="s">
        <v>943</v>
      </c>
      <c r="M34" s="1">
        <v>3</v>
      </c>
    </row>
    <row r="35" spans="1:13" ht="9">
      <c r="A35" s="103"/>
      <c r="B35" s="101" t="s">
        <v>3106</v>
      </c>
      <c r="C35" s="102" t="s">
        <v>1831</v>
      </c>
      <c r="D35" s="102"/>
      <c r="E35" s="102" t="s">
        <v>1791</v>
      </c>
      <c r="F35" s="102"/>
      <c r="G35" s="101" t="s">
        <v>1836</v>
      </c>
      <c r="H35" s="101" t="s">
        <v>3102</v>
      </c>
      <c r="I35" s="101" t="s">
        <v>3102</v>
      </c>
      <c r="J35" s="101" t="s">
        <v>944</v>
      </c>
      <c r="K35" s="101" t="s">
        <v>3102</v>
      </c>
      <c r="L35" s="101" t="s">
        <v>945</v>
      </c>
      <c r="M35" s="1">
        <v>1</v>
      </c>
    </row>
    <row r="36" spans="1:13" ht="9">
      <c r="A36" s="103" t="s">
        <v>1296</v>
      </c>
      <c r="B36" s="4" t="s">
        <v>3104</v>
      </c>
      <c r="C36" s="102" t="s">
        <v>1831</v>
      </c>
      <c r="D36" s="102"/>
      <c r="E36" s="102" t="s">
        <v>1794</v>
      </c>
      <c r="F36" s="102" t="s">
        <v>1795</v>
      </c>
      <c r="G36" s="101" t="s">
        <v>1837</v>
      </c>
      <c r="H36" s="101" t="s">
        <v>3102</v>
      </c>
      <c r="I36" s="101" t="s">
        <v>3102</v>
      </c>
      <c r="J36" s="101" t="s">
        <v>946</v>
      </c>
      <c r="K36" s="101" t="s">
        <v>3102</v>
      </c>
      <c r="L36" s="101" t="s">
        <v>947</v>
      </c>
      <c r="M36" s="1">
        <v>2</v>
      </c>
    </row>
    <row r="37" spans="1:13" ht="9">
      <c r="A37" s="103" t="s">
        <v>1297</v>
      </c>
      <c r="B37" s="4" t="s">
        <v>3104</v>
      </c>
      <c r="C37" s="102" t="s">
        <v>1831</v>
      </c>
      <c r="D37" s="102"/>
      <c r="E37" s="102" t="s">
        <v>1794</v>
      </c>
      <c r="F37" s="102" t="s">
        <v>1823</v>
      </c>
      <c r="G37" s="101" t="s">
        <v>1838</v>
      </c>
      <c r="H37" s="101" t="s">
        <v>3102</v>
      </c>
      <c r="I37" s="101" t="s">
        <v>3102</v>
      </c>
      <c r="J37" s="101" t="s">
        <v>948</v>
      </c>
      <c r="K37" s="101" t="s">
        <v>3102</v>
      </c>
      <c r="L37" s="101" t="s">
        <v>949</v>
      </c>
      <c r="M37" s="1">
        <v>2</v>
      </c>
    </row>
    <row r="38" spans="1:13" ht="9">
      <c r="A38" s="103"/>
      <c r="B38" s="101" t="s">
        <v>3106</v>
      </c>
      <c r="C38" s="102" t="s">
        <v>1831</v>
      </c>
      <c r="D38" s="102"/>
      <c r="E38" s="102" t="s">
        <v>1794</v>
      </c>
      <c r="F38" s="102"/>
      <c r="G38" s="101" t="s">
        <v>1839</v>
      </c>
      <c r="H38" s="101" t="s">
        <v>3102</v>
      </c>
      <c r="I38" s="101" t="s">
        <v>3102</v>
      </c>
      <c r="J38" s="101" t="s">
        <v>950</v>
      </c>
      <c r="K38" s="101" t="s">
        <v>3102</v>
      </c>
      <c r="L38" s="101" t="s">
        <v>951</v>
      </c>
      <c r="M38" s="1">
        <v>1</v>
      </c>
    </row>
    <row r="39" spans="1:13" ht="9">
      <c r="A39" s="103" t="s">
        <v>1298</v>
      </c>
      <c r="B39" s="4" t="s">
        <v>3104</v>
      </c>
      <c r="C39" s="102" t="s">
        <v>1831</v>
      </c>
      <c r="D39" s="102"/>
      <c r="E39" s="102" t="s">
        <v>1840</v>
      </c>
      <c r="F39" s="102" t="s">
        <v>1795</v>
      </c>
      <c r="G39" s="101" t="s">
        <v>1841</v>
      </c>
      <c r="H39" s="101" t="s">
        <v>3102</v>
      </c>
      <c r="I39" s="101" t="s">
        <v>3102</v>
      </c>
      <c r="J39" s="101" t="s">
        <v>3102</v>
      </c>
      <c r="K39" s="101" t="s">
        <v>3102</v>
      </c>
      <c r="L39" s="101" t="s">
        <v>1841</v>
      </c>
      <c r="M39" s="1">
        <v>2</v>
      </c>
    </row>
    <row r="40" spans="1:13" ht="9">
      <c r="A40" s="103" t="s">
        <v>1299</v>
      </c>
      <c r="B40" s="4" t="s">
        <v>3104</v>
      </c>
      <c r="C40" s="102" t="s">
        <v>1831</v>
      </c>
      <c r="D40" s="102"/>
      <c r="E40" s="102" t="s">
        <v>1842</v>
      </c>
      <c r="F40" s="102" t="s">
        <v>1801</v>
      </c>
      <c r="G40" s="101" t="s">
        <v>1843</v>
      </c>
      <c r="H40" s="101" t="s">
        <v>3102</v>
      </c>
      <c r="I40" s="101" t="s">
        <v>3102</v>
      </c>
      <c r="J40" s="101" t="s">
        <v>1843</v>
      </c>
      <c r="K40" s="101" t="s">
        <v>3102</v>
      </c>
      <c r="L40" s="101" t="s">
        <v>3102</v>
      </c>
      <c r="M40" s="1">
        <v>1</v>
      </c>
    </row>
    <row r="41" spans="1:13" ht="9">
      <c r="A41" s="103" t="s">
        <v>1300</v>
      </c>
      <c r="B41" s="4" t="s">
        <v>3104</v>
      </c>
      <c r="C41" s="102" t="s">
        <v>1831</v>
      </c>
      <c r="D41" s="102"/>
      <c r="E41" s="102" t="s">
        <v>1844</v>
      </c>
      <c r="F41" s="102" t="s">
        <v>1795</v>
      </c>
      <c r="G41" s="101" t="s">
        <v>1845</v>
      </c>
      <c r="H41" s="101" t="s">
        <v>3102</v>
      </c>
      <c r="I41" s="101" t="s">
        <v>3102</v>
      </c>
      <c r="J41" s="101" t="s">
        <v>952</v>
      </c>
      <c r="K41" s="101" t="s">
        <v>3102</v>
      </c>
      <c r="L41" s="101" t="s">
        <v>953</v>
      </c>
      <c r="M41" s="1">
        <v>1</v>
      </c>
    </row>
    <row r="42" spans="1:13" ht="18">
      <c r="A42" s="103" t="s">
        <v>1301</v>
      </c>
      <c r="B42" s="4" t="s">
        <v>3104</v>
      </c>
      <c r="C42" s="102" t="s">
        <v>1831</v>
      </c>
      <c r="D42" s="102"/>
      <c r="E42" s="102" t="s">
        <v>1846</v>
      </c>
      <c r="F42" s="102" t="s">
        <v>1801</v>
      </c>
      <c r="G42" s="101" t="s">
        <v>1847</v>
      </c>
      <c r="H42" s="101" t="s">
        <v>3102</v>
      </c>
      <c r="I42" s="101" t="s">
        <v>3102</v>
      </c>
      <c r="J42" s="101" t="s">
        <v>3102</v>
      </c>
      <c r="K42" s="101" t="s">
        <v>3102</v>
      </c>
      <c r="L42" s="101" t="s">
        <v>1847</v>
      </c>
      <c r="M42" s="1">
        <v>2</v>
      </c>
    </row>
    <row r="43" spans="1:13" ht="18">
      <c r="A43" s="103" t="s">
        <v>1302</v>
      </c>
      <c r="B43" s="4" t="s">
        <v>3104</v>
      </c>
      <c r="C43" s="102" t="s">
        <v>1831</v>
      </c>
      <c r="D43" s="102"/>
      <c r="E43" s="102" t="s">
        <v>1848</v>
      </c>
      <c r="F43" s="102" t="s">
        <v>1801</v>
      </c>
      <c r="G43" s="101" t="s">
        <v>1849</v>
      </c>
      <c r="H43" s="101" t="s">
        <v>3102</v>
      </c>
      <c r="I43" s="101" t="s">
        <v>3102</v>
      </c>
      <c r="J43" s="101" t="s">
        <v>954</v>
      </c>
      <c r="K43" s="101" t="s">
        <v>3102</v>
      </c>
      <c r="L43" s="101" t="s">
        <v>955</v>
      </c>
      <c r="M43" s="1">
        <v>3</v>
      </c>
    </row>
    <row r="44" spans="1:13" ht="9">
      <c r="A44" s="103" t="s">
        <v>1303</v>
      </c>
      <c r="B44" s="4" t="s">
        <v>3104</v>
      </c>
      <c r="C44" s="102" t="s">
        <v>1831</v>
      </c>
      <c r="D44" s="102"/>
      <c r="E44" s="102" t="s">
        <v>1850</v>
      </c>
      <c r="F44" s="102" t="s">
        <v>1801</v>
      </c>
      <c r="G44" s="101" t="s">
        <v>1851</v>
      </c>
      <c r="H44" s="101" t="s">
        <v>3102</v>
      </c>
      <c r="I44" s="101" t="s">
        <v>3102</v>
      </c>
      <c r="J44" s="101" t="s">
        <v>3102</v>
      </c>
      <c r="K44" s="101" t="s">
        <v>3102</v>
      </c>
      <c r="L44" s="101" t="s">
        <v>1851</v>
      </c>
      <c r="M44" s="1">
        <v>2</v>
      </c>
    </row>
    <row r="45" spans="1:12" ht="9">
      <c r="A45" s="103"/>
      <c r="B45" s="101"/>
      <c r="C45" s="102"/>
      <c r="D45" s="102"/>
      <c r="E45" s="102"/>
      <c r="F45" s="102"/>
      <c r="G45" s="101"/>
      <c r="H45" s="101"/>
      <c r="I45" s="101"/>
      <c r="J45" s="101"/>
      <c r="K45" s="101"/>
      <c r="L45" s="101"/>
    </row>
    <row r="46" spans="1:13" ht="9.75" thickBot="1">
      <c r="A46" s="103" t="s">
        <v>1304</v>
      </c>
      <c r="B46" s="101"/>
      <c r="C46" s="102"/>
      <c r="D46" s="102"/>
      <c r="E46" s="102"/>
      <c r="F46" s="102"/>
      <c r="G46" s="99" t="s">
        <v>1852</v>
      </c>
      <c r="H46" s="99" t="s">
        <v>3102</v>
      </c>
      <c r="I46" s="99" t="s">
        <v>3102</v>
      </c>
      <c r="J46" s="99" t="s">
        <v>956</v>
      </c>
      <c r="K46" s="99" t="s">
        <v>3102</v>
      </c>
      <c r="L46" s="99" t="s">
        <v>957</v>
      </c>
      <c r="M46" s="1">
        <v>1</v>
      </c>
    </row>
    <row r="47" spans="1:12" ht="9.75" thickTop="1">
      <c r="A47" s="103"/>
      <c r="B47" s="101"/>
      <c r="C47" s="102"/>
      <c r="D47" s="102"/>
      <c r="E47" s="102"/>
      <c r="F47" s="102"/>
      <c r="G47" s="104"/>
      <c r="H47" s="104"/>
      <c r="I47" s="101"/>
      <c r="J47" s="101"/>
      <c r="K47" s="101"/>
      <c r="L47" s="101"/>
    </row>
    <row r="48" spans="1:12" ht="9">
      <c r="A48" s="100" t="s">
        <v>2457</v>
      </c>
      <c r="B48" s="101"/>
      <c r="C48" s="102"/>
      <c r="D48" s="102"/>
      <c r="E48" s="102"/>
      <c r="F48" s="102"/>
      <c r="G48" s="101"/>
      <c r="H48" s="101"/>
      <c r="I48" s="101"/>
      <c r="J48" s="101"/>
      <c r="K48" s="101"/>
      <c r="L48" s="101"/>
    </row>
    <row r="49" spans="1:12" ht="9">
      <c r="A49" s="103"/>
      <c r="B49" s="101"/>
      <c r="C49" s="102"/>
      <c r="D49" s="102"/>
      <c r="E49" s="102"/>
      <c r="F49" s="102"/>
      <c r="G49" s="101"/>
      <c r="H49" s="101"/>
      <c r="I49" s="101"/>
      <c r="J49" s="101"/>
      <c r="K49" s="101"/>
      <c r="L49" s="101"/>
    </row>
    <row r="50" spans="1:13" ht="18">
      <c r="A50" s="103" t="s">
        <v>1305</v>
      </c>
      <c r="B50" s="4" t="s">
        <v>3104</v>
      </c>
      <c r="C50" s="102" t="s">
        <v>1853</v>
      </c>
      <c r="D50" s="102"/>
      <c r="E50" s="102" t="s">
        <v>1854</v>
      </c>
      <c r="F50" s="102" t="s">
        <v>1801</v>
      </c>
      <c r="G50" s="101" t="s">
        <v>1855</v>
      </c>
      <c r="H50" s="101" t="s">
        <v>3102</v>
      </c>
      <c r="I50" s="101" t="s">
        <v>3102</v>
      </c>
      <c r="J50" s="101" t="s">
        <v>3102</v>
      </c>
      <c r="K50" s="101" t="s">
        <v>3102</v>
      </c>
      <c r="L50" s="101" t="s">
        <v>1855</v>
      </c>
      <c r="M50" s="1">
        <v>4</v>
      </c>
    </row>
    <row r="51" spans="1:13" ht="9">
      <c r="A51" s="103" t="s">
        <v>2090</v>
      </c>
      <c r="B51" s="4" t="s">
        <v>3104</v>
      </c>
      <c r="C51" s="102" t="s">
        <v>1853</v>
      </c>
      <c r="D51" s="102"/>
      <c r="E51" s="102" t="s">
        <v>1856</v>
      </c>
      <c r="F51" s="102" t="s">
        <v>1801</v>
      </c>
      <c r="G51" s="101" t="s">
        <v>1857</v>
      </c>
      <c r="H51" s="101" t="s">
        <v>3102</v>
      </c>
      <c r="I51" s="101" t="s">
        <v>3102</v>
      </c>
      <c r="J51" s="101" t="s">
        <v>3102</v>
      </c>
      <c r="K51" s="101" t="s">
        <v>3102</v>
      </c>
      <c r="L51" s="101" t="s">
        <v>1857</v>
      </c>
      <c r="M51" s="1">
        <v>2</v>
      </c>
    </row>
    <row r="52" spans="1:13" ht="18">
      <c r="A52" s="103" t="s">
        <v>2091</v>
      </c>
      <c r="B52" s="4" t="s">
        <v>3104</v>
      </c>
      <c r="C52" s="102" t="s">
        <v>1853</v>
      </c>
      <c r="D52" s="102"/>
      <c r="E52" s="102" t="s">
        <v>1791</v>
      </c>
      <c r="F52" s="102" t="s">
        <v>1858</v>
      </c>
      <c r="G52" s="101" t="s">
        <v>1859</v>
      </c>
      <c r="H52" s="101" t="s">
        <v>3102</v>
      </c>
      <c r="I52" s="101" t="s">
        <v>3102</v>
      </c>
      <c r="J52" s="101" t="s">
        <v>958</v>
      </c>
      <c r="K52" s="101" t="s">
        <v>3102</v>
      </c>
      <c r="L52" s="101" t="s">
        <v>959</v>
      </c>
      <c r="M52" s="1">
        <v>3</v>
      </c>
    </row>
    <row r="53" spans="1:13" ht="18">
      <c r="A53" s="103" t="s">
        <v>2092</v>
      </c>
      <c r="B53" s="4" t="s">
        <v>3104</v>
      </c>
      <c r="C53" s="102" t="s">
        <v>1853</v>
      </c>
      <c r="D53" s="102"/>
      <c r="E53" s="102" t="s">
        <v>1860</v>
      </c>
      <c r="F53" s="102" t="s">
        <v>1801</v>
      </c>
      <c r="G53" s="101" t="s">
        <v>1861</v>
      </c>
      <c r="H53" s="101" t="s">
        <v>3102</v>
      </c>
      <c r="I53" s="101" t="s">
        <v>3102</v>
      </c>
      <c r="J53" s="101" t="s">
        <v>960</v>
      </c>
      <c r="K53" s="101" t="s">
        <v>3102</v>
      </c>
      <c r="L53" s="101" t="s">
        <v>961</v>
      </c>
      <c r="M53" s="1">
        <v>2</v>
      </c>
    </row>
    <row r="54" spans="1:13" ht="18">
      <c r="A54" s="103" t="s">
        <v>2093</v>
      </c>
      <c r="B54" s="4" t="s">
        <v>3104</v>
      </c>
      <c r="C54" s="102" t="s">
        <v>1853</v>
      </c>
      <c r="D54" s="102"/>
      <c r="E54" s="102" t="s">
        <v>1862</v>
      </c>
      <c r="F54" s="102" t="s">
        <v>1801</v>
      </c>
      <c r="G54" s="101" t="s">
        <v>3102</v>
      </c>
      <c r="H54" s="101" t="s">
        <v>3102</v>
      </c>
      <c r="I54" s="101" t="s">
        <v>3102</v>
      </c>
      <c r="J54" s="101" t="s">
        <v>962</v>
      </c>
      <c r="K54" s="101" t="s">
        <v>3102</v>
      </c>
      <c r="L54" s="101" t="s">
        <v>963</v>
      </c>
      <c r="M54" s="1">
        <v>2</v>
      </c>
    </row>
    <row r="55" spans="1:13" ht="9">
      <c r="A55" s="103" t="s">
        <v>2094</v>
      </c>
      <c r="B55" s="4" t="s">
        <v>3104</v>
      </c>
      <c r="C55" s="102" t="s">
        <v>1853</v>
      </c>
      <c r="D55" s="102"/>
      <c r="E55" s="102" t="s">
        <v>1863</v>
      </c>
      <c r="F55" s="102" t="s">
        <v>1801</v>
      </c>
      <c r="G55" s="101" t="s">
        <v>1864</v>
      </c>
      <c r="H55" s="101" t="s">
        <v>3102</v>
      </c>
      <c r="I55" s="101" t="s">
        <v>3102</v>
      </c>
      <c r="J55" s="101" t="s">
        <v>964</v>
      </c>
      <c r="K55" s="101" t="s">
        <v>3102</v>
      </c>
      <c r="L55" s="101" t="s">
        <v>965</v>
      </c>
      <c r="M55" s="1">
        <v>2</v>
      </c>
    </row>
    <row r="56" spans="1:13" ht="9">
      <c r="A56" s="103" t="s">
        <v>2095</v>
      </c>
      <c r="B56" s="4" t="s">
        <v>3104</v>
      </c>
      <c r="C56" s="102" t="s">
        <v>1853</v>
      </c>
      <c r="D56" s="102"/>
      <c r="E56" s="102" t="s">
        <v>1794</v>
      </c>
      <c r="F56" s="102" t="s">
        <v>1858</v>
      </c>
      <c r="G56" s="101" t="s">
        <v>1865</v>
      </c>
      <c r="H56" s="101" t="s">
        <v>3102</v>
      </c>
      <c r="I56" s="101" t="s">
        <v>3102</v>
      </c>
      <c r="J56" s="101" t="s">
        <v>966</v>
      </c>
      <c r="K56" s="101" t="s">
        <v>3102</v>
      </c>
      <c r="L56" s="101" t="s">
        <v>967</v>
      </c>
      <c r="M56" s="1">
        <v>2</v>
      </c>
    </row>
    <row r="57" spans="1:13" ht="18">
      <c r="A57" s="103" t="s">
        <v>2096</v>
      </c>
      <c r="B57" s="4" t="s">
        <v>3104</v>
      </c>
      <c r="C57" s="102" t="s">
        <v>1853</v>
      </c>
      <c r="D57" s="102"/>
      <c r="E57" s="102" t="s">
        <v>1840</v>
      </c>
      <c r="F57" s="102" t="s">
        <v>1858</v>
      </c>
      <c r="G57" s="101" t="s">
        <v>1866</v>
      </c>
      <c r="H57" s="101" t="s">
        <v>3102</v>
      </c>
      <c r="I57" s="101" t="s">
        <v>3102</v>
      </c>
      <c r="J57" s="101" t="s">
        <v>968</v>
      </c>
      <c r="K57" s="101" t="s">
        <v>3102</v>
      </c>
      <c r="L57" s="101" t="s">
        <v>969</v>
      </c>
      <c r="M57" s="1">
        <v>3</v>
      </c>
    </row>
    <row r="58" spans="1:13" ht="9">
      <c r="A58" s="103" t="s">
        <v>2097</v>
      </c>
      <c r="B58" s="4" t="s">
        <v>3104</v>
      </c>
      <c r="C58" s="102" t="s">
        <v>1853</v>
      </c>
      <c r="D58" s="102"/>
      <c r="E58" s="102" t="s">
        <v>1867</v>
      </c>
      <c r="F58" s="102" t="s">
        <v>1801</v>
      </c>
      <c r="G58" s="101" t="s">
        <v>1868</v>
      </c>
      <c r="H58" s="101" t="s">
        <v>3102</v>
      </c>
      <c r="I58" s="101" t="s">
        <v>3102</v>
      </c>
      <c r="J58" s="101" t="s">
        <v>3102</v>
      </c>
      <c r="K58" s="101" t="s">
        <v>3102</v>
      </c>
      <c r="L58" s="101" t="s">
        <v>1868</v>
      </c>
      <c r="M58" s="1">
        <v>2</v>
      </c>
    </row>
    <row r="59" spans="1:13" ht="9">
      <c r="A59" s="103" t="s">
        <v>2098</v>
      </c>
      <c r="B59" s="4" t="s">
        <v>3104</v>
      </c>
      <c r="C59" s="102" t="s">
        <v>1853</v>
      </c>
      <c r="D59" s="102"/>
      <c r="E59" s="102" t="s">
        <v>1869</v>
      </c>
      <c r="F59" s="102" t="s">
        <v>1801</v>
      </c>
      <c r="G59" s="101" t="s">
        <v>1870</v>
      </c>
      <c r="H59" s="101" t="s">
        <v>3102</v>
      </c>
      <c r="I59" s="101" t="s">
        <v>3102</v>
      </c>
      <c r="J59" s="101" t="s">
        <v>1870</v>
      </c>
      <c r="K59" s="101" t="s">
        <v>3102</v>
      </c>
      <c r="L59" s="101" t="s">
        <v>3102</v>
      </c>
      <c r="M59" s="1">
        <v>1</v>
      </c>
    </row>
    <row r="60" spans="1:13" ht="18">
      <c r="A60" s="103" t="s">
        <v>2099</v>
      </c>
      <c r="B60" s="4" t="s">
        <v>3104</v>
      </c>
      <c r="C60" s="102" t="s">
        <v>1853</v>
      </c>
      <c r="D60" s="102"/>
      <c r="E60" s="102" t="s">
        <v>1814</v>
      </c>
      <c r="F60" s="102" t="s">
        <v>1871</v>
      </c>
      <c r="G60" s="101" t="s">
        <v>1872</v>
      </c>
      <c r="H60" s="101" t="s">
        <v>3102</v>
      </c>
      <c r="I60" s="101" t="s">
        <v>3102</v>
      </c>
      <c r="J60" s="101" t="s">
        <v>970</v>
      </c>
      <c r="K60" s="101" t="s">
        <v>3102</v>
      </c>
      <c r="L60" s="101" t="s">
        <v>971</v>
      </c>
      <c r="M60" s="1">
        <v>3</v>
      </c>
    </row>
    <row r="61" spans="1:13" ht="9">
      <c r="A61" s="103" t="s">
        <v>2100</v>
      </c>
      <c r="B61" s="4" t="s">
        <v>3104</v>
      </c>
      <c r="C61" s="102" t="s">
        <v>1853</v>
      </c>
      <c r="D61" s="102"/>
      <c r="E61" s="102" t="s">
        <v>1844</v>
      </c>
      <c r="F61" s="102" t="s">
        <v>1873</v>
      </c>
      <c r="G61" s="101" t="s">
        <v>1874</v>
      </c>
      <c r="H61" s="101" t="s">
        <v>3102</v>
      </c>
      <c r="I61" s="101" t="s">
        <v>3102</v>
      </c>
      <c r="J61" s="101" t="s">
        <v>972</v>
      </c>
      <c r="K61" s="101" t="s">
        <v>3102</v>
      </c>
      <c r="L61" s="101" t="s">
        <v>973</v>
      </c>
      <c r="M61" s="1">
        <v>2</v>
      </c>
    </row>
    <row r="62" spans="1:12" ht="9">
      <c r="A62" s="103" t="s">
        <v>1766</v>
      </c>
      <c r="B62" s="101"/>
      <c r="C62" s="102"/>
      <c r="D62" s="102"/>
      <c r="E62" s="102"/>
      <c r="F62" s="102"/>
      <c r="G62" s="101"/>
      <c r="H62" s="101"/>
      <c r="I62" s="101"/>
      <c r="J62" s="101"/>
      <c r="K62" s="101"/>
      <c r="L62" s="101"/>
    </row>
    <row r="63" spans="1:13" ht="9.75" thickBot="1">
      <c r="A63" s="103" t="s">
        <v>2101</v>
      </c>
      <c r="B63" s="101"/>
      <c r="C63" s="102"/>
      <c r="D63" s="102"/>
      <c r="E63" s="102"/>
      <c r="F63" s="102"/>
      <c r="G63" s="99" t="s">
        <v>1875</v>
      </c>
      <c r="H63" s="99" t="s">
        <v>3102</v>
      </c>
      <c r="I63" s="99" t="s">
        <v>3102</v>
      </c>
      <c r="J63" s="99" t="s">
        <v>974</v>
      </c>
      <c r="K63" s="99" t="s">
        <v>3102</v>
      </c>
      <c r="L63" s="99" t="s">
        <v>975</v>
      </c>
      <c r="M63" s="1">
        <v>2</v>
      </c>
    </row>
    <row r="64" spans="1:12" ht="9.75" thickTop="1">
      <c r="A64" s="103"/>
      <c r="B64" s="101"/>
      <c r="C64" s="102"/>
      <c r="D64" s="102"/>
      <c r="E64" s="102"/>
      <c r="F64" s="102"/>
      <c r="G64" s="104"/>
      <c r="H64" s="104"/>
      <c r="I64" s="101"/>
      <c r="J64" s="101"/>
      <c r="K64" s="101"/>
      <c r="L64" s="101"/>
    </row>
    <row r="65" spans="1:12" ht="9">
      <c r="A65" s="100" t="s">
        <v>2461</v>
      </c>
      <c r="B65" s="101"/>
      <c r="C65" s="102"/>
      <c r="D65" s="102"/>
      <c r="E65" s="102"/>
      <c r="F65" s="102"/>
      <c r="G65" s="101"/>
      <c r="H65" s="101"/>
      <c r="I65" s="101"/>
      <c r="J65" s="101"/>
      <c r="K65" s="101"/>
      <c r="L65" s="101"/>
    </row>
    <row r="66" spans="1:12" ht="9">
      <c r="A66" s="103"/>
      <c r="B66" s="101"/>
      <c r="C66" s="102"/>
      <c r="D66" s="102"/>
      <c r="E66" s="102"/>
      <c r="F66" s="102"/>
      <c r="G66" s="101"/>
      <c r="H66" s="101"/>
      <c r="I66" s="101"/>
      <c r="J66" s="101"/>
      <c r="K66" s="101"/>
      <c r="L66" s="101"/>
    </row>
    <row r="67" spans="1:13" ht="18">
      <c r="A67" s="103" t="s">
        <v>2102</v>
      </c>
      <c r="B67" s="4" t="s">
        <v>3104</v>
      </c>
      <c r="C67" s="102" t="s">
        <v>1876</v>
      </c>
      <c r="D67" s="102"/>
      <c r="E67" s="102" t="s">
        <v>1791</v>
      </c>
      <c r="F67" s="102" t="s">
        <v>1877</v>
      </c>
      <c r="G67" s="101" t="s">
        <v>1878</v>
      </c>
      <c r="H67" s="101" t="s">
        <v>3102</v>
      </c>
      <c r="I67" s="101" t="s">
        <v>3102</v>
      </c>
      <c r="J67" s="101" t="s">
        <v>1878</v>
      </c>
      <c r="K67" s="101" t="s">
        <v>3102</v>
      </c>
      <c r="L67" s="101" t="s">
        <v>3102</v>
      </c>
      <c r="M67" s="1">
        <v>4</v>
      </c>
    </row>
    <row r="68" spans="1:13" ht="18">
      <c r="A68" s="103" t="s">
        <v>2103</v>
      </c>
      <c r="B68" s="4" t="s">
        <v>3104</v>
      </c>
      <c r="C68" s="102" t="s">
        <v>1876</v>
      </c>
      <c r="D68" s="102"/>
      <c r="E68" s="102" t="s">
        <v>1879</v>
      </c>
      <c r="F68" s="102" t="s">
        <v>1880</v>
      </c>
      <c r="G68" s="101" t="s">
        <v>1881</v>
      </c>
      <c r="H68" s="101" t="s">
        <v>3102</v>
      </c>
      <c r="I68" s="101" t="s">
        <v>3102</v>
      </c>
      <c r="J68" s="101" t="s">
        <v>976</v>
      </c>
      <c r="K68" s="101" t="s">
        <v>3102</v>
      </c>
      <c r="L68" s="101" t="s">
        <v>977</v>
      </c>
      <c r="M68" s="1">
        <v>3</v>
      </c>
    </row>
    <row r="69" spans="1:13" ht="9">
      <c r="A69" s="103" t="s">
        <v>2104</v>
      </c>
      <c r="B69" s="4" t="s">
        <v>3104</v>
      </c>
      <c r="C69" s="102" t="s">
        <v>1876</v>
      </c>
      <c r="D69" s="102"/>
      <c r="E69" s="102" t="s">
        <v>1794</v>
      </c>
      <c r="F69" s="102" t="s">
        <v>1792</v>
      </c>
      <c r="G69" s="101" t="s">
        <v>1882</v>
      </c>
      <c r="H69" s="101" t="s">
        <v>3102</v>
      </c>
      <c r="I69" s="101" t="s">
        <v>3102</v>
      </c>
      <c r="J69" s="101" t="s">
        <v>1882</v>
      </c>
      <c r="K69" s="101" t="s">
        <v>3102</v>
      </c>
      <c r="L69" s="101" t="s">
        <v>3102</v>
      </c>
      <c r="M69" s="1">
        <v>2</v>
      </c>
    </row>
    <row r="70" spans="1:13" ht="18">
      <c r="A70" s="103" t="s">
        <v>2105</v>
      </c>
      <c r="B70" s="4" t="s">
        <v>3104</v>
      </c>
      <c r="C70" s="102" t="s">
        <v>1876</v>
      </c>
      <c r="D70" s="102"/>
      <c r="E70" s="102" t="s">
        <v>1840</v>
      </c>
      <c r="F70" s="102" t="s">
        <v>1883</v>
      </c>
      <c r="G70" s="101" t="s">
        <v>1884</v>
      </c>
      <c r="H70" s="101" t="s">
        <v>3102</v>
      </c>
      <c r="I70" s="101" t="s">
        <v>3102</v>
      </c>
      <c r="J70" s="101" t="s">
        <v>1884</v>
      </c>
      <c r="K70" s="101" t="s">
        <v>3102</v>
      </c>
      <c r="L70" s="101" t="s">
        <v>3102</v>
      </c>
      <c r="M70" s="1">
        <v>3</v>
      </c>
    </row>
    <row r="71" spans="1:13" ht="18">
      <c r="A71" s="103" t="s">
        <v>2106</v>
      </c>
      <c r="B71" s="4" t="s">
        <v>3104</v>
      </c>
      <c r="C71" s="102" t="s">
        <v>1876</v>
      </c>
      <c r="D71" s="102"/>
      <c r="E71" s="102" t="s">
        <v>1840</v>
      </c>
      <c r="F71" s="102" t="s">
        <v>1880</v>
      </c>
      <c r="G71" s="101" t="s">
        <v>1885</v>
      </c>
      <c r="H71" s="101" t="s">
        <v>3102</v>
      </c>
      <c r="I71" s="101" t="s">
        <v>3102</v>
      </c>
      <c r="J71" s="101" t="s">
        <v>978</v>
      </c>
      <c r="K71" s="101" t="s">
        <v>3102</v>
      </c>
      <c r="L71" s="101" t="s">
        <v>979</v>
      </c>
      <c r="M71" s="1">
        <v>2</v>
      </c>
    </row>
    <row r="72" spans="1:13" ht="9">
      <c r="A72" s="103"/>
      <c r="B72" s="101" t="s">
        <v>3106</v>
      </c>
      <c r="C72" s="102" t="s">
        <v>1876</v>
      </c>
      <c r="D72" s="102"/>
      <c r="E72" s="102" t="s">
        <v>1840</v>
      </c>
      <c r="F72" s="102"/>
      <c r="G72" s="101" t="s">
        <v>1886</v>
      </c>
      <c r="H72" s="101" t="s">
        <v>3102</v>
      </c>
      <c r="I72" s="101" t="s">
        <v>3102</v>
      </c>
      <c r="J72" s="101" t="s">
        <v>980</v>
      </c>
      <c r="K72" s="101" t="s">
        <v>3102</v>
      </c>
      <c r="L72" s="101" t="s">
        <v>979</v>
      </c>
      <c r="M72" s="1">
        <v>1</v>
      </c>
    </row>
    <row r="73" spans="1:13" ht="18">
      <c r="A73" s="103" t="s">
        <v>2107</v>
      </c>
      <c r="B73" s="4" t="s">
        <v>3104</v>
      </c>
      <c r="C73" s="102" t="s">
        <v>1876</v>
      </c>
      <c r="D73" s="102"/>
      <c r="E73" s="102" t="s">
        <v>1814</v>
      </c>
      <c r="F73" s="102" t="s">
        <v>1887</v>
      </c>
      <c r="G73" s="101" t="s">
        <v>1888</v>
      </c>
      <c r="H73" s="101" t="s">
        <v>3102</v>
      </c>
      <c r="I73" s="101" t="s">
        <v>3102</v>
      </c>
      <c r="J73" s="101" t="s">
        <v>981</v>
      </c>
      <c r="K73" s="101" t="s">
        <v>3102</v>
      </c>
      <c r="L73" s="101" t="s">
        <v>982</v>
      </c>
      <c r="M73" s="1">
        <v>3</v>
      </c>
    </row>
    <row r="74" spans="1:13" ht="18">
      <c r="A74" s="103" t="s">
        <v>2108</v>
      </c>
      <c r="B74" s="4" t="s">
        <v>3104</v>
      </c>
      <c r="C74" s="102" t="s">
        <v>1876</v>
      </c>
      <c r="D74" s="102"/>
      <c r="E74" s="102" t="s">
        <v>1889</v>
      </c>
      <c r="F74" s="102" t="s">
        <v>1801</v>
      </c>
      <c r="G74" s="101" t="s">
        <v>1890</v>
      </c>
      <c r="H74" s="101" t="s">
        <v>3102</v>
      </c>
      <c r="I74" s="101" t="s">
        <v>3102</v>
      </c>
      <c r="J74" s="101" t="s">
        <v>983</v>
      </c>
      <c r="K74" s="101" t="s">
        <v>3102</v>
      </c>
      <c r="L74" s="101" t="s">
        <v>984</v>
      </c>
      <c r="M74" s="1">
        <v>3</v>
      </c>
    </row>
    <row r="75" spans="1:13" ht="9">
      <c r="A75" s="103" t="s">
        <v>2109</v>
      </c>
      <c r="B75" s="4" t="s">
        <v>3104</v>
      </c>
      <c r="C75" s="102" t="s">
        <v>1876</v>
      </c>
      <c r="D75" s="102"/>
      <c r="E75" s="102" t="s">
        <v>1891</v>
      </c>
      <c r="F75" s="102" t="s">
        <v>1792</v>
      </c>
      <c r="G75" s="101" t="s">
        <v>1892</v>
      </c>
      <c r="H75" s="101" t="s">
        <v>3102</v>
      </c>
      <c r="I75" s="101" t="s">
        <v>3102</v>
      </c>
      <c r="J75" s="101" t="s">
        <v>985</v>
      </c>
      <c r="K75" s="101" t="s">
        <v>3102</v>
      </c>
      <c r="L75" s="101" t="s">
        <v>986</v>
      </c>
      <c r="M75" s="1">
        <v>2</v>
      </c>
    </row>
    <row r="76" spans="1:13" ht="18">
      <c r="A76" s="103" t="s">
        <v>2110</v>
      </c>
      <c r="B76" s="4" t="s">
        <v>3104</v>
      </c>
      <c r="C76" s="102" t="s">
        <v>1876</v>
      </c>
      <c r="D76" s="102"/>
      <c r="E76" s="102" t="s">
        <v>1891</v>
      </c>
      <c r="F76" s="102" t="s">
        <v>1887</v>
      </c>
      <c r="G76" s="101" t="s">
        <v>3102</v>
      </c>
      <c r="H76" s="101" t="s">
        <v>3102</v>
      </c>
      <c r="I76" s="101" t="s">
        <v>3102</v>
      </c>
      <c r="J76" s="101" t="s">
        <v>987</v>
      </c>
      <c r="K76" s="101" t="s">
        <v>3102</v>
      </c>
      <c r="L76" s="101" t="s">
        <v>988</v>
      </c>
      <c r="M76" s="1">
        <v>3</v>
      </c>
    </row>
    <row r="77" spans="1:13" ht="9">
      <c r="A77" s="103" t="s">
        <v>2111</v>
      </c>
      <c r="B77" s="4" t="s">
        <v>3104</v>
      </c>
      <c r="C77" s="102" t="s">
        <v>1876</v>
      </c>
      <c r="D77" s="102"/>
      <c r="E77" s="102" t="s">
        <v>1891</v>
      </c>
      <c r="F77" s="102" t="s">
        <v>1883</v>
      </c>
      <c r="G77" s="101" t="s">
        <v>1893</v>
      </c>
      <c r="H77" s="101" t="s">
        <v>3102</v>
      </c>
      <c r="I77" s="101" t="s">
        <v>3102</v>
      </c>
      <c r="J77" s="101" t="s">
        <v>989</v>
      </c>
      <c r="K77" s="101" t="s">
        <v>3102</v>
      </c>
      <c r="L77" s="101" t="s">
        <v>990</v>
      </c>
      <c r="M77" s="1">
        <v>2</v>
      </c>
    </row>
    <row r="78" spans="1:13" ht="9">
      <c r="A78" s="103" t="s">
        <v>2112</v>
      </c>
      <c r="B78" s="4" t="s">
        <v>3104</v>
      </c>
      <c r="C78" s="102" t="s">
        <v>1876</v>
      </c>
      <c r="D78" s="102"/>
      <c r="E78" s="102" t="s">
        <v>1891</v>
      </c>
      <c r="F78" s="102" t="s">
        <v>1894</v>
      </c>
      <c r="G78" s="101" t="s">
        <v>3102</v>
      </c>
      <c r="H78" s="101" t="s">
        <v>3102</v>
      </c>
      <c r="I78" s="101" t="s">
        <v>3102</v>
      </c>
      <c r="J78" s="101" t="s">
        <v>991</v>
      </c>
      <c r="K78" s="101" t="s">
        <v>3102</v>
      </c>
      <c r="L78" s="101" t="s">
        <v>992</v>
      </c>
      <c r="M78" s="1">
        <v>2</v>
      </c>
    </row>
    <row r="79" spans="1:13" ht="9">
      <c r="A79" s="103"/>
      <c r="B79" s="101" t="s">
        <v>3106</v>
      </c>
      <c r="C79" s="102" t="s">
        <v>1876</v>
      </c>
      <c r="D79" s="102"/>
      <c r="E79" s="102" t="s">
        <v>1891</v>
      </c>
      <c r="F79" s="102"/>
      <c r="G79" s="101" t="s">
        <v>1895</v>
      </c>
      <c r="H79" s="101" t="s">
        <v>3102</v>
      </c>
      <c r="I79" s="101" t="s">
        <v>3102</v>
      </c>
      <c r="J79" s="101" t="s">
        <v>993</v>
      </c>
      <c r="K79" s="101" t="s">
        <v>3102</v>
      </c>
      <c r="L79" s="101" t="s">
        <v>994</v>
      </c>
      <c r="M79" s="1">
        <v>1</v>
      </c>
    </row>
    <row r="80" spans="1:13" ht="18">
      <c r="A80" s="103" t="s">
        <v>0</v>
      </c>
      <c r="B80" s="4" t="s">
        <v>3104</v>
      </c>
      <c r="C80" s="102" t="s">
        <v>1876</v>
      </c>
      <c r="D80" s="102"/>
      <c r="E80" s="102" t="s">
        <v>1896</v>
      </c>
      <c r="F80" s="102" t="s">
        <v>1801</v>
      </c>
      <c r="G80" s="101" t="s">
        <v>1897</v>
      </c>
      <c r="H80" s="101" t="s">
        <v>3102</v>
      </c>
      <c r="I80" s="101" t="s">
        <v>3102</v>
      </c>
      <c r="J80" s="101" t="s">
        <v>995</v>
      </c>
      <c r="K80" s="101" t="s">
        <v>3102</v>
      </c>
      <c r="L80" s="101" t="s">
        <v>996</v>
      </c>
      <c r="M80" s="1">
        <v>3</v>
      </c>
    </row>
    <row r="81" spans="1:13" ht="18">
      <c r="A81" s="103" t="s">
        <v>1</v>
      </c>
      <c r="B81" s="4" t="s">
        <v>3104</v>
      </c>
      <c r="C81" s="102" t="s">
        <v>1876</v>
      </c>
      <c r="D81" s="102"/>
      <c r="E81" s="102" t="s">
        <v>1898</v>
      </c>
      <c r="F81" s="102" t="s">
        <v>1801</v>
      </c>
      <c r="G81" s="101" t="s">
        <v>1899</v>
      </c>
      <c r="H81" s="101" t="s">
        <v>3102</v>
      </c>
      <c r="I81" s="101" t="s">
        <v>3102</v>
      </c>
      <c r="J81" s="101" t="s">
        <v>997</v>
      </c>
      <c r="K81" s="101" t="s">
        <v>3102</v>
      </c>
      <c r="L81" s="101" t="s">
        <v>998</v>
      </c>
      <c r="M81" s="1">
        <v>2</v>
      </c>
    </row>
    <row r="82" spans="1:13" ht="9">
      <c r="A82" s="103" t="s">
        <v>2</v>
      </c>
      <c r="B82" s="4" t="s">
        <v>3104</v>
      </c>
      <c r="C82" s="102" t="s">
        <v>1876</v>
      </c>
      <c r="D82" s="102"/>
      <c r="E82" s="102" t="s">
        <v>1900</v>
      </c>
      <c r="F82" s="102" t="s">
        <v>1801</v>
      </c>
      <c r="G82" s="101" t="s">
        <v>1901</v>
      </c>
      <c r="H82" s="101" t="s">
        <v>3102</v>
      </c>
      <c r="I82" s="101" t="s">
        <v>3102</v>
      </c>
      <c r="J82" s="101" t="s">
        <v>999</v>
      </c>
      <c r="K82" s="101" t="s">
        <v>3102</v>
      </c>
      <c r="L82" s="101" t="s">
        <v>1000</v>
      </c>
      <c r="M82" s="1">
        <v>2</v>
      </c>
    </row>
    <row r="83" spans="1:12" ht="9">
      <c r="A83" s="103" t="s">
        <v>1766</v>
      </c>
      <c r="B83" s="101"/>
      <c r="C83" s="102"/>
      <c r="D83" s="102"/>
      <c r="E83" s="102"/>
      <c r="F83" s="102"/>
      <c r="G83" s="101"/>
      <c r="H83" s="101"/>
      <c r="I83" s="101"/>
      <c r="J83" s="101"/>
      <c r="K83" s="101"/>
      <c r="L83" s="101"/>
    </row>
    <row r="84" spans="1:13" ht="9.75" thickBot="1">
      <c r="A84" s="103" t="s">
        <v>3</v>
      </c>
      <c r="B84" s="101"/>
      <c r="C84" s="102"/>
      <c r="D84" s="102"/>
      <c r="E84" s="102"/>
      <c r="F84" s="102"/>
      <c r="G84" s="99" t="s">
        <v>1902</v>
      </c>
      <c r="H84" s="99" t="s">
        <v>3102</v>
      </c>
      <c r="I84" s="99" t="s">
        <v>3102</v>
      </c>
      <c r="J84" s="99" t="s">
        <v>1001</v>
      </c>
      <c r="K84" s="99" t="s">
        <v>3102</v>
      </c>
      <c r="L84" s="99" t="s">
        <v>1002</v>
      </c>
      <c r="M84" s="1">
        <v>2</v>
      </c>
    </row>
    <row r="85" spans="1:12" ht="9.75" thickTop="1">
      <c r="A85" s="103"/>
      <c r="B85" s="101"/>
      <c r="C85" s="102"/>
      <c r="D85" s="102"/>
      <c r="E85" s="102"/>
      <c r="F85" s="102"/>
      <c r="G85" s="104"/>
      <c r="H85" s="104"/>
      <c r="I85" s="101"/>
      <c r="J85" s="101"/>
      <c r="K85" s="101"/>
      <c r="L85" s="101"/>
    </row>
    <row r="86" spans="1:12" ht="9">
      <c r="A86" s="103"/>
      <c r="B86" s="101"/>
      <c r="C86" s="102"/>
      <c r="D86" s="102"/>
      <c r="E86" s="102"/>
      <c r="F86" s="102"/>
      <c r="G86" s="101"/>
      <c r="H86" s="101"/>
      <c r="I86" s="101"/>
      <c r="J86" s="101"/>
      <c r="K86" s="101"/>
      <c r="L86" s="101"/>
    </row>
    <row r="87" spans="1:12" ht="9">
      <c r="A87" s="100" t="s">
        <v>1903</v>
      </c>
      <c r="B87" s="101"/>
      <c r="C87" s="102"/>
      <c r="D87" s="102"/>
      <c r="E87" s="102"/>
      <c r="F87" s="102"/>
      <c r="G87" s="101"/>
      <c r="H87" s="101"/>
      <c r="I87" s="101"/>
      <c r="J87" s="101"/>
      <c r="K87" s="101"/>
      <c r="L87" s="101"/>
    </row>
    <row r="88" spans="1:12" ht="9">
      <c r="A88" s="103"/>
      <c r="B88" s="101"/>
      <c r="C88" s="102"/>
      <c r="D88" s="102"/>
      <c r="E88" s="102"/>
      <c r="F88" s="102"/>
      <c r="G88" s="101"/>
      <c r="H88" s="101"/>
      <c r="I88" s="101"/>
      <c r="J88" s="101"/>
      <c r="K88" s="101"/>
      <c r="L88" s="101"/>
    </row>
    <row r="89" spans="1:13" ht="18">
      <c r="A89" s="103" t="s">
        <v>4</v>
      </c>
      <c r="B89" s="4" t="s">
        <v>3104</v>
      </c>
      <c r="C89" s="102" t="s">
        <v>1904</v>
      </c>
      <c r="D89" s="102"/>
      <c r="E89" s="102" t="s">
        <v>1905</v>
      </c>
      <c r="F89" s="102" t="s">
        <v>1801</v>
      </c>
      <c r="G89" s="101" t="s">
        <v>1906</v>
      </c>
      <c r="H89" s="101" t="s">
        <v>3102</v>
      </c>
      <c r="I89" s="101" t="s">
        <v>3102</v>
      </c>
      <c r="J89" s="101" t="s">
        <v>1003</v>
      </c>
      <c r="K89" s="101" t="s">
        <v>3102</v>
      </c>
      <c r="L89" s="101" t="s">
        <v>1004</v>
      </c>
      <c r="M89" s="1">
        <v>4</v>
      </c>
    </row>
    <row r="90" spans="1:13" ht="18">
      <c r="A90" s="103" t="s">
        <v>5</v>
      </c>
      <c r="B90" s="4" t="s">
        <v>3104</v>
      </c>
      <c r="C90" s="102" t="s">
        <v>1904</v>
      </c>
      <c r="D90" s="102"/>
      <c r="E90" s="102" t="s">
        <v>1907</v>
      </c>
      <c r="F90" s="102" t="s">
        <v>1801</v>
      </c>
      <c r="G90" s="101" t="s">
        <v>1908</v>
      </c>
      <c r="H90" s="101" t="s">
        <v>3102</v>
      </c>
      <c r="I90" s="101" t="s">
        <v>3102</v>
      </c>
      <c r="J90" s="101" t="s">
        <v>1005</v>
      </c>
      <c r="K90" s="101" t="s">
        <v>3102</v>
      </c>
      <c r="L90" s="101" t="s">
        <v>1006</v>
      </c>
      <c r="M90" s="1">
        <v>3</v>
      </c>
    </row>
    <row r="91" spans="1:13" ht="9">
      <c r="A91" s="103" t="s">
        <v>6</v>
      </c>
      <c r="B91" s="4" t="s">
        <v>3104</v>
      </c>
      <c r="C91" s="102" t="s">
        <v>1904</v>
      </c>
      <c r="D91" s="102"/>
      <c r="E91" s="102" t="s">
        <v>1909</v>
      </c>
      <c r="F91" s="102" t="s">
        <v>1801</v>
      </c>
      <c r="G91" s="101" t="s">
        <v>1910</v>
      </c>
      <c r="H91" s="101" t="s">
        <v>3102</v>
      </c>
      <c r="I91" s="101" t="s">
        <v>3102</v>
      </c>
      <c r="J91" s="101" t="s">
        <v>1007</v>
      </c>
      <c r="K91" s="101" t="s">
        <v>3102</v>
      </c>
      <c r="L91" s="101" t="s">
        <v>1008</v>
      </c>
      <c r="M91" s="1">
        <v>1</v>
      </c>
    </row>
    <row r="92" spans="1:13" ht="18">
      <c r="A92" s="103" t="s">
        <v>7</v>
      </c>
      <c r="B92" s="4" t="s">
        <v>3104</v>
      </c>
      <c r="C92" s="102" t="s">
        <v>1904</v>
      </c>
      <c r="D92" s="102"/>
      <c r="E92" s="102" t="s">
        <v>1791</v>
      </c>
      <c r="F92" s="102" t="s">
        <v>1801</v>
      </c>
      <c r="G92" s="101" t="s">
        <v>3102</v>
      </c>
      <c r="H92" s="101" t="s">
        <v>3102</v>
      </c>
      <c r="I92" s="101" t="s">
        <v>3102</v>
      </c>
      <c r="J92" s="101" t="s">
        <v>1009</v>
      </c>
      <c r="K92" s="101" t="s">
        <v>3102</v>
      </c>
      <c r="L92" s="101" t="s">
        <v>1010</v>
      </c>
      <c r="M92" s="1">
        <v>2</v>
      </c>
    </row>
    <row r="93" spans="1:13" ht="9">
      <c r="A93" s="103" t="s">
        <v>8</v>
      </c>
      <c r="B93" s="4" t="s">
        <v>3104</v>
      </c>
      <c r="C93" s="102" t="s">
        <v>1904</v>
      </c>
      <c r="D93" s="102"/>
      <c r="E93" s="102" t="s">
        <v>1911</v>
      </c>
      <c r="F93" s="102" t="s">
        <v>1801</v>
      </c>
      <c r="G93" s="101" t="s">
        <v>1912</v>
      </c>
      <c r="H93" s="101" t="s">
        <v>3102</v>
      </c>
      <c r="I93" s="101" t="s">
        <v>3102</v>
      </c>
      <c r="J93" s="101" t="s">
        <v>1011</v>
      </c>
      <c r="K93" s="101" t="s">
        <v>3102</v>
      </c>
      <c r="L93" s="101" t="s">
        <v>1012</v>
      </c>
      <c r="M93" s="1">
        <v>1</v>
      </c>
    </row>
    <row r="94" spans="1:13" ht="9">
      <c r="A94" s="103" t="s">
        <v>9</v>
      </c>
      <c r="B94" s="4" t="s">
        <v>3104</v>
      </c>
      <c r="C94" s="102" t="s">
        <v>1904</v>
      </c>
      <c r="D94" s="102"/>
      <c r="E94" s="102" t="s">
        <v>1913</v>
      </c>
      <c r="F94" s="102" t="s">
        <v>1801</v>
      </c>
      <c r="G94" s="101" t="s">
        <v>1914</v>
      </c>
      <c r="H94" s="101" t="s">
        <v>3102</v>
      </c>
      <c r="I94" s="101" t="s">
        <v>3102</v>
      </c>
      <c r="J94" s="101" t="s">
        <v>1013</v>
      </c>
      <c r="K94" s="101" t="s">
        <v>3102</v>
      </c>
      <c r="L94" s="101" t="s">
        <v>1014</v>
      </c>
      <c r="M94" s="1">
        <v>2</v>
      </c>
    </row>
    <row r="95" spans="1:13" ht="18">
      <c r="A95" s="103" t="s">
        <v>10</v>
      </c>
      <c r="B95" s="4" t="s">
        <v>3104</v>
      </c>
      <c r="C95" s="102" t="s">
        <v>1904</v>
      </c>
      <c r="D95" s="102"/>
      <c r="E95" s="102" t="s">
        <v>1915</v>
      </c>
      <c r="F95" s="102" t="s">
        <v>1801</v>
      </c>
      <c r="G95" s="101" t="s">
        <v>1916</v>
      </c>
      <c r="H95" s="101" t="s">
        <v>3102</v>
      </c>
      <c r="I95" s="101" t="s">
        <v>3102</v>
      </c>
      <c r="J95" s="101" t="s">
        <v>3102</v>
      </c>
      <c r="K95" s="101" t="s">
        <v>3102</v>
      </c>
      <c r="L95" s="101" t="s">
        <v>1916</v>
      </c>
      <c r="M95" s="1">
        <v>2</v>
      </c>
    </row>
    <row r="96" spans="1:13" ht="9">
      <c r="A96" s="103" t="s">
        <v>11</v>
      </c>
      <c r="B96" s="4" t="s">
        <v>3104</v>
      </c>
      <c r="C96" s="102" t="s">
        <v>1904</v>
      </c>
      <c r="D96" s="102"/>
      <c r="E96" s="102" t="s">
        <v>1917</v>
      </c>
      <c r="F96" s="102" t="s">
        <v>1801</v>
      </c>
      <c r="G96" s="101" t="s">
        <v>1918</v>
      </c>
      <c r="H96" s="101" t="s">
        <v>3102</v>
      </c>
      <c r="I96" s="101" t="s">
        <v>3102</v>
      </c>
      <c r="J96" s="101" t="s">
        <v>1015</v>
      </c>
      <c r="K96" s="101" t="s">
        <v>3102</v>
      </c>
      <c r="L96" s="101" t="s">
        <v>1016</v>
      </c>
      <c r="M96" s="1">
        <v>1</v>
      </c>
    </row>
    <row r="97" spans="1:13" ht="9">
      <c r="A97" s="103" t="s">
        <v>12</v>
      </c>
      <c r="B97" s="4" t="s">
        <v>3104</v>
      </c>
      <c r="C97" s="102" t="s">
        <v>1904</v>
      </c>
      <c r="D97" s="102"/>
      <c r="E97" s="102" t="s">
        <v>1919</v>
      </c>
      <c r="F97" s="102" t="s">
        <v>1801</v>
      </c>
      <c r="G97" s="101" t="s">
        <v>1920</v>
      </c>
      <c r="H97" s="101" t="s">
        <v>3102</v>
      </c>
      <c r="I97" s="101" t="s">
        <v>3102</v>
      </c>
      <c r="J97" s="101" t="s">
        <v>3102</v>
      </c>
      <c r="K97" s="101" t="s">
        <v>3102</v>
      </c>
      <c r="L97" s="101" t="s">
        <v>1920</v>
      </c>
      <c r="M97" s="1">
        <v>2</v>
      </c>
    </row>
    <row r="98" spans="1:13" ht="9">
      <c r="A98" s="103" t="s">
        <v>13</v>
      </c>
      <c r="B98" s="4" t="s">
        <v>3104</v>
      </c>
      <c r="C98" s="102" t="s">
        <v>1904</v>
      </c>
      <c r="D98" s="102"/>
      <c r="E98" s="102" t="s">
        <v>1794</v>
      </c>
      <c r="F98" s="102" t="s">
        <v>1801</v>
      </c>
      <c r="G98" s="101" t="s">
        <v>1921</v>
      </c>
      <c r="H98" s="101" t="s">
        <v>3102</v>
      </c>
      <c r="I98" s="101" t="s">
        <v>3102</v>
      </c>
      <c r="J98" s="101" t="s">
        <v>1017</v>
      </c>
      <c r="K98" s="101" t="s">
        <v>3102</v>
      </c>
      <c r="L98" s="101" t="s">
        <v>1018</v>
      </c>
      <c r="M98" s="1">
        <v>1</v>
      </c>
    </row>
    <row r="99" spans="1:13" ht="9">
      <c r="A99" s="103" t="s">
        <v>14</v>
      </c>
      <c r="B99" s="4" t="s">
        <v>3104</v>
      </c>
      <c r="C99" s="102" t="s">
        <v>1904</v>
      </c>
      <c r="D99" s="102"/>
      <c r="E99" s="102" t="s">
        <v>1840</v>
      </c>
      <c r="F99" s="102" t="s">
        <v>1801</v>
      </c>
      <c r="G99" s="101" t="s">
        <v>1922</v>
      </c>
      <c r="H99" s="101" t="s">
        <v>3102</v>
      </c>
      <c r="I99" s="101" t="s">
        <v>3102</v>
      </c>
      <c r="J99" s="101" t="s">
        <v>1019</v>
      </c>
      <c r="K99" s="101" t="s">
        <v>3102</v>
      </c>
      <c r="L99" s="101" t="s">
        <v>1020</v>
      </c>
      <c r="M99" s="1">
        <v>2</v>
      </c>
    </row>
    <row r="100" spans="1:13" ht="9">
      <c r="A100" s="103" t="s">
        <v>15</v>
      </c>
      <c r="B100" s="4" t="s">
        <v>3104</v>
      </c>
      <c r="C100" s="102" t="s">
        <v>1904</v>
      </c>
      <c r="D100" s="102"/>
      <c r="E100" s="102" t="s">
        <v>1923</v>
      </c>
      <c r="F100" s="102" t="s">
        <v>1801</v>
      </c>
      <c r="G100" s="101" t="s">
        <v>1924</v>
      </c>
      <c r="H100" s="101" t="s">
        <v>3102</v>
      </c>
      <c r="I100" s="101" t="s">
        <v>3102</v>
      </c>
      <c r="J100" s="101" t="s">
        <v>1021</v>
      </c>
      <c r="K100" s="101" t="s">
        <v>3102</v>
      </c>
      <c r="L100" s="101" t="s">
        <v>1022</v>
      </c>
      <c r="M100" s="1">
        <v>2</v>
      </c>
    </row>
    <row r="101" spans="1:13" ht="9">
      <c r="A101" s="103" t="s">
        <v>16</v>
      </c>
      <c r="B101" s="4" t="s">
        <v>3104</v>
      </c>
      <c r="C101" s="102" t="s">
        <v>1904</v>
      </c>
      <c r="D101" s="102"/>
      <c r="E101" s="102" t="s">
        <v>1814</v>
      </c>
      <c r="F101" s="102" t="s">
        <v>1801</v>
      </c>
      <c r="G101" s="101" t="s">
        <v>1925</v>
      </c>
      <c r="H101" s="101" t="s">
        <v>3102</v>
      </c>
      <c r="I101" s="101" t="s">
        <v>3102</v>
      </c>
      <c r="J101" s="101" t="s">
        <v>1023</v>
      </c>
      <c r="K101" s="101" t="s">
        <v>3102</v>
      </c>
      <c r="L101" s="101" t="s">
        <v>1024</v>
      </c>
      <c r="M101" s="1">
        <v>2</v>
      </c>
    </row>
    <row r="102" spans="1:13" ht="9">
      <c r="A102" s="103" t="s">
        <v>17</v>
      </c>
      <c r="B102" s="4" t="s">
        <v>3104</v>
      </c>
      <c r="C102" s="102" t="s">
        <v>1904</v>
      </c>
      <c r="D102" s="102"/>
      <c r="E102" s="102" t="s">
        <v>1844</v>
      </c>
      <c r="F102" s="102" t="s">
        <v>1801</v>
      </c>
      <c r="G102" s="101" t="s">
        <v>1926</v>
      </c>
      <c r="H102" s="101" t="s">
        <v>3102</v>
      </c>
      <c r="I102" s="101" t="s">
        <v>3102</v>
      </c>
      <c r="J102" s="101" t="s">
        <v>1025</v>
      </c>
      <c r="K102" s="101" t="s">
        <v>3102</v>
      </c>
      <c r="L102" s="101" t="s">
        <v>1026</v>
      </c>
      <c r="M102" s="1">
        <v>1</v>
      </c>
    </row>
    <row r="103" spans="1:12" ht="9">
      <c r="A103" s="103"/>
      <c r="B103" s="101"/>
      <c r="C103" s="102"/>
      <c r="D103" s="102"/>
      <c r="E103" s="102"/>
      <c r="F103" s="102"/>
      <c r="G103" s="101"/>
      <c r="H103" s="101"/>
      <c r="I103" s="101"/>
      <c r="J103" s="101"/>
      <c r="K103" s="101"/>
      <c r="L103" s="101"/>
    </row>
    <row r="104" spans="1:13" ht="9.75" thickBot="1">
      <c r="A104" s="103" t="s">
        <v>18</v>
      </c>
      <c r="B104" s="101"/>
      <c r="C104" s="102"/>
      <c r="D104" s="102"/>
      <c r="E104" s="102"/>
      <c r="F104" s="102"/>
      <c r="G104" s="99" t="s">
        <v>1927</v>
      </c>
      <c r="H104" s="99" t="s">
        <v>3102</v>
      </c>
      <c r="I104" s="99" t="s">
        <v>3102</v>
      </c>
      <c r="J104" s="99" t="s">
        <v>1027</v>
      </c>
      <c r="K104" s="99" t="s">
        <v>3102</v>
      </c>
      <c r="L104" s="99" t="s">
        <v>1028</v>
      </c>
      <c r="M104" s="1">
        <v>1</v>
      </c>
    </row>
    <row r="105" spans="1:12" ht="9.75" thickTop="1">
      <c r="A105" s="103"/>
      <c r="B105" s="101"/>
      <c r="C105" s="102"/>
      <c r="D105" s="102"/>
      <c r="E105" s="102"/>
      <c r="F105" s="102"/>
      <c r="G105" s="104"/>
      <c r="H105" s="104"/>
      <c r="I105" s="101"/>
      <c r="J105" s="101"/>
      <c r="K105" s="101"/>
      <c r="L105" s="101"/>
    </row>
    <row r="106" spans="1:12" ht="9">
      <c r="A106" s="100" t="s">
        <v>1928</v>
      </c>
      <c r="B106" s="101"/>
      <c r="C106" s="102"/>
      <c r="D106" s="102"/>
      <c r="E106" s="102"/>
      <c r="F106" s="102"/>
      <c r="G106" s="101"/>
      <c r="H106" s="101"/>
      <c r="I106" s="101"/>
      <c r="J106" s="101"/>
      <c r="K106" s="101"/>
      <c r="L106" s="101"/>
    </row>
    <row r="107" spans="1:12" ht="9">
      <c r="A107" s="103"/>
      <c r="B107" s="101"/>
      <c r="C107" s="102"/>
      <c r="D107" s="102"/>
      <c r="E107" s="102"/>
      <c r="F107" s="102"/>
      <c r="G107" s="101"/>
      <c r="H107" s="101"/>
      <c r="I107" s="101"/>
      <c r="J107" s="101"/>
      <c r="K107" s="101"/>
      <c r="L107" s="101"/>
    </row>
    <row r="108" spans="1:13" ht="18">
      <c r="A108" s="103" t="s">
        <v>19</v>
      </c>
      <c r="B108" s="4" t="s">
        <v>3104</v>
      </c>
      <c r="C108" s="102" t="s">
        <v>1929</v>
      </c>
      <c r="D108" s="102"/>
      <c r="E108" s="102" t="s">
        <v>1905</v>
      </c>
      <c r="F108" s="102" t="s">
        <v>1801</v>
      </c>
      <c r="G108" s="101" t="s">
        <v>1930</v>
      </c>
      <c r="H108" s="101" t="s">
        <v>3102</v>
      </c>
      <c r="I108" s="101" t="s">
        <v>3102</v>
      </c>
      <c r="J108" s="101" t="s">
        <v>3102</v>
      </c>
      <c r="K108" s="101" t="s">
        <v>3102</v>
      </c>
      <c r="L108" s="101" t="s">
        <v>1930</v>
      </c>
      <c r="M108" s="1">
        <v>3</v>
      </c>
    </row>
    <row r="109" spans="1:13" ht="18">
      <c r="A109" s="103" t="s">
        <v>20</v>
      </c>
      <c r="B109" s="4" t="s">
        <v>3104</v>
      </c>
      <c r="C109" s="102" t="s">
        <v>1929</v>
      </c>
      <c r="D109" s="102"/>
      <c r="E109" s="102" t="s">
        <v>1907</v>
      </c>
      <c r="F109" s="102" t="s">
        <v>1801</v>
      </c>
      <c r="G109" s="101" t="s">
        <v>1345</v>
      </c>
      <c r="H109" s="101" t="s">
        <v>3102</v>
      </c>
      <c r="I109" s="101" t="s">
        <v>3102</v>
      </c>
      <c r="J109" s="101" t="s">
        <v>3102</v>
      </c>
      <c r="K109" s="101" t="s">
        <v>3102</v>
      </c>
      <c r="L109" s="101" t="s">
        <v>1345</v>
      </c>
      <c r="M109" s="1">
        <v>3</v>
      </c>
    </row>
    <row r="110" spans="1:13" ht="9">
      <c r="A110" s="103" t="s">
        <v>21</v>
      </c>
      <c r="B110" s="4" t="s">
        <v>3104</v>
      </c>
      <c r="C110" s="102" t="s">
        <v>1929</v>
      </c>
      <c r="D110" s="102"/>
      <c r="E110" s="102" t="s">
        <v>1346</v>
      </c>
      <c r="F110" s="102" t="s">
        <v>1801</v>
      </c>
      <c r="G110" s="101" t="s">
        <v>1347</v>
      </c>
      <c r="H110" s="101" t="s">
        <v>3102</v>
      </c>
      <c r="I110" s="101" t="s">
        <v>3102</v>
      </c>
      <c r="J110" s="101" t="s">
        <v>1029</v>
      </c>
      <c r="K110" s="101" t="s">
        <v>3102</v>
      </c>
      <c r="L110" s="101" t="s">
        <v>1030</v>
      </c>
      <c r="M110" s="1">
        <v>1</v>
      </c>
    </row>
    <row r="111" spans="1:13" ht="9">
      <c r="A111" s="103" t="s">
        <v>22</v>
      </c>
      <c r="B111" s="4" t="s">
        <v>3104</v>
      </c>
      <c r="C111" s="102" t="s">
        <v>1929</v>
      </c>
      <c r="D111" s="102"/>
      <c r="E111" s="102" t="s">
        <v>1348</v>
      </c>
      <c r="F111" s="102" t="s">
        <v>1801</v>
      </c>
      <c r="G111" s="101" t="s">
        <v>1349</v>
      </c>
      <c r="H111" s="101" t="s">
        <v>3102</v>
      </c>
      <c r="I111" s="101" t="s">
        <v>3102</v>
      </c>
      <c r="J111" s="101" t="s">
        <v>1031</v>
      </c>
      <c r="K111" s="101" t="s">
        <v>3102</v>
      </c>
      <c r="L111" s="101" t="s">
        <v>1032</v>
      </c>
      <c r="M111" s="1">
        <v>1</v>
      </c>
    </row>
    <row r="112" spans="1:13" ht="18">
      <c r="A112" s="103" t="s">
        <v>23</v>
      </c>
      <c r="B112" s="4" t="s">
        <v>3104</v>
      </c>
      <c r="C112" s="102" t="s">
        <v>1929</v>
      </c>
      <c r="D112" s="102"/>
      <c r="E112" s="102" t="s">
        <v>1791</v>
      </c>
      <c r="F112" s="102" t="s">
        <v>1801</v>
      </c>
      <c r="G112" s="101" t="s">
        <v>1350</v>
      </c>
      <c r="H112" s="101" t="s">
        <v>3102</v>
      </c>
      <c r="I112" s="101" t="s">
        <v>3102</v>
      </c>
      <c r="J112" s="101" t="s">
        <v>1033</v>
      </c>
      <c r="K112" s="101" t="s">
        <v>3102</v>
      </c>
      <c r="L112" s="101" t="s">
        <v>1034</v>
      </c>
      <c r="M112" s="1">
        <v>2</v>
      </c>
    </row>
    <row r="113" spans="1:13" ht="9">
      <c r="A113" s="103" t="s">
        <v>24</v>
      </c>
      <c r="B113" s="4" t="s">
        <v>3104</v>
      </c>
      <c r="C113" s="102" t="s">
        <v>1929</v>
      </c>
      <c r="D113" s="102"/>
      <c r="E113" s="102" t="s">
        <v>1794</v>
      </c>
      <c r="F113" s="102" t="s">
        <v>1801</v>
      </c>
      <c r="G113" s="101" t="s">
        <v>1351</v>
      </c>
      <c r="H113" s="101" t="s">
        <v>3102</v>
      </c>
      <c r="I113" s="101" t="s">
        <v>3102</v>
      </c>
      <c r="J113" s="101" t="s">
        <v>1035</v>
      </c>
      <c r="K113" s="101" t="s">
        <v>3102</v>
      </c>
      <c r="L113" s="101" t="s">
        <v>1036</v>
      </c>
      <c r="M113" s="1">
        <v>1</v>
      </c>
    </row>
    <row r="114" spans="1:13" ht="9">
      <c r="A114" s="103" t="s">
        <v>25</v>
      </c>
      <c r="B114" s="4" t="s">
        <v>3104</v>
      </c>
      <c r="C114" s="102" t="s">
        <v>1929</v>
      </c>
      <c r="D114" s="102"/>
      <c r="E114" s="102" t="s">
        <v>1840</v>
      </c>
      <c r="F114" s="102" t="s">
        <v>1801</v>
      </c>
      <c r="G114" s="101" t="s">
        <v>3102</v>
      </c>
      <c r="H114" s="101" t="s">
        <v>3102</v>
      </c>
      <c r="I114" s="101" t="s">
        <v>3102</v>
      </c>
      <c r="J114" s="101" t="s">
        <v>1037</v>
      </c>
      <c r="K114" s="101" t="s">
        <v>3102</v>
      </c>
      <c r="L114" s="101" t="s">
        <v>1038</v>
      </c>
      <c r="M114" s="1">
        <v>2</v>
      </c>
    </row>
    <row r="115" spans="1:13" ht="9">
      <c r="A115" s="103" t="s">
        <v>26</v>
      </c>
      <c r="B115" s="4" t="s">
        <v>3104</v>
      </c>
      <c r="C115" s="102" t="s">
        <v>1929</v>
      </c>
      <c r="D115" s="102"/>
      <c r="E115" s="102" t="s">
        <v>1814</v>
      </c>
      <c r="F115" s="102" t="s">
        <v>1801</v>
      </c>
      <c r="G115" s="101" t="s">
        <v>1352</v>
      </c>
      <c r="H115" s="101" t="s">
        <v>3102</v>
      </c>
      <c r="I115" s="101" t="s">
        <v>3102</v>
      </c>
      <c r="J115" s="101" t="s">
        <v>1039</v>
      </c>
      <c r="K115" s="101" t="s">
        <v>3102</v>
      </c>
      <c r="L115" s="101" t="s">
        <v>1040</v>
      </c>
      <c r="M115" s="1">
        <v>2</v>
      </c>
    </row>
    <row r="116" spans="1:13" ht="9">
      <c r="A116" s="103" t="s">
        <v>27</v>
      </c>
      <c r="B116" s="4" t="s">
        <v>3104</v>
      </c>
      <c r="C116" s="102" t="s">
        <v>1929</v>
      </c>
      <c r="D116" s="102"/>
      <c r="E116" s="102" t="s">
        <v>1844</v>
      </c>
      <c r="F116" s="102" t="s">
        <v>1801</v>
      </c>
      <c r="G116" s="101" t="s">
        <v>1353</v>
      </c>
      <c r="H116" s="101" t="s">
        <v>3102</v>
      </c>
      <c r="I116" s="101" t="s">
        <v>3102</v>
      </c>
      <c r="J116" s="101" t="s">
        <v>1041</v>
      </c>
      <c r="K116" s="101" t="s">
        <v>3102</v>
      </c>
      <c r="L116" s="101" t="s">
        <v>1042</v>
      </c>
      <c r="M116" s="1">
        <v>1</v>
      </c>
    </row>
    <row r="117" spans="1:13" ht="9">
      <c r="A117" s="103" t="s">
        <v>28</v>
      </c>
      <c r="B117" s="4" t="s">
        <v>3104</v>
      </c>
      <c r="C117" s="102" t="s">
        <v>1929</v>
      </c>
      <c r="D117" s="102"/>
      <c r="E117" s="102" t="s">
        <v>1354</v>
      </c>
      <c r="F117" s="102" t="s">
        <v>1801</v>
      </c>
      <c r="G117" s="101" t="s">
        <v>1355</v>
      </c>
      <c r="H117" s="101" t="s">
        <v>3102</v>
      </c>
      <c r="I117" s="101" t="s">
        <v>3102</v>
      </c>
      <c r="J117" s="101" t="s">
        <v>1043</v>
      </c>
      <c r="K117" s="101" t="s">
        <v>3102</v>
      </c>
      <c r="L117" s="101" t="s">
        <v>1044</v>
      </c>
      <c r="M117" s="1">
        <v>2</v>
      </c>
    </row>
    <row r="118" spans="1:13" ht="9">
      <c r="A118" s="103" t="s">
        <v>29</v>
      </c>
      <c r="B118" s="4" t="s">
        <v>3104</v>
      </c>
      <c r="C118" s="102" t="s">
        <v>1929</v>
      </c>
      <c r="D118" s="102"/>
      <c r="E118" s="102" t="s">
        <v>1356</v>
      </c>
      <c r="F118" s="102" t="s">
        <v>1801</v>
      </c>
      <c r="G118" s="101" t="s">
        <v>1357</v>
      </c>
      <c r="H118" s="101" t="s">
        <v>3102</v>
      </c>
      <c r="I118" s="101" t="s">
        <v>3102</v>
      </c>
      <c r="J118" s="101" t="s">
        <v>3102</v>
      </c>
      <c r="K118" s="101" t="s">
        <v>3102</v>
      </c>
      <c r="L118" s="101" t="s">
        <v>1357</v>
      </c>
      <c r="M118" s="1">
        <v>1</v>
      </c>
    </row>
    <row r="119" spans="1:13" ht="9">
      <c r="A119" s="103" t="s">
        <v>30</v>
      </c>
      <c r="B119" s="4" t="s">
        <v>3104</v>
      </c>
      <c r="C119" s="102" t="s">
        <v>1929</v>
      </c>
      <c r="D119" s="102"/>
      <c r="E119" s="102" t="s">
        <v>1358</v>
      </c>
      <c r="F119" s="102" t="s">
        <v>1801</v>
      </c>
      <c r="G119" s="101" t="s">
        <v>1359</v>
      </c>
      <c r="H119" s="101" t="s">
        <v>3102</v>
      </c>
      <c r="I119" s="101" t="s">
        <v>3102</v>
      </c>
      <c r="J119" s="101" t="s">
        <v>3102</v>
      </c>
      <c r="K119" s="101" t="s">
        <v>3102</v>
      </c>
      <c r="L119" s="101" t="s">
        <v>1359</v>
      </c>
      <c r="M119" s="1">
        <v>1</v>
      </c>
    </row>
    <row r="120" spans="1:13" ht="9">
      <c r="A120" s="103" t="s">
        <v>31</v>
      </c>
      <c r="B120" s="4" t="s">
        <v>3104</v>
      </c>
      <c r="C120" s="102" t="s">
        <v>1929</v>
      </c>
      <c r="D120" s="102"/>
      <c r="E120" s="102" t="s">
        <v>1850</v>
      </c>
      <c r="F120" s="102" t="s">
        <v>1801</v>
      </c>
      <c r="G120" s="101" t="s">
        <v>1360</v>
      </c>
      <c r="H120" s="101" t="s">
        <v>3102</v>
      </c>
      <c r="I120" s="101" t="s">
        <v>3102</v>
      </c>
      <c r="J120" s="101" t="s">
        <v>3102</v>
      </c>
      <c r="K120" s="101" t="s">
        <v>3102</v>
      </c>
      <c r="L120" s="101" t="s">
        <v>1360</v>
      </c>
      <c r="M120" s="1">
        <v>2</v>
      </c>
    </row>
    <row r="121" spans="1:12" ht="9">
      <c r="A121" s="103"/>
      <c r="B121" s="101"/>
      <c r="C121" s="102"/>
      <c r="D121" s="102"/>
      <c r="E121" s="102"/>
      <c r="F121" s="102"/>
      <c r="G121" s="101"/>
      <c r="H121" s="101"/>
      <c r="I121" s="101"/>
      <c r="J121" s="101"/>
      <c r="K121" s="101"/>
      <c r="L121" s="101"/>
    </row>
    <row r="122" spans="1:13" ht="9.75" thickBot="1">
      <c r="A122" s="103" t="s">
        <v>32</v>
      </c>
      <c r="B122" s="101"/>
      <c r="C122" s="102"/>
      <c r="D122" s="102"/>
      <c r="E122" s="102"/>
      <c r="F122" s="102"/>
      <c r="G122" s="99" t="s">
        <v>1361</v>
      </c>
      <c r="H122" s="99" t="s">
        <v>3102</v>
      </c>
      <c r="I122" s="99" t="s">
        <v>3102</v>
      </c>
      <c r="J122" s="99" t="s">
        <v>1045</v>
      </c>
      <c r="K122" s="99" t="s">
        <v>3102</v>
      </c>
      <c r="L122" s="99" t="s">
        <v>1046</v>
      </c>
      <c r="M122" s="1">
        <v>1</v>
      </c>
    </row>
    <row r="123" spans="1:12" ht="9.75" thickTop="1">
      <c r="A123" s="103"/>
      <c r="B123" s="101"/>
      <c r="C123" s="102"/>
      <c r="D123" s="102"/>
      <c r="E123" s="102"/>
      <c r="F123" s="102"/>
      <c r="G123" s="104"/>
      <c r="H123" s="104"/>
      <c r="I123" s="101"/>
      <c r="J123" s="101"/>
      <c r="K123" s="101"/>
      <c r="L123" s="101"/>
    </row>
    <row r="124" spans="1:12" ht="9">
      <c r="A124" s="100" t="s">
        <v>1362</v>
      </c>
      <c r="B124" s="101"/>
      <c r="C124" s="102"/>
      <c r="D124" s="102"/>
      <c r="E124" s="102"/>
      <c r="F124" s="102"/>
      <c r="G124" s="101"/>
      <c r="H124" s="101"/>
      <c r="I124" s="101"/>
      <c r="J124" s="101"/>
      <c r="K124" s="101"/>
      <c r="L124" s="101"/>
    </row>
    <row r="125" spans="1:12" ht="9">
      <c r="A125" s="103"/>
      <c r="B125" s="101"/>
      <c r="C125" s="102"/>
      <c r="D125" s="102"/>
      <c r="E125" s="102"/>
      <c r="F125" s="102"/>
      <c r="G125" s="101"/>
      <c r="H125" s="101"/>
      <c r="I125" s="101"/>
      <c r="J125" s="101"/>
      <c r="K125" s="101"/>
      <c r="L125" s="101"/>
    </row>
    <row r="126" spans="1:13" ht="18">
      <c r="A126" s="103" t="s">
        <v>33</v>
      </c>
      <c r="B126" s="4" t="s">
        <v>3104</v>
      </c>
      <c r="C126" s="102" t="s">
        <v>1363</v>
      </c>
      <c r="D126" s="102"/>
      <c r="E126" s="102" t="s">
        <v>1905</v>
      </c>
      <c r="F126" s="102" t="s">
        <v>1801</v>
      </c>
      <c r="G126" s="101" t="s">
        <v>1364</v>
      </c>
      <c r="H126" s="101" t="s">
        <v>3102</v>
      </c>
      <c r="I126" s="101" t="s">
        <v>3102</v>
      </c>
      <c r="J126" s="101" t="s">
        <v>1047</v>
      </c>
      <c r="K126" s="101" t="s">
        <v>3102</v>
      </c>
      <c r="L126" s="101" t="s">
        <v>1048</v>
      </c>
      <c r="M126" s="1">
        <v>4</v>
      </c>
    </row>
    <row r="127" spans="1:13" ht="9">
      <c r="A127" s="103" t="s">
        <v>34</v>
      </c>
      <c r="B127" s="4" t="s">
        <v>3104</v>
      </c>
      <c r="C127" s="102" t="s">
        <v>1363</v>
      </c>
      <c r="D127" s="102"/>
      <c r="E127" s="102" t="s">
        <v>1909</v>
      </c>
      <c r="F127" s="102" t="s">
        <v>1801</v>
      </c>
      <c r="G127" s="101" t="s">
        <v>1365</v>
      </c>
      <c r="H127" s="101" t="s">
        <v>3102</v>
      </c>
      <c r="I127" s="101" t="s">
        <v>3102</v>
      </c>
      <c r="J127" s="101" t="s">
        <v>1049</v>
      </c>
      <c r="K127" s="101" t="s">
        <v>3102</v>
      </c>
      <c r="L127" s="101" t="s">
        <v>1050</v>
      </c>
      <c r="M127" s="1">
        <v>1</v>
      </c>
    </row>
    <row r="128" spans="1:13" ht="18">
      <c r="A128" s="103" t="s">
        <v>35</v>
      </c>
      <c r="B128" s="4" t="s">
        <v>3104</v>
      </c>
      <c r="C128" s="102" t="s">
        <v>1363</v>
      </c>
      <c r="D128" s="102"/>
      <c r="E128" s="102" t="s">
        <v>1791</v>
      </c>
      <c r="F128" s="102" t="s">
        <v>1801</v>
      </c>
      <c r="G128" s="101" t="s">
        <v>1366</v>
      </c>
      <c r="H128" s="101" t="s">
        <v>3102</v>
      </c>
      <c r="I128" s="101" t="s">
        <v>3102</v>
      </c>
      <c r="J128" s="101" t="s">
        <v>1051</v>
      </c>
      <c r="K128" s="101" t="s">
        <v>3102</v>
      </c>
      <c r="L128" s="101" t="s">
        <v>1052</v>
      </c>
      <c r="M128" s="1">
        <v>2</v>
      </c>
    </row>
    <row r="129" spans="1:13" ht="18">
      <c r="A129" s="103" t="s">
        <v>36</v>
      </c>
      <c r="B129" s="4" t="s">
        <v>3104</v>
      </c>
      <c r="C129" s="102" t="s">
        <v>1363</v>
      </c>
      <c r="D129" s="102"/>
      <c r="E129" s="102" t="s">
        <v>1367</v>
      </c>
      <c r="F129" s="102" t="s">
        <v>1801</v>
      </c>
      <c r="G129" s="101" t="s">
        <v>1368</v>
      </c>
      <c r="H129" s="101" t="s">
        <v>3102</v>
      </c>
      <c r="I129" s="101" t="s">
        <v>3102</v>
      </c>
      <c r="J129" s="101" t="s">
        <v>1053</v>
      </c>
      <c r="K129" s="101" t="s">
        <v>3102</v>
      </c>
      <c r="L129" s="101" t="s">
        <v>1054</v>
      </c>
      <c r="M129" s="1">
        <v>3</v>
      </c>
    </row>
    <row r="130" spans="1:13" ht="18">
      <c r="A130" s="103" t="s">
        <v>37</v>
      </c>
      <c r="B130" s="4" t="s">
        <v>3104</v>
      </c>
      <c r="C130" s="102" t="s">
        <v>1363</v>
      </c>
      <c r="D130" s="102"/>
      <c r="E130" s="102" t="s">
        <v>1369</v>
      </c>
      <c r="F130" s="102" t="s">
        <v>1801</v>
      </c>
      <c r="G130" s="101" t="s">
        <v>1370</v>
      </c>
      <c r="H130" s="101" t="s">
        <v>3102</v>
      </c>
      <c r="I130" s="101" t="s">
        <v>3102</v>
      </c>
      <c r="J130" s="101" t="s">
        <v>3102</v>
      </c>
      <c r="K130" s="101" t="s">
        <v>3102</v>
      </c>
      <c r="L130" s="101" t="s">
        <v>1370</v>
      </c>
      <c r="M130" s="1">
        <v>4</v>
      </c>
    </row>
    <row r="131" spans="1:13" ht="9">
      <c r="A131" s="103" t="s">
        <v>38</v>
      </c>
      <c r="B131" s="4" t="s">
        <v>3104</v>
      </c>
      <c r="C131" s="102" t="s">
        <v>1363</v>
      </c>
      <c r="D131" s="102"/>
      <c r="E131" s="102" t="s">
        <v>1917</v>
      </c>
      <c r="F131" s="102" t="s">
        <v>1801</v>
      </c>
      <c r="G131" s="101" t="s">
        <v>1371</v>
      </c>
      <c r="H131" s="101" t="s">
        <v>3102</v>
      </c>
      <c r="I131" s="101" t="s">
        <v>3102</v>
      </c>
      <c r="J131" s="101" t="s">
        <v>1055</v>
      </c>
      <c r="K131" s="101" t="s">
        <v>3102</v>
      </c>
      <c r="L131" s="101" t="s">
        <v>1056</v>
      </c>
      <c r="M131" s="1">
        <v>1</v>
      </c>
    </row>
    <row r="132" spans="1:13" ht="18">
      <c r="A132" s="103" t="s">
        <v>39</v>
      </c>
      <c r="B132" s="4" t="s">
        <v>3104</v>
      </c>
      <c r="C132" s="102" t="s">
        <v>1363</v>
      </c>
      <c r="D132" s="102"/>
      <c r="E132" s="102" t="s">
        <v>1372</v>
      </c>
      <c r="F132" s="102" t="s">
        <v>1801</v>
      </c>
      <c r="G132" s="101" t="s">
        <v>1373</v>
      </c>
      <c r="H132" s="101" t="s">
        <v>3102</v>
      </c>
      <c r="I132" s="101" t="s">
        <v>3102</v>
      </c>
      <c r="J132" s="101" t="s">
        <v>1057</v>
      </c>
      <c r="K132" s="101" t="s">
        <v>3102</v>
      </c>
      <c r="L132" s="101" t="s">
        <v>1058</v>
      </c>
      <c r="M132" s="1">
        <v>3</v>
      </c>
    </row>
    <row r="133" spans="1:13" ht="9">
      <c r="A133" s="103" t="s">
        <v>40</v>
      </c>
      <c r="B133" s="4" t="s">
        <v>3104</v>
      </c>
      <c r="C133" s="102" t="s">
        <v>1363</v>
      </c>
      <c r="D133" s="102"/>
      <c r="E133" s="102" t="s">
        <v>1374</v>
      </c>
      <c r="F133" s="102" t="s">
        <v>1801</v>
      </c>
      <c r="G133" s="101" t="s">
        <v>1375</v>
      </c>
      <c r="H133" s="101" t="s">
        <v>3102</v>
      </c>
      <c r="I133" s="101" t="s">
        <v>3102</v>
      </c>
      <c r="J133" s="101" t="s">
        <v>1059</v>
      </c>
      <c r="K133" s="101" t="s">
        <v>3102</v>
      </c>
      <c r="L133" s="101" t="s">
        <v>1060</v>
      </c>
      <c r="M133" s="1">
        <v>2</v>
      </c>
    </row>
    <row r="134" spans="1:13" ht="18">
      <c r="A134" s="103" t="s">
        <v>41</v>
      </c>
      <c r="B134" s="4" t="s">
        <v>3104</v>
      </c>
      <c r="C134" s="102" t="s">
        <v>1363</v>
      </c>
      <c r="D134" s="102"/>
      <c r="E134" s="102" t="s">
        <v>1376</v>
      </c>
      <c r="F134" s="102" t="s">
        <v>1801</v>
      </c>
      <c r="G134" s="101" t="s">
        <v>1377</v>
      </c>
      <c r="H134" s="101" t="s">
        <v>3102</v>
      </c>
      <c r="I134" s="101" t="s">
        <v>3102</v>
      </c>
      <c r="J134" s="101" t="s">
        <v>1061</v>
      </c>
      <c r="K134" s="101" t="s">
        <v>3102</v>
      </c>
      <c r="L134" s="101" t="s">
        <v>1062</v>
      </c>
      <c r="M134" s="1">
        <v>3</v>
      </c>
    </row>
    <row r="135" spans="1:13" ht="9">
      <c r="A135" s="103" t="s">
        <v>42</v>
      </c>
      <c r="B135" s="4" t="s">
        <v>3104</v>
      </c>
      <c r="C135" s="102" t="s">
        <v>1363</v>
      </c>
      <c r="D135" s="102"/>
      <c r="E135" s="102" t="s">
        <v>1794</v>
      </c>
      <c r="F135" s="102" t="s">
        <v>1801</v>
      </c>
      <c r="G135" s="101" t="s">
        <v>1378</v>
      </c>
      <c r="H135" s="101" t="s">
        <v>3102</v>
      </c>
      <c r="I135" s="101" t="s">
        <v>3102</v>
      </c>
      <c r="J135" s="101" t="s">
        <v>1063</v>
      </c>
      <c r="K135" s="101" t="s">
        <v>3102</v>
      </c>
      <c r="L135" s="101" t="s">
        <v>1064</v>
      </c>
      <c r="M135" s="1">
        <v>2</v>
      </c>
    </row>
    <row r="136" spans="1:13" ht="9">
      <c r="A136" s="103" t="s">
        <v>43</v>
      </c>
      <c r="B136" s="4" t="s">
        <v>3104</v>
      </c>
      <c r="C136" s="102" t="s">
        <v>1363</v>
      </c>
      <c r="D136" s="102"/>
      <c r="E136" s="102" t="s">
        <v>1840</v>
      </c>
      <c r="F136" s="102" t="s">
        <v>1801</v>
      </c>
      <c r="G136" s="101" t="s">
        <v>1379</v>
      </c>
      <c r="H136" s="101" t="s">
        <v>3102</v>
      </c>
      <c r="I136" s="101" t="s">
        <v>3102</v>
      </c>
      <c r="J136" s="101" t="s">
        <v>1065</v>
      </c>
      <c r="K136" s="101" t="s">
        <v>3102</v>
      </c>
      <c r="L136" s="101" t="s">
        <v>1066</v>
      </c>
      <c r="M136" s="1">
        <v>2</v>
      </c>
    </row>
    <row r="137" spans="1:13" ht="9">
      <c r="A137" s="103" t="s">
        <v>44</v>
      </c>
      <c r="B137" s="4" t="s">
        <v>3104</v>
      </c>
      <c r="C137" s="102" t="s">
        <v>1363</v>
      </c>
      <c r="D137" s="102"/>
      <c r="E137" s="102" t="s">
        <v>1923</v>
      </c>
      <c r="F137" s="102" t="s">
        <v>1801</v>
      </c>
      <c r="G137" s="101" t="s">
        <v>1380</v>
      </c>
      <c r="H137" s="101" t="s">
        <v>3102</v>
      </c>
      <c r="I137" s="101" t="s">
        <v>3102</v>
      </c>
      <c r="J137" s="101" t="s">
        <v>1067</v>
      </c>
      <c r="K137" s="101" t="s">
        <v>3102</v>
      </c>
      <c r="L137" s="101" t="s">
        <v>1068</v>
      </c>
      <c r="M137" s="1">
        <v>2</v>
      </c>
    </row>
    <row r="138" spans="1:13" ht="9">
      <c r="A138" s="103" t="s">
        <v>45</v>
      </c>
      <c r="B138" s="4" t="s">
        <v>3104</v>
      </c>
      <c r="C138" s="102" t="s">
        <v>1363</v>
      </c>
      <c r="D138" s="102"/>
      <c r="E138" s="102" t="s">
        <v>1814</v>
      </c>
      <c r="F138" s="102" t="s">
        <v>1801</v>
      </c>
      <c r="G138" s="101" t="s">
        <v>1381</v>
      </c>
      <c r="H138" s="101" t="s">
        <v>3102</v>
      </c>
      <c r="I138" s="101" t="s">
        <v>3102</v>
      </c>
      <c r="J138" s="101" t="s">
        <v>1069</v>
      </c>
      <c r="K138" s="101" t="s">
        <v>3102</v>
      </c>
      <c r="L138" s="101" t="s">
        <v>1070</v>
      </c>
      <c r="M138" s="1">
        <v>2</v>
      </c>
    </row>
    <row r="139" spans="1:13" ht="9">
      <c r="A139" s="103" t="s">
        <v>46</v>
      </c>
      <c r="B139" s="4" t="s">
        <v>3104</v>
      </c>
      <c r="C139" s="102" t="s">
        <v>1363</v>
      </c>
      <c r="D139" s="102"/>
      <c r="E139" s="102" t="s">
        <v>1844</v>
      </c>
      <c r="F139" s="102" t="s">
        <v>1801</v>
      </c>
      <c r="G139" s="101" t="s">
        <v>1382</v>
      </c>
      <c r="H139" s="101" t="s">
        <v>3102</v>
      </c>
      <c r="I139" s="101" t="s">
        <v>3102</v>
      </c>
      <c r="J139" s="101" t="s">
        <v>1071</v>
      </c>
      <c r="K139" s="101" t="s">
        <v>3102</v>
      </c>
      <c r="L139" s="101" t="s">
        <v>1072</v>
      </c>
      <c r="M139" s="1">
        <v>1</v>
      </c>
    </row>
    <row r="140" spans="1:13" ht="9">
      <c r="A140" s="103" t="s">
        <v>47</v>
      </c>
      <c r="B140" s="4" t="s">
        <v>3117</v>
      </c>
      <c r="C140" s="102" t="s">
        <v>1363</v>
      </c>
      <c r="D140" s="102"/>
      <c r="E140" s="102" t="s">
        <v>1383</v>
      </c>
      <c r="F140" s="102" t="s">
        <v>1801</v>
      </c>
      <c r="G140" s="101" t="s">
        <v>1384</v>
      </c>
      <c r="H140" s="101" t="s">
        <v>3102</v>
      </c>
      <c r="I140" s="101" t="s">
        <v>3102</v>
      </c>
      <c r="J140" s="101" t="s">
        <v>1384</v>
      </c>
      <c r="K140" s="101" t="s">
        <v>3102</v>
      </c>
      <c r="L140" s="101" t="s">
        <v>3102</v>
      </c>
      <c r="M140" s="1">
        <v>2</v>
      </c>
    </row>
    <row r="141" spans="1:13" ht="9">
      <c r="A141" s="103" t="s">
        <v>48</v>
      </c>
      <c r="B141" s="4" t="s">
        <v>3104</v>
      </c>
      <c r="C141" s="102" t="s">
        <v>1363</v>
      </c>
      <c r="D141" s="102"/>
      <c r="E141" s="102" t="s">
        <v>1385</v>
      </c>
      <c r="F141" s="102" t="s">
        <v>1801</v>
      </c>
      <c r="G141" s="101" t="s">
        <v>1386</v>
      </c>
      <c r="H141" s="101" t="s">
        <v>3102</v>
      </c>
      <c r="I141" s="101" t="s">
        <v>3102</v>
      </c>
      <c r="J141" s="101" t="s">
        <v>1073</v>
      </c>
      <c r="K141" s="101" t="s">
        <v>3102</v>
      </c>
      <c r="L141" s="101" t="s">
        <v>1074</v>
      </c>
      <c r="M141" s="1">
        <v>2</v>
      </c>
    </row>
    <row r="142" spans="1:12" ht="9">
      <c r="A142" s="103" t="s">
        <v>1766</v>
      </c>
      <c r="B142" s="101"/>
      <c r="C142" s="102"/>
      <c r="D142" s="102"/>
      <c r="E142" s="102"/>
      <c r="F142" s="102"/>
      <c r="G142" s="101"/>
      <c r="H142" s="101"/>
      <c r="I142" s="101"/>
      <c r="J142" s="101"/>
      <c r="K142" s="101"/>
      <c r="L142" s="101"/>
    </row>
    <row r="143" spans="1:13" ht="9.75" thickBot="1">
      <c r="A143" s="103" t="s">
        <v>49</v>
      </c>
      <c r="B143" s="101"/>
      <c r="C143" s="102"/>
      <c r="D143" s="102"/>
      <c r="E143" s="102"/>
      <c r="F143" s="102"/>
      <c r="G143" s="99" t="s">
        <v>1387</v>
      </c>
      <c r="H143" s="99" t="s">
        <v>3102</v>
      </c>
      <c r="I143" s="99" t="s">
        <v>3102</v>
      </c>
      <c r="J143" s="99" t="s">
        <v>1075</v>
      </c>
      <c r="K143" s="99" t="s">
        <v>3102</v>
      </c>
      <c r="L143" s="99" t="s">
        <v>1076</v>
      </c>
      <c r="M143" s="1">
        <v>2</v>
      </c>
    </row>
    <row r="144" spans="1:12" ht="9.75" thickTop="1">
      <c r="A144" s="103"/>
      <c r="B144" s="101"/>
      <c r="C144" s="102"/>
      <c r="D144" s="102"/>
      <c r="E144" s="102"/>
      <c r="F144" s="102"/>
      <c r="G144" s="104"/>
      <c r="H144" s="104"/>
      <c r="I144" s="101"/>
      <c r="J144" s="101"/>
      <c r="K144" s="101"/>
      <c r="L144" s="101"/>
    </row>
    <row r="145" spans="1:12" ht="9">
      <c r="A145" s="100" t="s">
        <v>1388</v>
      </c>
      <c r="B145" s="101"/>
      <c r="C145" s="102"/>
      <c r="D145" s="102"/>
      <c r="E145" s="102"/>
      <c r="F145" s="102"/>
      <c r="G145" s="101"/>
      <c r="H145" s="101"/>
      <c r="I145" s="101"/>
      <c r="J145" s="101"/>
      <c r="K145" s="101"/>
      <c r="L145" s="101"/>
    </row>
    <row r="146" spans="1:12" ht="9">
      <c r="A146" s="103"/>
      <c r="B146" s="101"/>
      <c r="C146" s="102"/>
      <c r="D146" s="102"/>
      <c r="E146" s="102"/>
      <c r="F146" s="102"/>
      <c r="G146" s="101"/>
      <c r="H146" s="101"/>
      <c r="I146" s="101"/>
      <c r="J146" s="101"/>
      <c r="K146" s="101"/>
      <c r="L146" s="101"/>
    </row>
    <row r="147" spans="1:13" ht="18">
      <c r="A147" s="103" t="s">
        <v>50</v>
      </c>
      <c r="B147" s="4" t="s">
        <v>3104</v>
      </c>
      <c r="C147" s="102" t="s">
        <v>1389</v>
      </c>
      <c r="D147" s="102"/>
      <c r="E147" s="102" t="s">
        <v>1905</v>
      </c>
      <c r="F147" s="102" t="s">
        <v>1801</v>
      </c>
      <c r="G147" s="101" t="s">
        <v>1390</v>
      </c>
      <c r="H147" s="101" t="s">
        <v>3102</v>
      </c>
      <c r="I147" s="101" t="s">
        <v>3102</v>
      </c>
      <c r="J147" s="101" t="s">
        <v>1077</v>
      </c>
      <c r="K147" s="101" t="s">
        <v>3102</v>
      </c>
      <c r="L147" s="101" t="s">
        <v>1078</v>
      </c>
      <c r="M147" s="1">
        <v>4</v>
      </c>
    </row>
    <row r="148" spans="1:13" ht="18">
      <c r="A148" s="103" t="s">
        <v>51</v>
      </c>
      <c r="B148" s="4" t="s">
        <v>3104</v>
      </c>
      <c r="C148" s="102" t="s">
        <v>1389</v>
      </c>
      <c r="D148" s="102"/>
      <c r="E148" s="102" t="s">
        <v>1791</v>
      </c>
      <c r="F148" s="102" t="s">
        <v>1801</v>
      </c>
      <c r="G148" s="101" t="s">
        <v>1391</v>
      </c>
      <c r="H148" s="101" t="s">
        <v>3102</v>
      </c>
      <c r="I148" s="101" t="s">
        <v>3102</v>
      </c>
      <c r="J148" s="101" t="s">
        <v>1079</v>
      </c>
      <c r="K148" s="101" t="s">
        <v>3102</v>
      </c>
      <c r="L148" s="101" t="s">
        <v>1080</v>
      </c>
      <c r="M148" s="1">
        <v>3</v>
      </c>
    </row>
    <row r="149" spans="1:13" ht="18">
      <c r="A149" s="103" t="s">
        <v>52</v>
      </c>
      <c r="B149" s="4" t="s">
        <v>3104</v>
      </c>
      <c r="C149" s="102" t="s">
        <v>1389</v>
      </c>
      <c r="D149" s="102"/>
      <c r="E149" s="102" t="s">
        <v>1372</v>
      </c>
      <c r="F149" s="102" t="s">
        <v>1801</v>
      </c>
      <c r="G149" s="101" t="s">
        <v>1392</v>
      </c>
      <c r="H149" s="101" t="s">
        <v>3102</v>
      </c>
      <c r="I149" s="101" t="s">
        <v>3102</v>
      </c>
      <c r="J149" s="101" t="s">
        <v>1081</v>
      </c>
      <c r="K149" s="101" t="s">
        <v>3102</v>
      </c>
      <c r="L149" s="101" t="s">
        <v>1082</v>
      </c>
      <c r="M149" s="1">
        <v>4</v>
      </c>
    </row>
    <row r="150" spans="1:13" ht="18">
      <c r="A150" s="103" t="s">
        <v>53</v>
      </c>
      <c r="B150" s="4" t="s">
        <v>3104</v>
      </c>
      <c r="C150" s="102" t="s">
        <v>1389</v>
      </c>
      <c r="D150" s="102"/>
      <c r="E150" s="102" t="s">
        <v>1393</v>
      </c>
      <c r="F150" s="102" t="s">
        <v>1801</v>
      </c>
      <c r="G150" s="101" t="s">
        <v>1394</v>
      </c>
      <c r="H150" s="101" t="s">
        <v>3102</v>
      </c>
      <c r="I150" s="101" t="s">
        <v>3102</v>
      </c>
      <c r="J150" s="101" t="s">
        <v>3102</v>
      </c>
      <c r="K150" s="101" t="s">
        <v>3102</v>
      </c>
      <c r="L150" s="101" t="s">
        <v>1394</v>
      </c>
      <c r="M150" s="1">
        <v>3</v>
      </c>
    </row>
    <row r="151" spans="1:13" ht="9">
      <c r="A151" s="103" t="s">
        <v>54</v>
      </c>
      <c r="B151" s="4" t="s">
        <v>3104</v>
      </c>
      <c r="C151" s="102" t="s">
        <v>1389</v>
      </c>
      <c r="D151" s="102"/>
      <c r="E151" s="102" t="s">
        <v>1794</v>
      </c>
      <c r="F151" s="102" t="s">
        <v>1801</v>
      </c>
      <c r="G151" s="101" t="s">
        <v>1395</v>
      </c>
      <c r="H151" s="101" t="s">
        <v>3102</v>
      </c>
      <c r="I151" s="101" t="s">
        <v>3102</v>
      </c>
      <c r="J151" s="101" t="s">
        <v>1083</v>
      </c>
      <c r="K151" s="101" t="s">
        <v>3102</v>
      </c>
      <c r="L151" s="101" t="s">
        <v>1084</v>
      </c>
      <c r="M151" s="1">
        <v>2</v>
      </c>
    </row>
    <row r="152" spans="1:13" ht="9">
      <c r="A152" s="103" t="s">
        <v>55</v>
      </c>
      <c r="B152" s="4" t="s">
        <v>3104</v>
      </c>
      <c r="C152" s="102" t="s">
        <v>1389</v>
      </c>
      <c r="D152" s="102"/>
      <c r="E152" s="102" t="s">
        <v>1840</v>
      </c>
      <c r="F152" s="102" t="s">
        <v>1801</v>
      </c>
      <c r="G152" s="101" t="s">
        <v>1396</v>
      </c>
      <c r="H152" s="101" t="s">
        <v>3102</v>
      </c>
      <c r="I152" s="101" t="s">
        <v>3102</v>
      </c>
      <c r="J152" s="101" t="s">
        <v>1085</v>
      </c>
      <c r="K152" s="101" t="s">
        <v>3102</v>
      </c>
      <c r="L152" s="101" t="s">
        <v>1086</v>
      </c>
      <c r="M152" s="1">
        <v>2</v>
      </c>
    </row>
    <row r="153" spans="1:13" ht="9">
      <c r="A153" s="103" t="s">
        <v>56</v>
      </c>
      <c r="B153" s="4" t="s">
        <v>3104</v>
      </c>
      <c r="C153" s="102" t="s">
        <v>1389</v>
      </c>
      <c r="D153" s="102"/>
      <c r="E153" s="102" t="s">
        <v>1814</v>
      </c>
      <c r="F153" s="102" t="s">
        <v>1801</v>
      </c>
      <c r="G153" s="101" t="s">
        <v>1397</v>
      </c>
      <c r="H153" s="101" t="s">
        <v>3102</v>
      </c>
      <c r="I153" s="101" t="s">
        <v>3102</v>
      </c>
      <c r="J153" s="101" t="s">
        <v>1087</v>
      </c>
      <c r="K153" s="101" t="s">
        <v>3102</v>
      </c>
      <c r="L153" s="101" t="s">
        <v>1088</v>
      </c>
      <c r="M153" s="1">
        <v>2</v>
      </c>
    </row>
    <row r="154" spans="1:13" ht="9">
      <c r="A154" s="103" t="s">
        <v>57</v>
      </c>
      <c r="B154" s="4" t="s">
        <v>3104</v>
      </c>
      <c r="C154" s="102" t="s">
        <v>1389</v>
      </c>
      <c r="D154" s="102"/>
      <c r="E154" s="102" t="s">
        <v>1844</v>
      </c>
      <c r="F154" s="102" t="s">
        <v>1801</v>
      </c>
      <c r="G154" s="101" t="s">
        <v>1398</v>
      </c>
      <c r="H154" s="101" t="s">
        <v>3102</v>
      </c>
      <c r="I154" s="101" t="s">
        <v>3102</v>
      </c>
      <c r="J154" s="101" t="s">
        <v>1089</v>
      </c>
      <c r="K154" s="101" t="s">
        <v>3102</v>
      </c>
      <c r="L154" s="101" t="s">
        <v>1090</v>
      </c>
      <c r="M154" s="1">
        <v>1</v>
      </c>
    </row>
    <row r="155" spans="1:12" ht="9">
      <c r="A155" s="103"/>
      <c r="B155" s="101"/>
      <c r="C155" s="102"/>
      <c r="D155" s="102"/>
      <c r="E155" s="102"/>
      <c r="F155" s="102"/>
      <c r="G155" s="101"/>
      <c r="H155" s="101"/>
      <c r="I155" s="101"/>
      <c r="J155" s="101"/>
      <c r="K155" s="101"/>
      <c r="L155" s="101"/>
    </row>
    <row r="156" spans="1:13" ht="9.75" thickBot="1">
      <c r="A156" s="103" t="s">
        <v>58</v>
      </c>
      <c r="B156" s="101"/>
      <c r="C156" s="102"/>
      <c r="D156" s="102"/>
      <c r="E156" s="102"/>
      <c r="F156" s="102"/>
      <c r="G156" s="99" t="s">
        <v>1399</v>
      </c>
      <c r="H156" s="99" t="s">
        <v>3102</v>
      </c>
      <c r="I156" s="99" t="s">
        <v>3102</v>
      </c>
      <c r="J156" s="99" t="s">
        <v>1091</v>
      </c>
      <c r="K156" s="99" t="s">
        <v>3102</v>
      </c>
      <c r="L156" s="99" t="s">
        <v>1092</v>
      </c>
      <c r="M156" s="1">
        <v>1</v>
      </c>
    </row>
    <row r="157" spans="1:12" ht="9.75" thickTop="1">
      <c r="A157" s="103" t="s">
        <v>1766</v>
      </c>
      <c r="B157" s="101"/>
      <c r="C157" s="102"/>
      <c r="D157" s="102"/>
      <c r="E157" s="102"/>
      <c r="F157" s="102"/>
      <c r="G157" s="101"/>
      <c r="H157" s="101"/>
      <c r="I157" s="101"/>
      <c r="J157" s="101"/>
      <c r="K157" s="101"/>
      <c r="L157" s="101"/>
    </row>
    <row r="158" spans="1:13" ht="9.75" thickBot="1">
      <c r="A158" s="103" t="s">
        <v>59</v>
      </c>
      <c r="B158" s="101"/>
      <c r="C158" s="102"/>
      <c r="D158" s="102"/>
      <c r="E158" s="102"/>
      <c r="F158" s="102"/>
      <c r="G158" s="99" t="s">
        <v>1400</v>
      </c>
      <c r="H158" s="99" t="s">
        <v>3102</v>
      </c>
      <c r="I158" s="99" t="s">
        <v>3102</v>
      </c>
      <c r="J158" s="99" t="s">
        <v>1093</v>
      </c>
      <c r="K158" s="99" t="s">
        <v>3102</v>
      </c>
      <c r="L158" s="99" t="s">
        <v>1094</v>
      </c>
      <c r="M158" s="1">
        <v>2</v>
      </c>
    </row>
    <row r="159" spans="1:12" ht="9.75" thickTop="1">
      <c r="A159" s="103"/>
      <c r="B159" s="101"/>
      <c r="C159" s="102"/>
      <c r="D159" s="102"/>
      <c r="E159" s="102"/>
      <c r="F159" s="102"/>
      <c r="G159" s="104"/>
      <c r="H159" s="104"/>
      <c r="I159" s="101"/>
      <c r="J159" s="101"/>
      <c r="K159" s="101"/>
      <c r="L159" s="101"/>
    </row>
    <row r="160" spans="1:12" ht="9">
      <c r="A160" s="100" t="s">
        <v>2469</v>
      </c>
      <c r="B160" s="101"/>
      <c r="C160" s="102"/>
      <c r="D160" s="102"/>
      <c r="E160" s="102"/>
      <c r="F160" s="102"/>
      <c r="G160" s="101"/>
      <c r="H160" s="101"/>
      <c r="I160" s="101"/>
      <c r="J160" s="101"/>
      <c r="K160" s="101"/>
      <c r="L160" s="101"/>
    </row>
    <row r="161" spans="1:12" ht="9">
      <c r="A161" s="103"/>
      <c r="B161" s="101"/>
      <c r="C161" s="102"/>
      <c r="D161" s="102"/>
      <c r="E161" s="102"/>
      <c r="F161" s="102"/>
      <c r="G161" s="101"/>
      <c r="H161" s="101"/>
      <c r="I161" s="101"/>
      <c r="J161" s="101"/>
      <c r="K161" s="101"/>
      <c r="L161" s="101"/>
    </row>
    <row r="162" spans="1:13" ht="9">
      <c r="A162" s="103" t="s">
        <v>60</v>
      </c>
      <c r="B162" s="4" t="s">
        <v>3104</v>
      </c>
      <c r="C162" s="102" t="s">
        <v>1401</v>
      </c>
      <c r="D162" s="102"/>
      <c r="E162" s="102" t="s">
        <v>1402</v>
      </c>
      <c r="F162" s="102" t="s">
        <v>1801</v>
      </c>
      <c r="G162" s="101" t="s">
        <v>1403</v>
      </c>
      <c r="H162" s="101" t="s">
        <v>3102</v>
      </c>
      <c r="I162" s="101" t="s">
        <v>3102</v>
      </c>
      <c r="J162" s="101" t="s">
        <v>1095</v>
      </c>
      <c r="K162" s="101" t="s">
        <v>3102</v>
      </c>
      <c r="L162" s="101" t="s">
        <v>1096</v>
      </c>
      <c r="M162" s="1">
        <v>3</v>
      </c>
    </row>
    <row r="163" spans="1:13" ht="18">
      <c r="A163" s="103" t="s">
        <v>61</v>
      </c>
      <c r="B163" s="4" t="s">
        <v>3104</v>
      </c>
      <c r="C163" s="102" t="s">
        <v>1401</v>
      </c>
      <c r="D163" s="102"/>
      <c r="E163" s="102" t="s">
        <v>1404</v>
      </c>
      <c r="F163" s="102" t="s">
        <v>1801</v>
      </c>
      <c r="G163" s="101" t="s">
        <v>1405</v>
      </c>
      <c r="H163" s="101" t="s">
        <v>3102</v>
      </c>
      <c r="I163" s="101" t="s">
        <v>3102</v>
      </c>
      <c r="J163" s="101" t="s">
        <v>3102</v>
      </c>
      <c r="K163" s="101" t="s">
        <v>3102</v>
      </c>
      <c r="L163" s="101" t="s">
        <v>1405</v>
      </c>
      <c r="M163" s="1">
        <v>2</v>
      </c>
    </row>
    <row r="164" spans="1:13" ht="9">
      <c r="A164" s="103" t="s">
        <v>62</v>
      </c>
      <c r="B164" s="4" t="s">
        <v>3104</v>
      </c>
      <c r="C164" s="102" t="s">
        <v>1401</v>
      </c>
      <c r="D164" s="102"/>
      <c r="E164" s="102" t="s">
        <v>1406</v>
      </c>
      <c r="F164" s="102" t="s">
        <v>1801</v>
      </c>
      <c r="G164" s="101" t="s">
        <v>1407</v>
      </c>
      <c r="H164" s="101" t="s">
        <v>3102</v>
      </c>
      <c r="I164" s="101" t="s">
        <v>3102</v>
      </c>
      <c r="J164" s="101" t="s">
        <v>1097</v>
      </c>
      <c r="K164" s="101" t="s">
        <v>3102</v>
      </c>
      <c r="L164" s="101" t="s">
        <v>1098</v>
      </c>
      <c r="M164" s="1">
        <v>2</v>
      </c>
    </row>
    <row r="165" spans="1:13" ht="18">
      <c r="A165" s="103" t="s">
        <v>63</v>
      </c>
      <c r="B165" s="4" t="s">
        <v>3104</v>
      </c>
      <c r="C165" s="102" t="s">
        <v>1401</v>
      </c>
      <c r="D165" s="102"/>
      <c r="E165" s="102" t="s">
        <v>1814</v>
      </c>
      <c r="F165" s="102" t="s">
        <v>1801</v>
      </c>
      <c r="G165" s="101" t="s">
        <v>1408</v>
      </c>
      <c r="H165" s="101" t="s">
        <v>3102</v>
      </c>
      <c r="I165" s="101" t="s">
        <v>3102</v>
      </c>
      <c r="J165" s="101" t="s">
        <v>1099</v>
      </c>
      <c r="K165" s="101" t="s">
        <v>3102</v>
      </c>
      <c r="L165" s="101" t="s">
        <v>1100</v>
      </c>
      <c r="M165" s="1">
        <v>2</v>
      </c>
    </row>
    <row r="166" spans="1:13" ht="9">
      <c r="A166" s="103" t="s">
        <v>64</v>
      </c>
      <c r="B166" s="4" t="s">
        <v>3104</v>
      </c>
      <c r="C166" s="102" t="s">
        <v>1401</v>
      </c>
      <c r="D166" s="102"/>
      <c r="E166" s="102" t="s">
        <v>1844</v>
      </c>
      <c r="F166" s="102" t="s">
        <v>1801</v>
      </c>
      <c r="G166" s="101" t="s">
        <v>1409</v>
      </c>
      <c r="H166" s="101" t="s">
        <v>3102</v>
      </c>
      <c r="I166" s="101" t="s">
        <v>3102</v>
      </c>
      <c r="J166" s="101" t="s">
        <v>1101</v>
      </c>
      <c r="K166" s="101" t="s">
        <v>3102</v>
      </c>
      <c r="L166" s="101" t="s">
        <v>1102</v>
      </c>
      <c r="M166" s="1">
        <v>2</v>
      </c>
    </row>
    <row r="167" spans="1:12" ht="9">
      <c r="A167" s="103"/>
      <c r="B167" s="101"/>
      <c r="C167" s="102"/>
      <c r="D167" s="102"/>
      <c r="E167" s="102"/>
      <c r="F167" s="102"/>
      <c r="G167" s="101"/>
      <c r="H167" s="101"/>
      <c r="I167" s="101"/>
      <c r="J167" s="101"/>
      <c r="K167" s="101"/>
      <c r="L167" s="101"/>
    </row>
    <row r="168" spans="1:13" ht="9.75" thickBot="1">
      <c r="A168" s="103" t="s">
        <v>65</v>
      </c>
      <c r="B168" s="101"/>
      <c r="C168" s="102"/>
      <c r="D168" s="102"/>
      <c r="E168" s="102"/>
      <c r="F168" s="102"/>
      <c r="G168" s="99" t="s">
        <v>1410</v>
      </c>
      <c r="H168" s="99" t="s">
        <v>3102</v>
      </c>
      <c r="I168" s="99" t="s">
        <v>3102</v>
      </c>
      <c r="J168" s="99" t="s">
        <v>1950</v>
      </c>
      <c r="K168" s="99" t="s">
        <v>3102</v>
      </c>
      <c r="L168" s="99" t="s">
        <v>1951</v>
      </c>
      <c r="M168" s="1">
        <v>1</v>
      </c>
    </row>
    <row r="169" spans="1:12" ht="9.75" thickTop="1">
      <c r="A169" s="103"/>
      <c r="B169" s="101"/>
      <c r="C169" s="102"/>
      <c r="D169" s="102"/>
      <c r="E169" s="102"/>
      <c r="F169" s="102"/>
      <c r="G169" s="104"/>
      <c r="H169" s="104"/>
      <c r="I169" s="101"/>
      <c r="J169" s="101"/>
      <c r="K169" s="101"/>
      <c r="L169" s="101"/>
    </row>
    <row r="170" spans="1:12" ht="9">
      <c r="A170" s="100" t="s">
        <v>2473</v>
      </c>
      <c r="B170" s="101"/>
      <c r="C170" s="102"/>
      <c r="D170" s="102"/>
      <c r="E170" s="102"/>
      <c r="F170" s="102"/>
      <c r="G170" s="101"/>
      <c r="H170" s="101"/>
      <c r="I170" s="101"/>
      <c r="J170" s="101"/>
      <c r="K170" s="101"/>
      <c r="L170" s="101"/>
    </row>
    <row r="171" spans="1:12" ht="9">
      <c r="A171" s="103"/>
      <c r="B171" s="101"/>
      <c r="C171" s="102"/>
      <c r="D171" s="102"/>
      <c r="E171" s="102"/>
      <c r="F171" s="102"/>
      <c r="G171" s="101"/>
      <c r="H171" s="101"/>
      <c r="I171" s="101"/>
      <c r="J171" s="101"/>
      <c r="K171" s="101"/>
      <c r="L171" s="101"/>
    </row>
    <row r="172" spans="1:13" ht="18">
      <c r="A172" s="103" t="s">
        <v>66</v>
      </c>
      <c r="B172" s="4" t="s">
        <v>3104</v>
      </c>
      <c r="C172" s="102" t="s">
        <v>1411</v>
      </c>
      <c r="D172" s="102"/>
      <c r="E172" s="102" t="s">
        <v>1791</v>
      </c>
      <c r="F172" s="102" t="s">
        <v>1801</v>
      </c>
      <c r="G172" s="101" t="s">
        <v>1412</v>
      </c>
      <c r="H172" s="101" t="s">
        <v>3102</v>
      </c>
      <c r="I172" s="101" t="s">
        <v>3102</v>
      </c>
      <c r="J172" s="101" t="s">
        <v>1952</v>
      </c>
      <c r="K172" s="101" t="s">
        <v>3102</v>
      </c>
      <c r="L172" s="101" t="s">
        <v>1953</v>
      </c>
      <c r="M172" s="1">
        <v>3</v>
      </c>
    </row>
    <row r="173" spans="1:13" ht="27">
      <c r="A173" s="103" t="s">
        <v>67</v>
      </c>
      <c r="B173" s="4" t="s">
        <v>3104</v>
      </c>
      <c r="C173" s="102" t="s">
        <v>1411</v>
      </c>
      <c r="D173" s="102"/>
      <c r="E173" s="102" t="s">
        <v>1369</v>
      </c>
      <c r="F173" s="102" t="s">
        <v>1801</v>
      </c>
      <c r="G173" s="101" t="s">
        <v>1413</v>
      </c>
      <c r="H173" s="101" t="s">
        <v>3102</v>
      </c>
      <c r="I173" s="101" t="s">
        <v>3102</v>
      </c>
      <c r="J173" s="101" t="s">
        <v>1954</v>
      </c>
      <c r="K173" s="101" t="s">
        <v>3102</v>
      </c>
      <c r="L173" s="101" t="s">
        <v>1955</v>
      </c>
      <c r="M173" s="1">
        <v>5</v>
      </c>
    </row>
    <row r="174" spans="1:13" ht="18">
      <c r="A174" s="103" t="s">
        <v>68</v>
      </c>
      <c r="B174" s="4" t="s">
        <v>3104</v>
      </c>
      <c r="C174" s="102" t="s">
        <v>1411</v>
      </c>
      <c r="D174" s="102"/>
      <c r="E174" s="102" t="s">
        <v>1414</v>
      </c>
      <c r="F174" s="102" t="s">
        <v>1801</v>
      </c>
      <c r="G174" s="101" t="s">
        <v>1415</v>
      </c>
      <c r="H174" s="101" t="s">
        <v>3102</v>
      </c>
      <c r="I174" s="101" t="s">
        <v>3102</v>
      </c>
      <c r="J174" s="101" t="s">
        <v>1956</v>
      </c>
      <c r="K174" s="101" t="s">
        <v>3102</v>
      </c>
      <c r="L174" s="101" t="s">
        <v>1957</v>
      </c>
      <c r="M174" s="1">
        <v>2</v>
      </c>
    </row>
    <row r="175" spans="1:13" ht="9">
      <c r="A175" s="103" t="s">
        <v>69</v>
      </c>
      <c r="B175" s="4" t="s">
        <v>3104</v>
      </c>
      <c r="C175" s="102" t="s">
        <v>1411</v>
      </c>
      <c r="D175" s="102"/>
      <c r="E175" s="102" t="s">
        <v>1794</v>
      </c>
      <c r="F175" s="102" t="s">
        <v>1801</v>
      </c>
      <c r="G175" s="101" t="s">
        <v>1416</v>
      </c>
      <c r="H175" s="101" t="s">
        <v>3102</v>
      </c>
      <c r="I175" s="101" t="s">
        <v>3102</v>
      </c>
      <c r="J175" s="101" t="s">
        <v>1958</v>
      </c>
      <c r="K175" s="101" t="s">
        <v>3102</v>
      </c>
      <c r="L175" s="101" t="s">
        <v>1959</v>
      </c>
      <c r="M175" s="1">
        <v>1</v>
      </c>
    </row>
    <row r="176" spans="1:13" ht="9">
      <c r="A176" s="103" t="s">
        <v>70</v>
      </c>
      <c r="B176" s="4" t="s">
        <v>3104</v>
      </c>
      <c r="C176" s="102" t="s">
        <v>1411</v>
      </c>
      <c r="D176" s="102"/>
      <c r="E176" s="102" t="s">
        <v>1840</v>
      </c>
      <c r="F176" s="102" t="s">
        <v>1801</v>
      </c>
      <c r="G176" s="101" t="s">
        <v>1417</v>
      </c>
      <c r="H176" s="101" t="s">
        <v>3102</v>
      </c>
      <c r="I176" s="101" t="s">
        <v>3102</v>
      </c>
      <c r="J176" s="101" t="s">
        <v>1960</v>
      </c>
      <c r="K176" s="101" t="s">
        <v>3102</v>
      </c>
      <c r="L176" s="101" t="s">
        <v>1961</v>
      </c>
      <c r="M176" s="1">
        <v>2</v>
      </c>
    </row>
    <row r="177" spans="1:13" ht="18">
      <c r="A177" s="103" t="s">
        <v>71</v>
      </c>
      <c r="B177" s="4" t="s">
        <v>3104</v>
      </c>
      <c r="C177" s="102" t="s">
        <v>1411</v>
      </c>
      <c r="D177" s="102"/>
      <c r="E177" s="102" t="s">
        <v>1418</v>
      </c>
      <c r="F177" s="102" t="s">
        <v>1801</v>
      </c>
      <c r="G177" s="101" t="s">
        <v>1419</v>
      </c>
      <c r="H177" s="101" t="s">
        <v>3102</v>
      </c>
      <c r="I177" s="101" t="s">
        <v>1962</v>
      </c>
      <c r="J177" s="101" t="s">
        <v>1963</v>
      </c>
      <c r="K177" s="101" t="s">
        <v>3102</v>
      </c>
      <c r="L177" s="101" t="s">
        <v>1964</v>
      </c>
      <c r="M177" s="1">
        <v>3</v>
      </c>
    </row>
    <row r="178" spans="1:13" ht="9">
      <c r="A178" s="103" t="s">
        <v>1282</v>
      </c>
      <c r="B178" s="4" t="s">
        <v>3104</v>
      </c>
      <c r="C178" s="102" t="s">
        <v>1411</v>
      </c>
      <c r="D178" s="102"/>
      <c r="E178" s="102" t="s">
        <v>1418</v>
      </c>
      <c r="F178" s="102" t="s">
        <v>1807</v>
      </c>
      <c r="G178" s="101" t="s">
        <v>1420</v>
      </c>
      <c r="H178" s="101" t="s">
        <v>3102</v>
      </c>
      <c r="I178" s="101" t="s">
        <v>1965</v>
      </c>
      <c r="J178" s="101" t="s">
        <v>3102</v>
      </c>
      <c r="K178" s="101" t="s">
        <v>3102</v>
      </c>
      <c r="L178" s="101" t="s">
        <v>1966</v>
      </c>
      <c r="M178" s="1">
        <v>1</v>
      </c>
    </row>
    <row r="179" spans="1:13" ht="9">
      <c r="A179" s="103"/>
      <c r="B179" s="101" t="s">
        <v>3106</v>
      </c>
      <c r="C179" s="102" t="s">
        <v>1411</v>
      </c>
      <c r="D179" s="102"/>
      <c r="E179" s="102" t="s">
        <v>1418</v>
      </c>
      <c r="F179" s="102"/>
      <c r="G179" s="101" t="s">
        <v>1421</v>
      </c>
      <c r="H179" s="101" t="s">
        <v>3102</v>
      </c>
      <c r="I179" s="101" t="s">
        <v>3102</v>
      </c>
      <c r="J179" s="101" t="s">
        <v>1963</v>
      </c>
      <c r="K179" s="101" t="s">
        <v>3102</v>
      </c>
      <c r="L179" s="101" t="s">
        <v>1967</v>
      </c>
      <c r="M179" s="1">
        <v>1</v>
      </c>
    </row>
    <row r="180" spans="1:13" ht="9">
      <c r="A180" s="103" t="s">
        <v>72</v>
      </c>
      <c r="B180" s="4" t="s">
        <v>3104</v>
      </c>
      <c r="C180" s="102" t="s">
        <v>1411</v>
      </c>
      <c r="D180" s="102"/>
      <c r="E180" s="102" t="s">
        <v>1422</v>
      </c>
      <c r="F180" s="102" t="s">
        <v>1801</v>
      </c>
      <c r="G180" s="101" t="s">
        <v>1423</v>
      </c>
      <c r="H180" s="101" t="s">
        <v>3102</v>
      </c>
      <c r="I180" s="101" t="s">
        <v>3102</v>
      </c>
      <c r="J180" s="101" t="s">
        <v>3102</v>
      </c>
      <c r="K180" s="101" t="s">
        <v>3102</v>
      </c>
      <c r="L180" s="101" t="s">
        <v>1423</v>
      </c>
      <c r="M180" s="1">
        <v>2</v>
      </c>
    </row>
    <row r="181" spans="1:13" ht="9">
      <c r="A181" s="103" t="s">
        <v>73</v>
      </c>
      <c r="B181" s="4" t="s">
        <v>3104</v>
      </c>
      <c r="C181" s="102" t="s">
        <v>1411</v>
      </c>
      <c r="D181" s="102"/>
      <c r="E181" s="102" t="s">
        <v>1424</v>
      </c>
      <c r="F181" s="102" t="s">
        <v>1801</v>
      </c>
      <c r="G181" s="101" t="s">
        <v>1425</v>
      </c>
      <c r="H181" s="101" t="s">
        <v>3102</v>
      </c>
      <c r="I181" s="101" t="s">
        <v>3102</v>
      </c>
      <c r="J181" s="101" t="s">
        <v>1968</v>
      </c>
      <c r="K181" s="101" t="s">
        <v>3102</v>
      </c>
      <c r="L181" s="101" t="s">
        <v>1969</v>
      </c>
      <c r="M181" s="1">
        <v>1</v>
      </c>
    </row>
    <row r="182" spans="1:13" ht="9">
      <c r="A182" s="103" t="s">
        <v>74</v>
      </c>
      <c r="B182" s="4" t="s">
        <v>3104</v>
      </c>
      <c r="C182" s="102" t="s">
        <v>1411</v>
      </c>
      <c r="D182" s="102"/>
      <c r="E182" s="102" t="s">
        <v>1426</v>
      </c>
      <c r="F182" s="102" t="s">
        <v>1801</v>
      </c>
      <c r="G182" s="101" t="s">
        <v>1427</v>
      </c>
      <c r="H182" s="101" t="s">
        <v>3102</v>
      </c>
      <c r="I182" s="101" t="s">
        <v>3102</v>
      </c>
      <c r="J182" s="101" t="s">
        <v>1970</v>
      </c>
      <c r="K182" s="101" t="s">
        <v>3102</v>
      </c>
      <c r="L182" s="101" t="s">
        <v>1971</v>
      </c>
      <c r="M182" s="1">
        <v>2</v>
      </c>
    </row>
    <row r="183" spans="1:13" ht="9">
      <c r="A183" s="103" t="s">
        <v>75</v>
      </c>
      <c r="B183" s="4" t="s">
        <v>3104</v>
      </c>
      <c r="C183" s="102" t="s">
        <v>1411</v>
      </c>
      <c r="D183" s="102"/>
      <c r="E183" s="102" t="s">
        <v>1814</v>
      </c>
      <c r="F183" s="102" t="s">
        <v>1801</v>
      </c>
      <c r="G183" s="101" t="s">
        <v>1428</v>
      </c>
      <c r="H183" s="101" t="s">
        <v>3102</v>
      </c>
      <c r="I183" s="101" t="s">
        <v>3102</v>
      </c>
      <c r="J183" s="101" t="s">
        <v>1972</v>
      </c>
      <c r="K183" s="101" t="s">
        <v>3102</v>
      </c>
      <c r="L183" s="101" t="s">
        <v>1973</v>
      </c>
      <c r="M183" s="1">
        <v>2</v>
      </c>
    </row>
    <row r="184" spans="1:13" ht="9">
      <c r="A184" s="103" t="s">
        <v>76</v>
      </c>
      <c r="B184" s="4" t="s">
        <v>3104</v>
      </c>
      <c r="C184" s="102" t="s">
        <v>1411</v>
      </c>
      <c r="D184" s="102"/>
      <c r="E184" s="102" t="s">
        <v>1844</v>
      </c>
      <c r="F184" s="102" t="s">
        <v>1801</v>
      </c>
      <c r="G184" s="101" t="s">
        <v>1429</v>
      </c>
      <c r="H184" s="101" t="s">
        <v>3102</v>
      </c>
      <c r="I184" s="101" t="s">
        <v>3102</v>
      </c>
      <c r="J184" s="101" t="s">
        <v>1974</v>
      </c>
      <c r="K184" s="101" t="s">
        <v>3102</v>
      </c>
      <c r="L184" s="101" t="s">
        <v>1975</v>
      </c>
      <c r="M184" s="1">
        <v>1</v>
      </c>
    </row>
    <row r="185" spans="1:12" ht="9">
      <c r="A185" s="103"/>
      <c r="B185" s="101"/>
      <c r="C185" s="102"/>
      <c r="D185" s="102"/>
      <c r="E185" s="102"/>
      <c r="F185" s="102"/>
      <c r="G185" s="101"/>
      <c r="H185" s="101"/>
      <c r="I185" s="101"/>
      <c r="J185" s="101"/>
      <c r="K185" s="101"/>
      <c r="L185" s="101"/>
    </row>
    <row r="186" spans="1:13" ht="9.75" thickBot="1">
      <c r="A186" s="103" t="s">
        <v>77</v>
      </c>
      <c r="B186" s="101"/>
      <c r="C186" s="102"/>
      <c r="D186" s="102"/>
      <c r="E186" s="102"/>
      <c r="F186" s="102"/>
      <c r="G186" s="99" t="s">
        <v>1430</v>
      </c>
      <c r="H186" s="99" t="s">
        <v>3102</v>
      </c>
      <c r="I186" s="99" t="s">
        <v>3102</v>
      </c>
      <c r="J186" s="99" t="s">
        <v>1976</v>
      </c>
      <c r="K186" s="99" t="s">
        <v>3102</v>
      </c>
      <c r="L186" s="99" t="s">
        <v>1977</v>
      </c>
      <c r="M186" s="1">
        <v>1</v>
      </c>
    </row>
    <row r="187" spans="1:12" ht="9.75" thickTop="1">
      <c r="A187" s="103"/>
      <c r="B187" s="101"/>
      <c r="C187" s="102"/>
      <c r="D187" s="102"/>
      <c r="E187" s="102"/>
      <c r="F187" s="102"/>
      <c r="G187" s="104"/>
      <c r="H187" s="104"/>
      <c r="I187" s="101"/>
      <c r="J187" s="101"/>
      <c r="K187" s="101"/>
      <c r="L187" s="101"/>
    </row>
    <row r="188" spans="1:12" ht="9">
      <c r="A188" s="100" t="s">
        <v>3099</v>
      </c>
      <c r="B188" s="101"/>
      <c r="C188" s="102"/>
      <c r="D188" s="102"/>
      <c r="E188" s="102"/>
      <c r="F188" s="102"/>
      <c r="G188" s="101"/>
      <c r="H188" s="101"/>
      <c r="I188" s="101"/>
      <c r="J188" s="101"/>
      <c r="K188" s="101"/>
      <c r="L188" s="101"/>
    </row>
    <row r="189" spans="1:12" ht="9">
      <c r="A189" s="103"/>
      <c r="B189" s="101"/>
      <c r="C189" s="102"/>
      <c r="D189" s="102"/>
      <c r="E189" s="102"/>
      <c r="F189" s="102"/>
      <c r="G189" s="101"/>
      <c r="H189" s="101"/>
      <c r="I189" s="101"/>
      <c r="J189" s="101"/>
      <c r="K189" s="101"/>
      <c r="L189" s="101"/>
    </row>
    <row r="190" spans="1:13" ht="9">
      <c r="A190" s="103" t="s">
        <v>78</v>
      </c>
      <c r="B190" s="4" t="s">
        <v>3104</v>
      </c>
      <c r="C190" s="102" t="s">
        <v>3100</v>
      </c>
      <c r="D190" s="102"/>
      <c r="E190" s="102" t="s">
        <v>1431</v>
      </c>
      <c r="F190" s="102" t="s">
        <v>1795</v>
      </c>
      <c r="G190" s="101" t="s">
        <v>1432</v>
      </c>
      <c r="H190" s="101" t="s">
        <v>3102</v>
      </c>
      <c r="I190" s="101" t="s">
        <v>3102</v>
      </c>
      <c r="J190" s="101" t="s">
        <v>3102</v>
      </c>
      <c r="K190" s="101" t="s">
        <v>3102</v>
      </c>
      <c r="L190" s="101" t="s">
        <v>1432</v>
      </c>
      <c r="M190" s="1">
        <v>3</v>
      </c>
    </row>
    <row r="191" spans="1:13" ht="18">
      <c r="A191" s="103" t="s">
        <v>79</v>
      </c>
      <c r="B191" s="4" t="s">
        <v>3104</v>
      </c>
      <c r="C191" s="102" t="s">
        <v>3100</v>
      </c>
      <c r="D191" s="102"/>
      <c r="E191" s="102" t="s">
        <v>1791</v>
      </c>
      <c r="F191" s="102" t="s">
        <v>1795</v>
      </c>
      <c r="G191" s="101" t="s">
        <v>1433</v>
      </c>
      <c r="H191" s="101" t="s">
        <v>3102</v>
      </c>
      <c r="I191" s="101" t="s">
        <v>3102</v>
      </c>
      <c r="J191" s="101" t="s">
        <v>1978</v>
      </c>
      <c r="K191" s="101" t="s">
        <v>3102</v>
      </c>
      <c r="L191" s="101" t="s">
        <v>1979</v>
      </c>
      <c r="M191" s="1">
        <v>3</v>
      </c>
    </row>
    <row r="192" spans="1:13" ht="9">
      <c r="A192" s="103" t="s">
        <v>80</v>
      </c>
      <c r="B192" s="4" t="s">
        <v>3104</v>
      </c>
      <c r="C192" s="102" t="s">
        <v>3100</v>
      </c>
      <c r="D192" s="102"/>
      <c r="E192" s="102" t="s">
        <v>1434</v>
      </c>
      <c r="F192" s="102" t="s">
        <v>1801</v>
      </c>
      <c r="G192" s="101" t="s">
        <v>1435</v>
      </c>
      <c r="H192" s="101" t="s">
        <v>3102</v>
      </c>
      <c r="I192" s="101" t="s">
        <v>3102</v>
      </c>
      <c r="J192" s="101" t="s">
        <v>1980</v>
      </c>
      <c r="K192" s="101" t="s">
        <v>3102</v>
      </c>
      <c r="L192" s="101" t="s">
        <v>1981</v>
      </c>
      <c r="M192" s="1">
        <v>2</v>
      </c>
    </row>
    <row r="193" spans="1:13" ht="18">
      <c r="A193" s="103" t="s">
        <v>81</v>
      </c>
      <c r="B193" s="4" t="s">
        <v>3104</v>
      </c>
      <c r="C193" s="102" t="s">
        <v>3100</v>
      </c>
      <c r="D193" s="102"/>
      <c r="E193" s="102" t="s">
        <v>1436</v>
      </c>
      <c r="F193" s="102" t="s">
        <v>1801</v>
      </c>
      <c r="G193" s="101" t="s">
        <v>1437</v>
      </c>
      <c r="H193" s="101" t="s">
        <v>3102</v>
      </c>
      <c r="I193" s="101" t="s">
        <v>3102</v>
      </c>
      <c r="J193" s="101" t="s">
        <v>1982</v>
      </c>
      <c r="K193" s="101" t="s">
        <v>3102</v>
      </c>
      <c r="L193" s="101" t="s">
        <v>1983</v>
      </c>
      <c r="M193" s="1">
        <v>3</v>
      </c>
    </row>
    <row r="194" spans="1:13" ht="18">
      <c r="A194" s="103" t="s">
        <v>82</v>
      </c>
      <c r="B194" s="4" t="s">
        <v>3104</v>
      </c>
      <c r="C194" s="102" t="s">
        <v>3100</v>
      </c>
      <c r="D194" s="102"/>
      <c r="E194" s="102" t="s">
        <v>1438</v>
      </c>
      <c r="F194" s="102" t="s">
        <v>1801</v>
      </c>
      <c r="G194" s="101" t="s">
        <v>1439</v>
      </c>
      <c r="H194" s="101" t="s">
        <v>3102</v>
      </c>
      <c r="I194" s="101" t="s">
        <v>3102</v>
      </c>
      <c r="J194" s="101" t="s">
        <v>1984</v>
      </c>
      <c r="K194" s="101" t="s">
        <v>3102</v>
      </c>
      <c r="L194" s="101" t="s">
        <v>1985</v>
      </c>
      <c r="M194" s="1">
        <v>3</v>
      </c>
    </row>
    <row r="195" spans="1:13" ht="9">
      <c r="A195" s="103" t="s">
        <v>83</v>
      </c>
      <c r="B195" s="4" t="s">
        <v>3104</v>
      </c>
      <c r="C195" s="102" t="s">
        <v>3100</v>
      </c>
      <c r="D195" s="102"/>
      <c r="E195" s="102" t="s">
        <v>1794</v>
      </c>
      <c r="F195" s="102" t="s">
        <v>1795</v>
      </c>
      <c r="G195" s="101" t="s">
        <v>1440</v>
      </c>
      <c r="H195" s="101" t="s">
        <v>3102</v>
      </c>
      <c r="I195" s="101" t="s">
        <v>3102</v>
      </c>
      <c r="J195" s="101" t="s">
        <v>1986</v>
      </c>
      <c r="K195" s="101" t="s">
        <v>3102</v>
      </c>
      <c r="L195" s="101" t="s">
        <v>1987</v>
      </c>
      <c r="M195" s="1">
        <v>2</v>
      </c>
    </row>
    <row r="196" spans="1:13" ht="9">
      <c r="A196" s="103" t="s">
        <v>84</v>
      </c>
      <c r="B196" s="4" t="s">
        <v>3104</v>
      </c>
      <c r="C196" s="102" t="s">
        <v>3100</v>
      </c>
      <c r="D196" s="102"/>
      <c r="E196" s="102" t="s">
        <v>1794</v>
      </c>
      <c r="F196" s="102" t="s">
        <v>1441</v>
      </c>
      <c r="G196" s="101" t="s">
        <v>1442</v>
      </c>
      <c r="H196" s="101" t="s">
        <v>3102</v>
      </c>
      <c r="I196" s="101" t="s">
        <v>3102</v>
      </c>
      <c r="J196" s="101" t="s">
        <v>1988</v>
      </c>
      <c r="K196" s="101" t="s">
        <v>3102</v>
      </c>
      <c r="L196" s="101" t="s">
        <v>1989</v>
      </c>
      <c r="M196" s="1">
        <v>2</v>
      </c>
    </row>
    <row r="197" spans="1:13" ht="9">
      <c r="A197" s="103"/>
      <c r="B197" s="101" t="s">
        <v>3106</v>
      </c>
      <c r="C197" s="102" t="s">
        <v>3100</v>
      </c>
      <c r="D197" s="102"/>
      <c r="E197" s="102" t="s">
        <v>1794</v>
      </c>
      <c r="F197" s="102"/>
      <c r="G197" s="101" t="s">
        <v>1443</v>
      </c>
      <c r="H197" s="101" t="s">
        <v>3102</v>
      </c>
      <c r="I197" s="101" t="s">
        <v>3102</v>
      </c>
      <c r="J197" s="101" t="s">
        <v>1990</v>
      </c>
      <c r="K197" s="101" t="s">
        <v>3102</v>
      </c>
      <c r="L197" s="101" t="s">
        <v>1991</v>
      </c>
      <c r="M197" s="1">
        <v>1</v>
      </c>
    </row>
    <row r="198" spans="1:13" ht="9">
      <c r="A198" s="103" t="s">
        <v>85</v>
      </c>
      <c r="B198" s="4" t="s">
        <v>3104</v>
      </c>
      <c r="C198" s="102" t="s">
        <v>3100</v>
      </c>
      <c r="D198" s="102"/>
      <c r="E198" s="102" t="s">
        <v>1840</v>
      </c>
      <c r="F198" s="102" t="s">
        <v>1795</v>
      </c>
      <c r="G198" s="101" t="s">
        <v>1444</v>
      </c>
      <c r="H198" s="101" t="s">
        <v>3102</v>
      </c>
      <c r="I198" s="101" t="s">
        <v>3102</v>
      </c>
      <c r="J198" s="101" t="s">
        <v>1992</v>
      </c>
      <c r="K198" s="101" t="s">
        <v>3102</v>
      </c>
      <c r="L198" s="101" t="s">
        <v>1993</v>
      </c>
      <c r="M198" s="1">
        <v>2</v>
      </c>
    </row>
    <row r="199" spans="1:13" ht="18">
      <c r="A199" s="103" t="s">
        <v>86</v>
      </c>
      <c r="B199" s="4" t="s">
        <v>3104</v>
      </c>
      <c r="C199" s="102" t="s">
        <v>3100</v>
      </c>
      <c r="D199" s="102"/>
      <c r="E199" s="102" t="s">
        <v>1840</v>
      </c>
      <c r="F199" s="102" t="s">
        <v>1445</v>
      </c>
      <c r="G199" s="101" t="s">
        <v>1446</v>
      </c>
      <c r="H199" s="101" t="s">
        <v>3102</v>
      </c>
      <c r="I199" s="101" t="s">
        <v>3102</v>
      </c>
      <c r="J199" s="101" t="s">
        <v>3102</v>
      </c>
      <c r="K199" s="101" t="s">
        <v>3102</v>
      </c>
      <c r="L199" s="101" t="s">
        <v>1446</v>
      </c>
      <c r="M199" s="1">
        <v>2</v>
      </c>
    </row>
    <row r="200" spans="1:13" ht="9">
      <c r="A200" s="103"/>
      <c r="B200" s="101" t="s">
        <v>3106</v>
      </c>
      <c r="C200" s="102" t="s">
        <v>3100</v>
      </c>
      <c r="D200" s="102"/>
      <c r="E200" s="102" t="s">
        <v>1840</v>
      </c>
      <c r="F200" s="102"/>
      <c r="G200" s="101" t="s">
        <v>1447</v>
      </c>
      <c r="H200" s="101" t="s">
        <v>3102</v>
      </c>
      <c r="I200" s="101" t="s">
        <v>3102</v>
      </c>
      <c r="J200" s="101" t="s">
        <v>1992</v>
      </c>
      <c r="K200" s="101" t="s">
        <v>3102</v>
      </c>
      <c r="L200" s="101" t="s">
        <v>1994</v>
      </c>
      <c r="M200" s="1">
        <v>1</v>
      </c>
    </row>
    <row r="201" spans="1:13" ht="18">
      <c r="A201" s="103" t="s">
        <v>87</v>
      </c>
      <c r="B201" s="4" t="s">
        <v>3104</v>
      </c>
      <c r="C201" s="102" t="s">
        <v>3100</v>
      </c>
      <c r="D201" s="102"/>
      <c r="E201" s="102" t="s">
        <v>1448</v>
      </c>
      <c r="F201" s="102" t="s">
        <v>1801</v>
      </c>
      <c r="G201" s="101" t="s">
        <v>1449</v>
      </c>
      <c r="H201" s="101" t="s">
        <v>3102</v>
      </c>
      <c r="I201" s="101" t="s">
        <v>3102</v>
      </c>
      <c r="J201" s="101" t="s">
        <v>1995</v>
      </c>
      <c r="K201" s="101" t="s">
        <v>3102</v>
      </c>
      <c r="L201" s="101" t="s">
        <v>1996</v>
      </c>
      <c r="M201" s="1">
        <v>3</v>
      </c>
    </row>
    <row r="202" spans="1:13" ht="18">
      <c r="A202" s="103" t="s">
        <v>88</v>
      </c>
      <c r="B202" s="4" t="s">
        <v>3104</v>
      </c>
      <c r="C202" s="102" t="s">
        <v>3100</v>
      </c>
      <c r="D202" s="102"/>
      <c r="E202" s="102" t="s">
        <v>1814</v>
      </c>
      <c r="F202" s="102" t="s">
        <v>1445</v>
      </c>
      <c r="G202" s="101" t="s">
        <v>1450</v>
      </c>
      <c r="H202" s="101" t="s">
        <v>3102</v>
      </c>
      <c r="I202" s="101" t="s">
        <v>3102</v>
      </c>
      <c r="J202" s="101" t="s">
        <v>1997</v>
      </c>
      <c r="K202" s="101" t="s">
        <v>3102</v>
      </c>
      <c r="L202" s="101" t="s">
        <v>1998</v>
      </c>
      <c r="M202" s="1">
        <v>2</v>
      </c>
    </row>
    <row r="203" spans="1:12" ht="9">
      <c r="A203" s="103" t="s">
        <v>1766</v>
      </c>
      <c r="B203" s="101"/>
      <c r="C203" s="102"/>
      <c r="D203" s="102"/>
      <c r="E203" s="102"/>
      <c r="F203" s="102"/>
      <c r="G203" s="101"/>
      <c r="H203" s="101"/>
      <c r="I203" s="101"/>
      <c r="J203" s="101"/>
      <c r="K203" s="101"/>
      <c r="L203" s="101"/>
    </row>
    <row r="204" spans="1:13" ht="9.75" thickBot="1">
      <c r="A204" s="103" t="s">
        <v>89</v>
      </c>
      <c r="B204" s="101"/>
      <c r="C204" s="102"/>
      <c r="D204" s="102"/>
      <c r="E204" s="102"/>
      <c r="F204" s="102"/>
      <c r="G204" s="99" t="s">
        <v>1451</v>
      </c>
      <c r="H204" s="99" t="s">
        <v>3102</v>
      </c>
      <c r="I204" s="99" t="s">
        <v>3102</v>
      </c>
      <c r="J204" s="99" t="s">
        <v>1999</v>
      </c>
      <c r="K204" s="99" t="s">
        <v>3102</v>
      </c>
      <c r="L204" s="99" t="s">
        <v>2000</v>
      </c>
      <c r="M204" s="1">
        <v>2</v>
      </c>
    </row>
    <row r="205" spans="1:12" ht="9.75" thickTop="1">
      <c r="A205" s="103"/>
      <c r="B205" s="101"/>
      <c r="C205" s="102"/>
      <c r="D205" s="102"/>
      <c r="E205" s="102"/>
      <c r="F205" s="102"/>
      <c r="G205" s="104"/>
      <c r="H205" s="104"/>
      <c r="I205" s="101"/>
      <c r="J205" s="101"/>
      <c r="K205" s="101"/>
      <c r="L205" s="101"/>
    </row>
    <row r="206" spans="1:12" ht="9">
      <c r="A206" s="100" t="s">
        <v>2480</v>
      </c>
      <c r="B206" s="101"/>
      <c r="C206" s="102"/>
      <c r="D206" s="102"/>
      <c r="E206" s="102"/>
      <c r="F206" s="102"/>
      <c r="G206" s="101"/>
      <c r="H206" s="101"/>
      <c r="I206" s="101"/>
      <c r="J206" s="101"/>
      <c r="K206" s="101"/>
      <c r="L206" s="101"/>
    </row>
    <row r="207" spans="1:12" ht="9">
      <c r="A207" s="103"/>
      <c r="B207" s="101"/>
      <c r="C207" s="102"/>
      <c r="D207" s="102"/>
      <c r="E207" s="102"/>
      <c r="F207" s="102"/>
      <c r="G207" s="101"/>
      <c r="H207" s="101"/>
      <c r="I207" s="101"/>
      <c r="J207" s="101"/>
      <c r="K207" s="101"/>
      <c r="L207" s="101"/>
    </row>
    <row r="208" spans="1:12" ht="9">
      <c r="A208" s="103" t="s">
        <v>90</v>
      </c>
      <c r="B208" s="4" t="s">
        <v>3104</v>
      </c>
      <c r="C208" s="102" t="s">
        <v>1933</v>
      </c>
      <c r="D208" s="102"/>
      <c r="E208" s="102" t="s">
        <v>1452</v>
      </c>
      <c r="F208" s="102" t="s">
        <v>1873</v>
      </c>
      <c r="G208" s="101" t="s">
        <v>1455</v>
      </c>
      <c r="H208" s="101" t="s">
        <v>3102</v>
      </c>
      <c r="I208" s="101" t="s">
        <v>2005</v>
      </c>
      <c r="J208" s="101" t="s">
        <v>2006</v>
      </c>
      <c r="K208" s="101" t="s">
        <v>3102</v>
      </c>
      <c r="L208" s="101" t="s">
        <v>2007</v>
      </c>
    </row>
    <row r="209" spans="1:12" ht="9">
      <c r="A209" s="103" t="s">
        <v>1280</v>
      </c>
      <c r="B209" s="4" t="s">
        <v>3104</v>
      </c>
      <c r="C209" s="102" t="s">
        <v>1933</v>
      </c>
      <c r="D209" s="102"/>
      <c r="E209" s="102" t="s">
        <v>1452</v>
      </c>
      <c r="F209" s="102" t="s">
        <v>1803</v>
      </c>
      <c r="G209" s="101" t="s">
        <v>1454</v>
      </c>
      <c r="H209" s="101" t="s">
        <v>3102</v>
      </c>
      <c r="I209" s="101" t="s">
        <v>2003</v>
      </c>
      <c r="J209" s="101" t="s">
        <v>3102</v>
      </c>
      <c r="K209" s="101" t="s">
        <v>3102</v>
      </c>
      <c r="L209" s="101" t="s">
        <v>2004</v>
      </c>
    </row>
    <row r="210" spans="1:13" ht="18">
      <c r="A210" s="103" t="s">
        <v>91</v>
      </c>
      <c r="B210" s="4" t="s">
        <v>3104</v>
      </c>
      <c r="C210" s="102" t="s">
        <v>1933</v>
      </c>
      <c r="D210" s="102"/>
      <c r="E210" s="102" t="s">
        <v>1452</v>
      </c>
      <c r="F210" s="102" t="s">
        <v>1807</v>
      </c>
      <c r="G210" s="101" t="s">
        <v>1453</v>
      </c>
      <c r="H210" s="101" t="s">
        <v>3102</v>
      </c>
      <c r="I210" s="101" t="s">
        <v>2001</v>
      </c>
      <c r="J210" s="101" t="s">
        <v>3102</v>
      </c>
      <c r="K210" s="101" t="s">
        <v>3102</v>
      </c>
      <c r="L210" s="101" t="s">
        <v>2002</v>
      </c>
      <c r="M210" s="1">
        <v>3</v>
      </c>
    </row>
    <row r="211" spans="1:13" ht="9">
      <c r="A211" s="103"/>
      <c r="B211" s="101" t="s">
        <v>3106</v>
      </c>
      <c r="C211" s="102" t="s">
        <v>1933</v>
      </c>
      <c r="D211" s="102"/>
      <c r="E211" s="102" t="s">
        <v>1452</v>
      </c>
      <c r="F211" s="102"/>
      <c r="G211" s="101" t="s">
        <v>1456</v>
      </c>
      <c r="H211" s="101" t="s">
        <v>3102</v>
      </c>
      <c r="I211" s="101" t="s">
        <v>3102</v>
      </c>
      <c r="J211" s="101" t="s">
        <v>2006</v>
      </c>
      <c r="K211" s="101" t="s">
        <v>3102</v>
      </c>
      <c r="L211" s="101" t="s">
        <v>2008</v>
      </c>
      <c r="M211" s="1">
        <v>1</v>
      </c>
    </row>
    <row r="212" spans="1:13" ht="9">
      <c r="A212" s="103" t="s">
        <v>92</v>
      </c>
      <c r="B212" s="4" t="s">
        <v>3104</v>
      </c>
      <c r="C212" s="102" t="s">
        <v>3128</v>
      </c>
      <c r="D212" s="102"/>
      <c r="E212" s="102" t="s">
        <v>1791</v>
      </c>
      <c r="F212" s="102" t="s">
        <v>1873</v>
      </c>
      <c r="G212" s="101" t="s">
        <v>1457</v>
      </c>
      <c r="H212" s="101" t="s">
        <v>3102</v>
      </c>
      <c r="I212" s="101" t="s">
        <v>3102</v>
      </c>
      <c r="J212" s="101" t="s">
        <v>2009</v>
      </c>
      <c r="K212" s="101" t="s">
        <v>3102</v>
      </c>
      <c r="L212" s="101" t="s">
        <v>2010</v>
      </c>
      <c r="M212" s="1">
        <v>2</v>
      </c>
    </row>
    <row r="213" spans="1:13" ht="18">
      <c r="A213" s="103" t="s">
        <v>93</v>
      </c>
      <c r="B213" s="4" t="s">
        <v>3104</v>
      </c>
      <c r="C213" s="102" t="s">
        <v>3128</v>
      </c>
      <c r="D213" s="102"/>
      <c r="E213" s="102" t="s">
        <v>1791</v>
      </c>
      <c r="F213" s="102" t="s">
        <v>1871</v>
      </c>
      <c r="G213" s="101" t="s">
        <v>1458</v>
      </c>
      <c r="H213" s="101" t="s">
        <v>3102</v>
      </c>
      <c r="I213" s="101" t="s">
        <v>3102</v>
      </c>
      <c r="J213" s="101" t="s">
        <v>3102</v>
      </c>
      <c r="K213" s="101" t="s">
        <v>3102</v>
      </c>
      <c r="L213" s="101" t="s">
        <v>1458</v>
      </c>
      <c r="M213" s="1">
        <v>3</v>
      </c>
    </row>
    <row r="214" spans="1:13" ht="9">
      <c r="A214" s="103"/>
      <c r="B214" s="101" t="s">
        <v>3106</v>
      </c>
      <c r="C214" s="102" t="s">
        <v>3128</v>
      </c>
      <c r="D214" s="102"/>
      <c r="E214" s="102" t="s">
        <v>1791</v>
      </c>
      <c r="F214" s="102"/>
      <c r="G214" s="101" t="s">
        <v>1459</v>
      </c>
      <c r="H214" s="101" t="s">
        <v>3102</v>
      </c>
      <c r="I214" s="101" t="s">
        <v>3102</v>
      </c>
      <c r="J214" s="101" t="s">
        <v>2009</v>
      </c>
      <c r="K214" s="101" t="s">
        <v>3102</v>
      </c>
      <c r="L214" s="101" t="s">
        <v>2011</v>
      </c>
      <c r="M214" s="1">
        <v>1</v>
      </c>
    </row>
    <row r="215" spans="1:13" ht="18">
      <c r="A215" s="103" t="s">
        <v>94</v>
      </c>
      <c r="B215" s="4" t="s">
        <v>3104</v>
      </c>
      <c r="C215" s="102" t="s">
        <v>3128</v>
      </c>
      <c r="D215" s="102"/>
      <c r="E215" s="102" t="s">
        <v>1460</v>
      </c>
      <c r="F215" s="102" t="s">
        <v>1461</v>
      </c>
      <c r="G215" s="101" t="s">
        <v>1462</v>
      </c>
      <c r="H215" s="101" t="s">
        <v>3102</v>
      </c>
      <c r="I215" s="101" t="s">
        <v>3102</v>
      </c>
      <c r="J215" s="101" t="s">
        <v>2012</v>
      </c>
      <c r="K215" s="101" t="s">
        <v>3102</v>
      </c>
      <c r="L215" s="101" t="s">
        <v>2013</v>
      </c>
      <c r="M215" s="1">
        <v>3</v>
      </c>
    </row>
    <row r="216" spans="1:13" ht="9">
      <c r="A216" s="103" t="s">
        <v>95</v>
      </c>
      <c r="B216" s="4" t="s">
        <v>3104</v>
      </c>
      <c r="C216" s="102" t="s">
        <v>3128</v>
      </c>
      <c r="D216" s="102"/>
      <c r="E216" s="102" t="s">
        <v>1463</v>
      </c>
      <c r="F216" s="102" t="s">
        <v>1801</v>
      </c>
      <c r="G216" s="101" t="s">
        <v>1464</v>
      </c>
      <c r="H216" s="101" t="s">
        <v>3102</v>
      </c>
      <c r="I216" s="101" t="s">
        <v>3102</v>
      </c>
      <c r="J216" s="101" t="s">
        <v>2014</v>
      </c>
      <c r="K216" s="101" t="s">
        <v>3102</v>
      </c>
      <c r="L216" s="101" t="s">
        <v>2015</v>
      </c>
      <c r="M216" s="1">
        <v>1</v>
      </c>
    </row>
    <row r="217" spans="1:13" ht="9">
      <c r="A217" s="103" t="s">
        <v>96</v>
      </c>
      <c r="B217" s="4" t="s">
        <v>3104</v>
      </c>
      <c r="C217" s="102" t="s">
        <v>3128</v>
      </c>
      <c r="D217" s="102"/>
      <c r="E217" s="102" t="s">
        <v>1465</v>
      </c>
      <c r="F217" s="102" t="s">
        <v>1801</v>
      </c>
      <c r="G217" s="101" t="s">
        <v>1466</v>
      </c>
      <c r="H217" s="101" t="s">
        <v>3102</v>
      </c>
      <c r="I217" s="101" t="s">
        <v>3102</v>
      </c>
      <c r="J217" s="101" t="s">
        <v>2016</v>
      </c>
      <c r="K217" s="101" t="s">
        <v>3102</v>
      </c>
      <c r="L217" s="101" t="s">
        <v>2017</v>
      </c>
      <c r="M217" s="1">
        <v>2</v>
      </c>
    </row>
    <row r="218" spans="1:13" ht="9">
      <c r="A218" s="103" t="s">
        <v>97</v>
      </c>
      <c r="B218" s="4" t="s">
        <v>3104</v>
      </c>
      <c r="C218" s="102" t="s">
        <v>3128</v>
      </c>
      <c r="D218" s="102"/>
      <c r="E218" s="102" t="s">
        <v>1794</v>
      </c>
      <c r="F218" s="102" t="s">
        <v>1873</v>
      </c>
      <c r="G218" s="101" t="s">
        <v>1467</v>
      </c>
      <c r="H218" s="101" t="s">
        <v>3102</v>
      </c>
      <c r="I218" s="101" t="s">
        <v>3102</v>
      </c>
      <c r="J218" s="101" t="s">
        <v>2018</v>
      </c>
      <c r="K218" s="101" t="s">
        <v>3102</v>
      </c>
      <c r="L218" s="101" t="s">
        <v>2019</v>
      </c>
      <c r="M218" s="1">
        <v>1</v>
      </c>
    </row>
    <row r="219" spans="1:13" ht="9">
      <c r="A219" s="103" t="s">
        <v>98</v>
      </c>
      <c r="B219" s="4" t="s">
        <v>3104</v>
      </c>
      <c r="C219" s="102" t="s">
        <v>3128</v>
      </c>
      <c r="D219" s="102"/>
      <c r="E219" s="102" t="s">
        <v>1794</v>
      </c>
      <c r="F219" s="102" t="s">
        <v>1871</v>
      </c>
      <c r="G219" s="101" t="s">
        <v>1468</v>
      </c>
      <c r="H219" s="101" t="s">
        <v>3102</v>
      </c>
      <c r="I219" s="101" t="s">
        <v>3102</v>
      </c>
      <c r="J219" s="101" t="s">
        <v>3102</v>
      </c>
      <c r="K219" s="101" t="s">
        <v>3102</v>
      </c>
      <c r="L219" s="101" t="s">
        <v>1468</v>
      </c>
      <c r="M219" s="1">
        <v>1</v>
      </c>
    </row>
    <row r="220" spans="1:13" ht="9">
      <c r="A220" s="103"/>
      <c r="B220" s="101" t="s">
        <v>3106</v>
      </c>
      <c r="C220" s="102" t="s">
        <v>3128</v>
      </c>
      <c r="D220" s="102"/>
      <c r="E220" s="102" t="s">
        <v>1794</v>
      </c>
      <c r="F220" s="102"/>
      <c r="G220" s="101" t="s">
        <v>1469</v>
      </c>
      <c r="H220" s="101" t="s">
        <v>3102</v>
      </c>
      <c r="I220" s="101" t="s">
        <v>3102</v>
      </c>
      <c r="J220" s="101" t="s">
        <v>2018</v>
      </c>
      <c r="K220" s="101" t="s">
        <v>3102</v>
      </c>
      <c r="L220" s="101" t="s">
        <v>2020</v>
      </c>
      <c r="M220" s="1">
        <v>1</v>
      </c>
    </row>
    <row r="221" spans="1:13" ht="9">
      <c r="A221" s="103" t="s">
        <v>99</v>
      </c>
      <c r="B221" s="4" t="s">
        <v>3104</v>
      </c>
      <c r="C221" s="102" t="s">
        <v>3128</v>
      </c>
      <c r="D221" s="102"/>
      <c r="E221" s="102" t="s">
        <v>1840</v>
      </c>
      <c r="F221" s="102" t="s">
        <v>1795</v>
      </c>
      <c r="G221" s="101" t="s">
        <v>1470</v>
      </c>
      <c r="H221" s="101" t="s">
        <v>3102</v>
      </c>
      <c r="I221" s="101" t="s">
        <v>3102</v>
      </c>
      <c r="J221" s="101" t="s">
        <v>3102</v>
      </c>
      <c r="K221" s="101" t="s">
        <v>3102</v>
      </c>
      <c r="L221" s="101" t="s">
        <v>1470</v>
      </c>
      <c r="M221" s="1">
        <v>2</v>
      </c>
    </row>
    <row r="222" spans="1:13" ht="9">
      <c r="A222" s="103" t="s">
        <v>100</v>
      </c>
      <c r="B222" s="4" t="s">
        <v>3104</v>
      </c>
      <c r="C222" s="102" t="s">
        <v>3128</v>
      </c>
      <c r="D222" s="102"/>
      <c r="E222" s="102" t="s">
        <v>1840</v>
      </c>
      <c r="F222" s="102" t="s">
        <v>1873</v>
      </c>
      <c r="G222" s="101" t="s">
        <v>1471</v>
      </c>
      <c r="H222" s="101" t="s">
        <v>3102</v>
      </c>
      <c r="I222" s="101" t="s">
        <v>3102</v>
      </c>
      <c r="J222" s="101" t="s">
        <v>2021</v>
      </c>
      <c r="K222" s="101" t="s">
        <v>3102</v>
      </c>
      <c r="L222" s="101" t="s">
        <v>2022</v>
      </c>
      <c r="M222" s="1">
        <v>2</v>
      </c>
    </row>
    <row r="223" spans="1:13" ht="9">
      <c r="A223" s="103" t="s">
        <v>101</v>
      </c>
      <c r="B223" s="4" t="s">
        <v>3104</v>
      </c>
      <c r="C223" s="102" t="s">
        <v>3128</v>
      </c>
      <c r="D223" s="102"/>
      <c r="E223" s="102" t="s">
        <v>1840</v>
      </c>
      <c r="F223" s="102" t="s">
        <v>1871</v>
      </c>
      <c r="G223" s="101" t="s">
        <v>1472</v>
      </c>
      <c r="H223" s="101" t="s">
        <v>3102</v>
      </c>
      <c r="I223" s="101" t="s">
        <v>3102</v>
      </c>
      <c r="J223" s="101" t="s">
        <v>2023</v>
      </c>
      <c r="K223" s="101" t="s">
        <v>3102</v>
      </c>
      <c r="L223" s="101" t="s">
        <v>2024</v>
      </c>
      <c r="M223" s="1">
        <v>2</v>
      </c>
    </row>
    <row r="224" spans="1:13" ht="9">
      <c r="A224" s="103" t="s">
        <v>100</v>
      </c>
      <c r="B224" s="4" t="s">
        <v>3104</v>
      </c>
      <c r="C224" s="102" t="s">
        <v>3128</v>
      </c>
      <c r="D224" s="102"/>
      <c r="E224" s="102" t="s">
        <v>1840</v>
      </c>
      <c r="F224" s="102" t="s">
        <v>1473</v>
      </c>
      <c r="G224" s="101" t="s">
        <v>1474</v>
      </c>
      <c r="H224" s="101" t="s">
        <v>3102</v>
      </c>
      <c r="I224" s="101" t="s">
        <v>3102</v>
      </c>
      <c r="J224" s="101" t="s">
        <v>3102</v>
      </c>
      <c r="K224" s="101" t="s">
        <v>3102</v>
      </c>
      <c r="L224" s="101" t="s">
        <v>1474</v>
      </c>
      <c r="M224" s="1">
        <v>2</v>
      </c>
    </row>
    <row r="225" spans="1:13" ht="9">
      <c r="A225" s="103"/>
      <c r="B225" s="101" t="s">
        <v>3106</v>
      </c>
      <c r="C225" s="102" t="s">
        <v>3128</v>
      </c>
      <c r="D225" s="102"/>
      <c r="E225" s="102" t="s">
        <v>1840</v>
      </c>
      <c r="F225" s="102"/>
      <c r="G225" s="101" t="s">
        <v>1475</v>
      </c>
      <c r="H225" s="101" t="s">
        <v>3102</v>
      </c>
      <c r="I225" s="101" t="s">
        <v>3102</v>
      </c>
      <c r="J225" s="101" t="s">
        <v>2025</v>
      </c>
      <c r="K225" s="101" t="s">
        <v>3102</v>
      </c>
      <c r="L225" s="101" t="s">
        <v>2026</v>
      </c>
      <c r="M225" s="1">
        <v>1</v>
      </c>
    </row>
    <row r="226" spans="1:13" ht="9">
      <c r="A226" s="103" t="s">
        <v>102</v>
      </c>
      <c r="B226" s="4" t="s">
        <v>3104</v>
      </c>
      <c r="C226" s="102" t="s">
        <v>3128</v>
      </c>
      <c r="D226" s="102"/>
      <c r="E226" s="102" t="s">
        <v>1814</v>
      </c>
      <c r="F226" s="102" t="s">
        <v>1461</v>
      </c>
      <c r="G226" s="101" t="s">
        <v>1476</v>
      </c>
      <c r="H226" s="101" t="s">
        <v>3102</v>
      </c>
      <c r="I226" s="101" t="s">
        <v>3102</v>
      </c>
      <c r="J226" s="101" t="s">
        <v>2027</v>
      </c>
      <c r="K226" s="101" t="s">
        <v>3102</v>
      </c>
      <c r="L226" s="101" t="s">
        <v>2028</v>
      </c>
      <c r="M226" s="1">
        <v>2</v>
      </c>
    </row>
    <row r="227" spans="1:13" ht="18">
      <c r="A227" s="103" t="s">
        <v>103</v>
      </c>
      <c r="B227" s="4" t="s">
        <v>3104</v>
      </c>
      <c r="C227" s="102" t="s">
        <v>3128</v>
      </c>
      <c r="D227" s="102"/>
      <c r="E227" s="102" t="s">
        <v>1844</v>
      </c>
      <c r="F227" s="102" t="s">
        <v>1792</v>
      </c>
      <c r="G227" s="101" t="s">
        <v>1477</v>
      </c>
      <c r="H227" s="101" t="s">
        <v>3102</v>
      </c>
      <c r="I227" s="101" t="s">
        <v>3102</v>
      </c>
      <c r="J227" s="101" t="s">
        <v>2029</v>
      </c>
      <c r="K227" s="101" t="s">
        <v>3102</v>
      </c>
      <c r="L227" s="101" t="s">
        <v>2030</v>
      </c>
      <c r="M227" s="1">
        <v>3</v>
      </c>
    </row>
    <row r="228" spans="1:13" ht="9">
      <c r="A228" s="103" t="s">
        <v>104</v>
      </c>
      <c r="B228" s="4" t="s">
        <v>3104</v>
      </c>
      <c r="C228" s="102" t="s">
        <v>3128</v>
      </c>
      <c r="D228" s="102"/>
      <c r="E228" s="102" t="s">
        <v>1844</v>
      </c>
      <c r="F228" s="102" t="s">
        <v>1883</v>
      </c>
      <c r="G228" s="101" t="s">
        <v>1478</v>
      </c>
      <c r="H228" s="101" t="s">
        <v>3102</v>
      </c>
      <c r="I228" s="101" t="s">
        <v>3102</v>
      </c>
      <c r="J228" s="101" t="s">
        <v>2031</v>
      </c>
      <c r="K228" s="101" t="s">
        <v>3102</v>
      </c>
      <c r="L228" s="101" t="s">
        <v>2032</v>
      </c>
      <c r="M228" s="1">
        <v>1</v>
      </c>
    </row>
    <row r="229" spans="1:13" ht="9">
      <c r="A229" s="103"/>
      <c r="B229" s="101" t="s">
        <v>3106</v>
      </c>
      <c r="C229" s="102" t="s">
        <v>3128</v>
      </c>
      <c r="D229" s="102"/>
      <c r="E229" s="102" t="s">
        <v>1844</v>
      </c>
      <c r="F229" s="102"/>
      <c r="G229" s="101" t="s">
        <v>1479</v>
      </c>
      <c r="H229" s="101" t="s">
        <v>3102</v>
      </c>
      <c r="I229" s="101" t="s">
        <v>3102</v>
      </c>
      <c r="J229" s="101" t="s">
        <v>2033</v>
      </c>
      <c r="K229" s="101" t="s">
        <v>3102</v>
      </c>
      <c r="L229" s="101" t="s">
        <v>2034</v>
      </c>
      <c r="M229" s="1">
        <v>1</v>
      </c>
    </row>
    <row r="230" spans="1:13" ht="9">
      <c r="A230" s="103" t="s">
        <v>105</v>
      </c>
      <c r="B230" s="4" t="s">
        <v>3104</v>
      </c>
      <c r="C230" s="102" t="s">
        <v>3128</v>
      </c>
      <c r="D230" s="102"/>
      <c r="E230" s="102" t="s">
        <v>1452</v>
      </c>
      <c r="F230" s="102" t="s">
        <v>1792</v>
      </c>
      <c r="G230" s="101" t="s">
        <v>1480</v>
      </c>
      <c r="H230" s="101" t="s">
        <v>3102</v>
      </c>
      <c r="I230" s="101" t="s">
        <v>3102</v>
      </c>
      <c r="J230" s="101" t="s">
        <v>2035</v>
      </c>
      <c r="K230" s="101" t="s">
        <v>3102</v>
      </c>
      <c r="L230" s="101" t="s">
        <v>2036</v>
      </c>
      <c r="M230" s="1">
        <v>1</v>
      </c>
    </row>
    <row r="231" spans="1:13" ht="9">
      <c r="A231" s="103" t="s">
        <v>106</v>
      </c>
      <c r="B231" s="4" t="s">
        <v>3104</v>
      </c>
      <c r="C231" s="102" t="s">
        <v>3128</v>
      </c>
      <c r="D231" s="102"/>
      <c r="E231" s="102" t="s">
        <v>1481</v>
      </c>
      <c r="F231" s="102" t="s">
        <v>1461</v>
      </c>
      <c r="G231" s="101" t="s">
        <v>1482</v>
      </c>
      <c r="H231" s="101" t="s">
        <v>3102</v>
      </c>
      <c r="I231" s="101" t="s">
        <v>3102</v>
      </c>
      <c r="J231" s="101" t="s">
        <v>2037</v>
      </c>
      <c r="K231" s="101" t="s">
        <v>3102</v>
      </c>
      <c r="L231" s="101" t="s">
        <v>2038</v>
      </c>
      <c r="M231" s="1">
        <v>1</v>
      </c>
    </row>
    <row r="232" spans="1:13" ht="9">
      <c r="A232" s="103" t="s">
        <v>107</v>
      </c>
      <c r="B232" s="4" t="s">
        <v>3104</v>
      </c>
      <c r="C232" s="102" t="s">
        <v>3128</v>
      </c>
      <c r="D232" s="102"/>
      <c r="E232" s="102" t="s">
        <v>1483</v>
      </c>
      <c r="F232" s="102" t="s">
        <v>1801</v>
      </c>
      <c r="G232" s="101" t="s">
        <v>1484</v>
      </c>
      <c r="H232" s="101" t="s">
        <v>3102</v>
      </c>
      <c r="I232" s="101" t="s">
        <v>3102</v>
      </c>
      <c r="J232" s="101" t="s">
        <v>2039</v>
      </c>
      <c r="K232" s="101" t="s">
        <v>3102</v>
      </c>
      <c r="L232" s="101" t="s">
        <v>2040</v>
      </c>
      <c r="M232" s="1">
        <v>2</v>
      </c>
    </row>
    <row r="233" spans="1:13" ht="18">
      <c r="A233" s="103" t="s">
        <v>108</v>
      </c>
      <c r="B233" s="4" t="s">
        <v>3104</v>
      </c>
      <c r="C233" s="102" t="s">
        <v>3128</v>
      </c>
      <c r="D233" s="102"/>
      <c r="E233" s="102" t="s">
        <v>1485</v>
      </c>
      <c r="F233" s="102" t="s">
        <v>1801</v>
      </c>
      <c r="G233" s="101" t="s">
        <v>1486</v>
      </c>
      <c r="H233" s="101" t="s">
        <v>3102</v>
      </c>
      <c r="I233" s="101" t="s">
        <v>3102</v>
      </c>
      <c r="J233" s="101" t="s">
        <v>2041</v>
      </c>
      <c r="K233" s="101" t="s">
        <v>3102</v>
      </c>
      <c r="L233" s="101" t="s">
        <v>2042</v>
      </c>
      <c r="M233" s="1">
        <v>2</v>
      </c>
    </row>
    <row r="234" spans="1:12" ht="9">
      <c r="A234" s="103"/>
      <c r="B234" s="101"/>
      <c r="C234" s="102"/>
      <c r="D234" s="102"/>
      <c r="E234" s="102"/>
      <c r="F234" s="102"/>
      <c r="G234" s="101"/>
      <c r="H234" s="101"/>
      <c r="I234" s="101"/>
      <c r="J234" s="101"/>
      <c r="K234" s="101"/>
      <c r="L234" s="101"/>
    </row>
    <row r="235" spans="1:13" ht="9.75" thickBot="1">
      <c r="A235" s="103" t="s">
        <v>109</v>
      </c>
      <c r="B235" s="101"/>
      <c r="C235" s="102"/>
      <c r="D235" s="102"/>
      <c r="E235" s="102"/>
      <c r="F235" s="102"/>
      <c r="G235" s="99" t="s">
        <v>1487</v>
      </c>
      <c r="H235" s="99" t="s">
        <v>3102</v>
      </c>
      <c r="I235" s="99" t="s">
        <v>3102</v>
      </c>
      <c r="J235" s="99" t="s">
        <v>2043</v>
      </c>
      <c r="K235" s="99" t="s">
        <v>3102</v>
      </c>
      <c r="L235" s="99" t="s">
        <v>2044</v>
      </c>
      <c r="M235" s="1">
        <v>1</v>
      </c>
    </row>
    <row r="236" spans="1:12" ht="9.75" thickTop="1">
      <c r="A236" s="103"/>
      <c r="B236" s="101"/>
      <c r="C236" s="102"/>
      <c r="D236" s="102"/>
      <c r="E236" s="102"/>
      <c r="F236" s="102"/>
      <c r="G236" s="104"/>
      <c r="H236" s="104"/>
      <c r="I236" s="101"/>
      <c r="J236" s="101"/>
      <c r="K236" s="101"/>
      <c r="L236" s="101"/>
    </row>
    <row r="237" spans="1:12" ht="9">
      <c r="A237" s="100" t="s">
        <v>1488</v>
      </c>
      <c r="B237" s="101"/>
      <c r="C237" s="102"/>
      <c r="D237" s="102"/>
      <c r="E237" s="102"/>
      <c r="F237" s="102"/>
      <c r="G237" s="101"/>
      <c r="H237" s="101"/>
      <c r="I237" s="101"/>
      <c r="J237" s="101"/>
      <c r="K237" s="101"/>
      <c r="L237" s="101"/>
    </row>
    <row r="238" spans="1:12" ht="9">
      <c r="A238" s="103"/>
      <c r="B238" s="101"/>
      <c r="C238" s="102"/>
      <c r="D238" s="102"/>
      <c r="E238" s="102"/>
      <c r="F238" s="102"/>
      <c r="G238" s="101"/>
      <c r="H238" s="101"/>
      <c r="I238" s="101"/>
      <c r="J238" s="101"/>
      <c r="K238" s="101"/>
      <c r="L238" s="101"/>
    </row>
    <row r="239" spans="1:12" ht="18">
      <c r="A239" s="103" t="s">
        <v>110</v>
      </c>
      <c r="B239" s="4" t="s">
        <v>3104</v>
      </c>
      <c r="C239" s="102" t="s">
        <v>1489</v>
      </c>
      <c r="D239" s="102"/>
      <c r="E239" s="102" t="s">
        <v>1844</v>
      </c>
      <c r="F239" s="102" t="s">
        <v>1795</v>
      </c>
      <c r="G239" s="101" t="s">
        <v>3102</v>
      </c>
      <c r="H239" s="101" t="s">
        <v>3102</v>
      </c>
      <c r="I239" s="101" t="s">
        <v>2047</v>
      </c>
      <c r="J239" s="101" t="s">
        <v>2047</v>
      </c>
      <c r="K239" s="101" t="s">
        <v>3102</v>
      </c>
      <c r="L239" s="101" t="s">
        <v>3102</v>
      </c>
    </row>
    <row r="240" spans="1:13" ht="9">
      <c r="A240" s="103" t="s">
        <v>111</v>
      </c>
      <c r="B240" s="4" t="s">
        <v>3104</v>
      </c>
      <c r="C240" s="102" t="s">
        <v>1489</v>
      </c>
      <c r="D240" s="102"/>
      <c r="E240" s="102" t="s">
        <v>1844</v>
      </c>
      <c r="F240" s="102" t="s">
        <v>1805</v>
      </c>
      <c r="G240" s="101" t="s">
        <v>1490</v>
      </c>
      <c r="H240" s="101" t="s">
        <v>3102</v>
      </c>
      <c r="I240" s="101" t="s">
        <v>2045</v>
      </c>
      <c r="J240" s="101" t="s">
        <v>3102</v>
      </c>
      <c r="K240" s="101" t="s">
        <v>3102</v>
      </c>
      <c r="L240" s="101" t="s">
        <v>2046</v>
      </c>
      <c r="M240" s="1">
        <v>4</v>
      </c>
    </row>
    <row r="241" spans="1:13" ht="9">
      <c r="A241" s="103"/>
      <c r="B241" s="101" t="s">
        <v>3106</v>
      </c>
      <c r="C241" s="102" t="s">
        <v>1489</v>
      </c>
      <c r="D241" s="102"/>
      <c r="E241" s="102" t="s">
        <v>1844</v>
      </c>
      <c r="F241" s="102"/>
      <c r="G241" s="101" t="s">
        <v>1490</v>
      </c>
      <c r="H241" s="101" t="s">
        <v>3102</v>
      </c>
      <c r="I241" s="101" t="s">
        <v>3102</v>
      </c>
      <c r="J241" s="101" t="s">
        <v>2047</v>
      </c>
      <c r="K241" s="101" t="s">
        <v>3102</v>
      </c>
      <c r="L241" s="101" t="s">
        <v>2046</v>
      </c>
      <c r="M241" s="1">
        <v>1</v>
      </c>
    </row>
    <row r="242" spans="1:13" ht="18">
      <c r="A242" s="103" t="s">
        <v>112</v>
      </c>
      <c r="B242" s="4" t="s">
        <v>3104</v>
      </c>
      <c r="C242" s="102" t="s">
        <v>1489</v>
      </c>
      <c r="D242" s="102"/>
      <c r="E242" s="102" t="s">
        <v>1491</v>
      </c>
      <c r="F242" s="102" t="s">
        <v>1801</v>
      </c>
      <c r="G242" s="101" t="s">
        <v>1492</v>
      </c>
      <c r="H242" s="101" t="s">
        <v>3102</v>
      </c>
      <c r="I242" s="101" t="s">
        <v>3102</v>
      </c>
      <c r="J242" s="101" t="s">
        <v>2048</v>
      </c>
      <c r="K242" s="101" t="s">
        <v>3102</v>
      </c>
      <c r="L242" s="101" t="s">
        <v>2049</v>
      </c>
      <c r="M242" s="1">
        <v>2</v>
      </c>
    </row>
    <row r="243" spans="1:13" ht="18">
      <c r="A243" s="103" t="s">
        <v>113</v>
      </c>
      <c r="B243" s="4" t="s">
        <v>3104</v>
      </c>
      <c r="C243" s="102" t="s">
        <v>1489</v>
      </c>
      <c r="D243" s="102"/>
      <c r="E243" s="102" t="s">
        <v>1493</v>
      </c>
      <c r="F243" s="102" t="s">
        <v>1801</v>
      </c>
      <c r="G243" s="101" t="s">
        <v>1494</v>
      </c>
      <c r="H243" s="101" t="s">
        <v>3102</v>
      </c>
      <c r="I243" s="101" t="s">
        <v>3102</v>
      </c>
      <c r="J243" s="101" t="s">
        <v>1494</v>
      </c>
      <c r="K243" s="101" t="s">
        <v>3102</v>
      </c>
      <c r="L243" s="101" t="s">
        <v>3102</v>
      </c>
      <c r="M243" s="1">
        <v>4</v>
      </c>
    </row>
    <row r="244" spans="1:12" ht="9">
      <c r="A244" s="103" t="s">
        <v>1766</v>
      </c>
      <c r="B244" s="101"/>
      <c r="C244" s="102"/>
      <c r="D244" s="102"/>
      <c r="E244" s="102"/>
      <c r="F244" s="102"/>
      <c r="G244" s="101"/>
      <c r="H244" s="101"/>
      <c r="I244" s="101"/>
      <c r="J244" s="101"/>
      <c r="K244" s="101"/>
      <c r="L244" s="101"/>
    </row>
    <row r="245" spans="1:13" ht="9.75" thickBot="1">
      <c r="A245" s="103" t="s">
        <v>114</v>
      </c>
      <c r="B245" s="101"/>
      <c r="C245" s="102"/>
      <c r="D245" s="102"/>
      <c r="E245" s="102"/>
      <c r="F245" s="102"/>
      <c r="G245" s="99" t="s">
        <v>1495</v>
      </c>
      <c r="H245" s="99" t="s">
        <v>3102</v>
      </c>
      <c r="I245" s="99" t="s">
        <v>3102</v>
      </c>
      <c r="J245" s="99" t="s">
        <v>2050</v>
      </c>
      <c r="K245" s="99" t="s">
        <v>3102</v>
      </c>
      <c r="L245" s="99" t="s">
        <v>2051</v>
      </c>
      <c r="M245" s="1">
        <v>2</v>
      </c>
    </row>
    <row r="246" spans="1:12" ht="9.75" thickTop="1">
      <c r="A246" s="103"/>
      <c r="B246" s="101"/>
      <c r="C246" s="102"/>
      <c r="D246" s="102"/>
      <c r="E246" s="102"/>
      <c r="F246" s="102"/>
      <c r="G246" s="104"/>
      <c r="H246" s="104"/>
      <c r="I246" s="101"/>
      <c r="J246" s="101"/>
      <c r="K246" s="101"/>
      <c r="L246" s="101"/>
    </row>
    <row r="247" spans="1:12" ht="9">
      <c r="A247" s="100" t="s">
        <v>2488</v>
      </c>
      <c r="B247" s="101"/>
      <c r="C247" s="102"/>
      <c r="D247" s="102"/>
      <c r="E247" s="102"/>
      <c r="F247" s="102"/>
      <c r="G247" s="101"/>
      <c r="H247" s="101"/>
      <c r="I247" s="101"/>
      <c r="J247" s="101"/>
      <c r="K247" s="101"/>
      <c r="L247" s="101"/>
    </row>
    <row r="248" spans="1:12" ht="9">
      <c r="A248" s="103"/>
      <c r="B248" s="101"/>
      <c r="C248" s="102"/>
      <c r="D248" s="102"/>
      <c r="E248" s="102"/>
      <c r="F248" s="102"/>
      <c r="G248" s="101"/>
      <c r="H248" s="101"/>
      <c r="I248" s="101"/>
      <c r="J248" s="101"/>
      <c r="K248" s="101"/>
      <c r="L248" s="101"/>
    </row>
    <row r="249" spans="1:13" ht="18">
      <c r="A249" s="103" t="s">
        <v>115</v>
      </c>
      <c r="B249" s="4" t="s">
        <v>3104</v>
      </c>
      <c r="C249" s="102" t="s">
        <v>3267</v>
      </c>
      <c r="D249" s="102"/>
      <c r="E249" s="102" t="s">
        <v>1496</v>
      </c>
      <c r="F249" s="102" t="s">
        <v>1801</v>
      </c>
      <c r="G249" s="101" t="s">
        <v>1497</v>
      </c>
      <c r="H249" s="101" t="s">
        <v>3102</v>
      </c>
      <c r="I249" s="101" t="s">
        <v>2052</v>
      </c>
      <c r="J249" s="101" t="s">
        <v>2053</v>
      </c>
      <c r="K249" s="101" t="s">
        <v>3102</v>
      </c>
      <c r="L249" s="101" t="s">
        <v>2054</v>
      </c>
      <c r="M249" s="1">
        <v>6</v>
      </c>
    </row>
    <row r="250" spans="1:12" ht="9">
      <c r="A250" s="103" t="s">
        <v>1280</v>
      </c>
      <c r="B250" s="4" t="s">
        <v>3104</v>
      </c>
      <c r="C250" s="102" t="s">
        <v>3267</v>
      </c>
      <c r="D250" s="102"/>
      <c r="E250" s="102" t="s">
        <v>1496</v>
      </c>
      <c r="F250" s="102" t="s">
        <v>1803</v>
      </c>
      <c r="G250" s="101" t="s">
        <v>1499</v>
      </c>
      <c r="H250" s="101" t="s">
        <v>3102</v>
      </c>
      <c r="I250" s="101" t="s">
        <v>371</v>
      </c>
      <c r="J250" s="101" t="s">
        <v>3102</v>
      </c>
      <c r="K250" s="101" t="s">
        <v>3102</v>
      </c>
      <c r="L250" s="101" t="s">
        <v>372</v>
      </c>
    </row>
    <row r="251" spans="1:13" ht="9">
      <c r="A251" s="103" t="s">
        <v>1282</v>
      </c>
      <c r="B251" s="4" t="s">
        <v>3104</v>
      </c>
      <c r="C251" s="102" t="s">
        <v>3267</v>
      </c>
      <c r="D251" s="102"/>
      <c r="E251" s="102" t="s">
        <v>1496</v>
      </c>
      <c r="F251" s="102" t="s">
        <v>1807</v>
      </c>
      <c r="G251" s="101" t="s">
        <v>1498</v>
      </c>
      <c r="H251" s="101" t="s">
        <v>3102</v>
      </c>
      <c r="I251" s="101" t="s">
        <v>2055</v>
      </c>
      <c r="J251" s="101" t="s">
        <v>3102</v>
      </c>
      <c r="K251" s="101" t="s">
        <v>3102</v>
      </c>
      <c r="L251" s="101" t="s">
        <v>370</v>
      </c>
      <c r="M251" s="1">
        <v>1</v>
      </c>
    </row>
    <row r="252" spans="1:13" ht="9">
      <c r="A252" s="103"/>
      <c r="B252" s="101" t="s">
        <v>3106</v>
      </c>
      <c r="C252" s="102" t="s">
        <v>3267</v>
      </c>
      <c r="D252" s="102"/>
      <c r="E252" s="102" t="s">
        <v>1496</v>
      </c>
      <c r="F252" s="102"/>
      <c r="G252" s="101" t="s">
        <v>1500</v>
      </c>
      <c r="H252" s="101" t="s">
        <v>3102</v>
      </c>
      <c r="I252" s="101" t="s">
        <v>3102</v>
      </c>
      <c r="J252" s="101" t="s">
        <v>2053</v>
      </c>
      <c r="K252" s="101" t="s">
        <v>3102</v>
      </c>
      <c r="L252" s="101" t="s">
        <v>373</v>
      </c>
      <c r="M252" s="1">
        <v>1</v>
      </c>
    </row>
    <row r="253" spans="1:13" ht="9">
      <c r="A253" s="103" t="s">
        <v>116</v>
      </c>
      <c r="B253" s="4" t="s">
        <v>3104</v>
      </c>
      <c r="C253" s="102" t="s">
        <v>3267</v>
      </c>
      <c r="D253" s="102"/>
      <c r="E253" s="102" t="s">
        <v>1501</v>
      </c>
      <c r="F253" s="102" t="s">
        <v>1801</v>
      </c>
      <c r="G253" s="101" t="s">
        <v>1502</v>
      </c>
      <c r="H253" s="101" t="s">
        <v>3102</v>
      </c>
      <c r="I253" s="101" t="s">
        <v>374</v>
      </c>
      <c r="J253" s="101" t="s">
        <v>375</v>
      </c>
      <c r="K253" s="101" t="s">
        <v>3102</v>
      </c>
      <c r="L253" s="101" t="s">
        <v>376</v>
      </c>
      <c r="M253" s="1">
        <v>2</v>
      </c>
    </row>
    <row r="254" spans="1:12" ht="9">
      <c r="A254" s="103" t="s">
        <v>1280</v>
      </c>
      <c r="B254" s="4" t="s">
        <v>3104</v>
      </c>
      <c r="C254" s="102" t="s">
        <v>3267</v>
      </c>
      <c r="D254" s="102"/>
      <c r="E254" s="102" t="s">
        <v>1501</v>
      </c>
      <c r="F254" s="102" t="s">
        <v>1803</v>
      </c>
      <c r="G254" s="101" t="s">
        <v>1504</v>
      </c>
      <c r="H254" s="101" t="s">
        <v>3102</v>
      </c>
      <c r="I254" s="101" t="s">
        <v>379</v>
      </c>
      <c r="J254" s="101" t="s">
        <v>3102</v>
      </c>
      <c r="K254" s="101" t="s">
        <v>3102</v>
      </c>
      <c r="L254" s="101" t="s">
        <v>380</v>
      </c>
    </row>
    <row r="255" spans="1:13" ht="9">
      <c r="A255" s="103" t="s">
        <v>1282</v>
      </c>
      <c r="B255" s="4" t="s">
        <v>3104</v>
      </c>
      <c r="C255" s="102" t="s">
        <v>3267</v>
      </c>
      <c r="D255" s="102"/>
      <c r="E255" s="102" t="s">
        <v>1501</v>
      </c>
      <c r="F255" s="102" t="s">
        <v>1807</v>
      </c>
      <c r="G255" s="101" t="s">
        <v>1503</v>
      </c>
      <c r="H255" s="101" t="s">
        <v>3102</v>
      </c>
      <c r="I255" s="101" t="s">
        <v>377</v>
      </c>
      <c r="J255" s="101" t="s">
        <v>3102</v>
      </c>
      <c r="K255" s="101" t="s">
        <v>3102</v>
      </c>
      <c r="L255" s="101" t="s">
        <v>378</v>
      </c>
      <c r="M255" s="1">
        <v>1</v>
      </c>
    </row>
    <row r="256" spans="1:13" ht="9">
      <c r="A256" s="103"/>
      <c r="B256" s="101" t="s">
        <v>3106</v>
      </c>
      <c r="C256" s="102" t="s">
        <v>3267</v>
      </c>
      <c r="D256" s="102"/>
      <c r="E256" s="102" t="s">
        <v>1501</v>
      </c>
      <c r="F256" s="102"/>
      <c r="G256" s="101" t="s">
        <v>1505</v>
      </c>
      <c r="H256" s="101" t="s">
        <v>3102</v>
      </c>
      <c r="I256" s="101" t="s">
        <v>3102</v>
      </c>
      <c r="J256" s="101" t="s">
        <v>375</v>
      </c>
      <c r="K256" s="101" t="s">
        <v>3102</v>
      </c>
      <c r="L256" s="101" t="s">
        <v>381</v>
      </c>
      <c r="M256" s="1">
        <v>1</v>
      </c>
    </row>
    <row r="257" spans="1:13" ht="18">
      <c r="A257" s="103" t="s">
        <v>117</v>
      </c>
      <c r="B257" s="4" t="s">
        <v>3104</v>
      </c>
      <c r="C257" s="102" t="s">
        <v>3267</v>
      </c>
      <c r="D257" s="102"/>
      <c r="E257" s="102" t="s">
        <v>1791</v>
      </c>
      <c r="F257" s="102" t="s">
        <v>1795</v>
      </c>
      <c r="G257" s="101" t="s">
        <v>1506</v>
      </c>
      <c r="H257" s="101" t="s">
        <v>3102</v>
      </c>
      <c r="I257" s="101" t="s">
        <v>3102</v>
      </c>
      <c r="J257" s="101" t="s">
        <v>382</v>
      </c>
      <c r="K257" s="101" t="s">
        <v>3102</v>
      </c>
      <c r="L257" s="101" t="s">
        <v>383</v>
      </c>
      <c r="M257" s="1">
        <v>3</v>
      </c>
    </row>
    <row r="258" spans="1:13" ht="18">
      <c r="A258" s="103" t="s">
        <v>118</v>
      </c>
      <c r="B258" s="4" t="s">
        <v>3104</v>
      </c>
      <c r="C258" s="102" t="s">
        <v>3267</v>
      </c>
      <c r="D258" s="102"/>
      <c r="E258" s="102" t="s">
        <v>1791</v>
      </c>
      <c r="F258" s="102" t="s">
        <v>1473</v>
      </c>
      <c r="G258" s="101" t="s">
        <v>1507</v>
      </c>
      <c r="H258" s="101" t="s">
        <v>3102</v>
      </c>
      <c r="I258" s="101" t="s">
        <v>3102</v>
      </c>
      <c r="J258" s="101" t="s">
        <v>3102</v>
      </c>
      <c r="K258" s="101" t="s">
        <v>3102</v>
      </c>
      <c r="L258" s="101" t="s">
        <v>1507</v>
      </c>
      <c r="M258" s="1">
        <v>3</v>
      </c>
    </row>
    <row r="259" spans="1:13" ht="9">
      <c r="A259" s="103"/>
      <c r="B259" s="101" t="s">
        <v>3106</v>
      </c>
      <c r="C259" s="102" t="s">
        <v>3267</v>
      </c>
      <c r="D259" s="102"/>
      <c r="E259" s="102" t="s">
        <v>1791</v>
      </c>
      <c r="F259" s="102"/>
      <c r="G259" s="101" t="s">
        <v>1508</v>
      </c>
      <c r="H259" s="101" t="s">
        <v>3102</v>
      </c>
      <c r="I259" s="101" t="s">
        <v>3102</v>
      </c>
      <c r="J259" s="101" t="s">
        <v>382</v>
      </c>
      <c r="K259" s="101" t="s">
        <v>3102</v>
      </c>
      <c r="L259" s="101" t="s">
        <v>384</v>
      </c>
      <c r="M259" s="1">
        <v>1</v>
      </c>
    </row>
    <row r="260" spans="1:13" ht="18">
      <c r="A260" s="103" t="s">
        <v>119</v>
      </c>
      <c r="B260" s="4" t="s">
        <v>3104</v>
      </c>
      <c r="C260" s="102" t="s">
        <v>3267</v>
      </c>
      <c r="D260" s="102"/>
      <c r="E260" s="102" t="s">
        <v>1509</v>
      </c>
      <c r="F260" s="102" t="s">
        <v>1801</v>
      </c>
      <c r="G260" s="101" t="s">
        <v>1510</v>
      </c>
      <c r="H260" s="101" t="s">
        <v>3102</v>
      </c>
      <c r="I260" s="101" t="s">
        <v>3102</v>
      </c>
      <c r="J260" s="101" t="s">
        <v>385</v>
      </c>
      <c r="K260" s="101" t="s">
        <v>3102</v>
      </c>
      <c r="L260" s="101" t="s">
        <v>386</v>
      </c>
      <c r="M260" s="1">
        <v>3</v>
      </c>
    </row>
    <row r="261" spans="1:13" ht="18">
      <c r="A261" s="103" t="s">
        <v>120</v>
      </c>
      <c r="B261" s="4" t="s">
        <v>3104</v>
      </c>
      <c r="C261" s="102" t="s">
        <v>3267</v>
      </c>
      <c r="D261" s="102"/>
      <c r="E261" s="102" t="s">
        <v>1511</v>
      </c>
      <c r="F261" s="102" t="s">
        <v>1801</v>
      </c>
      <c r="G261" s="101" t="s">
        <v>3102</v>
      </c>
      <c r="H261" s="101" t="s">
        <v>3102</v>
      </c>
      <c r="I261" s="101" t="s">
        <v>387</v>
      </c>
      <c r="J261" s="101" t="s">
        <v>387</v>
      </c>
      <c r="K261" s="101" t="s">
        <v>3102</v>
      </c>
      <c r="L261" s="101" t="s">
        <v>3102</v>
      </c>
      <c r="M261" s="1">
        <v>3</v>
      </c>
    </row>
    <row r="262" spans="1:12" ht="9">
      <c r="A262" s="103" t="s">
        <v>1280</v>
      </c>
      <c r="B262" s="4" t="s">
        <v>3104</v>
      </c>
      <c r="C262" s="102" t="s">
        <v>3267</v>
      </c>
      <c r="D262" s="102"/>
      <c r="E262" s="102" t="s">
        <v>1511</v>
      </c>
      <c r="F262" s="102" t="s">
        <v>1803</v>
      </c>
      <c r="G262" s="101" t="s">
        <v>1513</v>
      </c>
      <c r="H262" s="101" t="s">
        <v>3102</v>
      </c>
      <c r="I262" s="101" t="s">
        <v>3102</v>
      </c>
      <c r="J262" s="101" t="s">
        <v>3102</v>
      </c>
      <c r="K262" s="101" t="s">
        <v>3102</v>
      </c>
      <c r="L262" s="101" t="s">
        <v>1513</v>
      </c>
    </row>
    <row r="263" spans="1:13" ht="9">
      <c r="A263" s="103" t="s">
        <v>1282</v>
      </c>
      <c r="B263" s="4" t="s">
        <v>3104</v>
      </c>
      <c r="C263" s="102" t="s">
        <v>3267</v>
      </c>
      <c r="D263" s="102"/>
      <c r="E263" s="102" t="s">
        <v>1511</v>
      </c>
      <c r="F263" s="102" t="s">
        <v>1807</v>
      </c>
      <c r="G263" s="101" t="s">
        <v>1512</v>
      </c>
      <c r="H263" s="101" t="s">
        <v>3102</v>
      </c>
      <c r="I263" s="101" t="s">
        <v>388</v>
      </c>
      <c r="J263" s="101" t="s">
        <v>3102</v>
      </c>
      <c r="K263" s="101" t="s">
        <v>3102</v>
      </c>
      <c r="L263" s="101" t="s">
        <v>389</v>
      </c>
      <c r="M263" s="1">
        <v>1</v>
      </c>
    </row>
    <row r="264" spans="1:13" ht="9">
      <c r="A264" s="103"/>
      <c r="B264" s="101" t="s">
        <v>3106</v>
      </c>
      <c r="C264" s="102" t="s">
        <v>3267</v>
      </c>
      <c r="D264" s="102"/>
      <c r="E264" s="102" t="s">
        <v>1511</v>
      </c>
      <c r="F264" s="102"/>
      <c r="G264" s="101" t="s">
        <v>1514</v>
      </c>
      <c r="H264" s="101" t="s">
        <v>3102</v>
      </c>
      <c r="I264" s="101" t="s">
        <v>3102</v>
      </c>
      <c r="J264" s="101" t="s">
        <v>387</v>
      </c>
      <c r="K264" s="101" t="s">
        <v>3102</v>
      </c>
      <c r="L264" s="101" t="s">
        <v>390</v>
      </c>
      <c r="M264" s="1">
        <v>1</v>
      </c>
    </row>
    <row r="265" spans="1:13" ht="9">
      <c r="A265" s="103" t="s">
        <v>121</v>
      </c>
      <c r="B265" s="4" t="s">
        <v>3104</v>
      </c>
      <c r="C265" s="102" t="s">
        <v>3267</v>
      </c>
      <c r="D265" s="102"/>
      <c r="E265" s="102" t="s">
        <v>1794</v>
      </c>
      <c r="F265" s="102" t="s">
        <v>1795</v>
      </c>
      <c r="G265" s="101" t="s">
        <v>1515</v>
      </c>
      <c r="H265" s="101" t="s">
        <v>3102</v>
      </c>
      <c r="I265" s="101" t="s">
        <v>3102</v>
      </c>
      <c r="J265" s="101" t="s">
        <v>391</v>
      </c>
      <c r="K265" s="101" t="s">
        <v>3102</v>
      </c>
      <c r="L265" s="101" t="s">
        <v>392</v>
      </c>
      <c r="M265" s="1">
        <v>2</v>
      </c>
    </row>
    <row r="266" spans="1:13" ht="9">
      <c r="A266" s="103" t="s">
        <v>122</v>
      </c>
      <c r="B266" s="4" t="s">
        <v>3104</v>
      </c>
      <c r="C266" s="102" t="s">
        <v>3267</v>
      </c>
      <c r="D266" s="102"/>
      <c r="E266" s="102" t="s">
        <v>1794</v>
      </c>
      <c r="F266" s="102" t="s">
        <v>1473</v>
      </c>
      <c r="G266" s="101" t="s">
        <v>1516</v>
      </c>
      <c r="H266" s="101" t="s">
        <v>3102</v>
      </c>
      <c r="I266" s="101" t="s">
        <v>3102</v>
      </c>
      <c r="J266" s="101" t="s">
        <v>3102</v>
      </c>
      <c r="K266" s="101" t="s">
        <v>3102</v>
      </c>
      <c r="L266" s="101" t="s">
        <v>1516</v>
      </c>
      <c r="M266" s="1">
        <v>2</v>
      </c>
    </row>
    <row r="267" spans="1:13" ht="9">
      <c r="A267" s="103" t="s">
        <v>123</v>
      </c>
      <c r="B267" s="4" t="s">
        <v>3104</v>
      </c>
      <c r="C267" s="102" t="s">
        <v>3267</v>
      </c>
      <c r="D267" s="102"/>
      <c r="E267" s="102" t="s">
        <v>1794</v>
      </c>
      <c r="F267" s="102" t="s">
        <v>1517</v>
      </c>
      <c r="G267" s="101" t="s">
        <v>1518</v>
      </c>
      <c r="H267" s="101" t="s">
        <v>3102</v>
      </c>
      <c r="I267" s="101" t="s">
        <v>3102</v>
      </c>
      <c r="J267" s="101" t="s">
        <v>3102</v>
      </c>
      <c r="K267" s="101" t="s">
        <v>3102</v>
      </c>
      <c r="L267" s="101" t="s">
        <v>1518</v>
      </c>
      <c r="M267" s="1">
        <v>2</v>
      </c>
    </row>
    <row r="268" spans="1:13" ht="9">
      <c r="A268" s="103"/>
      <c r="B268" s="101" t="s">
        <v>3106</v>
      </c>
      <c r="C268" s="102" t="s">
        <v>3267</v>
      </c>
      <c r="D268" s="102"/>
      <c r="E268" s="102" t="s">
        <v>1794</v>
      </c>
      <c r="F268" s="102"/>
      <c r="G268" s="101" t="s">
        <v>1519</v>
      </c>
      <c r="H268" s="101" t="s">
        <v>3102</v>
      </c>
      <c r="I268" s="101" t="s">
        <v>3102</v>
      </c>
      <c r="J268" s="101" t="s">
        <v>391</v>
      </c>
      <c r="K268" s="101" t="s">
        <v>3102</v>
      </c>
      <c r="L268" s="101" t="s">
        <v>393</v>
      </c>
      <c r="M268" s="1">
        <v>1</v>
      </c>
    </row>
    <row r="269" spans="1:13" ht="9">
      <c r="A269" s="103" t="s">
        <v>124</v>
      </c>
      <c r="B269" s="4" t="s">
        <v>3104</v>
      </c>
      <c r="C269" s="102" t="s">
        <v>3267</v>
      </c>
      <c r="D269" s="102"/>
      <c r="E269" s="102" t="s">
        <v>1840</v>
      </c>
      <c r="F269" s="102" t="s">
        <v>1795</v>
      </c>
      <c r="G269" s="101" t="s">
        <v>1520</v>
      </c>
      <c r="H269" s="101" t="s">
        <v>3102</v>
      </c>
      <c r="I269" s="101" t="s">
        <v>3102</v>
      </c>
      <c r="J269" s="101" t="s">
        <v>394</v>
      </c>
      <c r="K269" s="101" t="s">
        <v>3102</v>
      </c>
      <c r="L269" s="101" t="s">
        <v>395</v>
      </c>
      <c r="M269" s="1">
        <v>2</v>
      </c>
    </row>
    <row r="270" spans="1:13" ht="9">
      <c r="A270" s="103" t="s">
        <v>125</v>
      </c>
      <c r="B270" s="4" t="s">
        <v>3104</v>
      </c>
      <c r="C270" s="102" t="s">
        <v>3267</v>
      </c>
      <c r="D270" s="102"/>
      <c r="E270" s="102" t="s">
        <v>1840</v>
      </c>
      <c r="F270" s="102" t="s">
        <v>1873</v>
      </c>
      <c r="G270" s="101" t="s">
        <v>1521</v>
      </c>
      <c r="H270" s="101" t="s">
        <v>3102</v>
      </c>
      <c r="I270" s="101" t="s">
        <v>3102</v>
      </c>
      <c r="J270" s="101" t="s">
        <v>396</v>
      </c>
      <c r="K270" s="101" t="s">
        <v>3102</v>
      </c>
      <c r="L270" s="101" t="s">
        <v>397</v>
      </c>
      <c r="M270" s="1">
        <v>2</v>
      </c>
    </row>
    <row r="271" spans="1:13" ht="9">
      <c r="A271" s="103"/>
      <c r="B271" s="101" t="s">
        <v>3106</v>
      </c>
      <c r="C271" s="102" t="s">
        <v>3267</v>
      </c>
      <c r="D271" s="102"/>
      <c r="E271" s="102" t="s">
        <v>1840</v>
      </c>
      <c r="F271" s="102"/>
      <c r="G271" s="101" t="s">
        <v>1522</v>
      </c>
      <c r="H271" s="101" t="s">
        <v>3102</v>
      </c>
      <c r="I271" s="101" t="s">
        <v>3102</v>
      </c>
      <c r="J271" s="101" t="s">
        <v>398</v>
      </c>
      <c r="K271" s="101" t="s">
        <v>3102</v>
      </c>
      <c r="L271" s="101" t="s">
        <v>399</v>
      </c>
      <c r="M271" s="1">
        <v>1</v>
      </c>
    </row>
    <row r="272" spans="1:13" ht="9">
      <c r="A272" s="103" t="s">
        <v>126</v>
      </c>
      <c r="B272" s="4" t="s">
        <v>3104</v>
      </c>
      <c r="C272" s="102" t="s">
        <v>3267</v>
      </c>
      <c r="D272" s="102"/>
      <c r="E272" s="102" t="s">
        <v>1523</v>
      </c>
      <c r="F272" s="102" t="s">
        <v>1801</v>
      </c>
      <c r="G272" s="101" t="s">
        <v>1524</v>
      </c>
      <c r="H272" s="101" t="s">
        <v>3102</v>
      </c>
      <c r="I272" s="101" t="s">
        <v>3102</v>
      </c>
      <c r="J272" s="101" t="s">
        <v>400</v>
      </c>
      <c r="K272" s="101" t="s">
        <v>3102</v>
      </c>
      <c r="L272" s="101" t="s">
        <v>401</v>
      </c>
      <c r="M272" s="1">
        <v>2</v>
      </c>
    </row>
    <row r="273" spans="1:13" ht="18">
      <c r="A273" s="103" t="s">
        <v>127</v>
      </c>
      <c r="B273" s="4" t="s">
        <v>3104</v>
      </c>
      <c r="C273" s="102" t="s">
        <v>3267</v>
      </c>
      <c r="D273" s="102"/>
      <c r="E273" s="102" t="s">
        <v>1814</v>
      </c>
      <c r="F273" s="102" t="s">
        <v>1795</v>
      </c>
      <c r="G273" s="101" t="s">
        <v>1525</v>
      </c>
      <c r="H273" s="101" t="s">
        <v>3102</v>
      </c>
      <c r="I273" s="101" t="s">
        <v>3102</v>
      </c>
      <c r="J273" s="101" t="s">
        <v>402</v>
      </c>
      <c r="K273" s="101" t="s">
        <v>3102</v>
      </c>
      <c r="L273" s="101" t="s">
        <v>403</v>
      </c>
      <c r="M273" s="1">
        <v>2</v>
      </c>
    </row>
    <row r="274" spans="1:13" ht="18">
      <c r="A274" s="103" t="s">
        <v>128</v>
      </c>
      <c r="B274" s="4" t="s">
        <v>3104</v>
      </c>
      <c r="C274" s="102" t="s">
        <v>3267</v>
      </c>
      <c r="D274" s="102"/>
      <c r="E274" s="102" t="s">
        <v>1814</v>
      </c>
      <c r="F274" s="102" t="s">
        <v>1873</v>
      </c>
      <c r="G274" s="101" t="s">
        <v>1103</v>
      </c>
      <c r="H274" s="101" t="s">
        <v>3102</v>
      </c>
      <c r="I274" s="101" t="s">
        <v>3102</v>
      </c>
      <c r="J274" s="101" t="s">
        <v>404</v>
      </c>
      <c r="K274" s="101" t="s">
        <v>3102</v>
      </c>
      <c r="L274" s="101" t="s">
        <v>405</v>
      </c>
      <c r="M274" s="1">
        <v>2</v>
      </c>
    </row>
    <row r="275" spans="1:13" ht="18">
      <c r="A275" s="103" t="s">
        <v>129</v>
      </c>
      <c r="B275" s="4" t="s">
        <v>3104</v>
      </c>
      <c r="C275" s="102" t="s">
        <v>3267</v>
      </c>
      <c r="D275" s="102"/>
      <c r="E275" s="102" t="s">
        <v>1814</v>
      </c>
      <c r="F275" s="102" t="s">
        <v>1821</v>
      </c>
      <c r="G275" s="101" t="s">
        <v>1104</v>
      </c>
      <c r="H275" s="101" t="s">
        <v>3102</v>
      </c>
      <c r="I275" s="101" t="s">
        <v>3102</v>
      </c>
      <c r="J275" s="101" t="s">
        <v>406</v>
      </c>
      <c r="K275" s="101" t="s">
        <v>3102</v>
      </c>
      <c r="L275" s="101" t="s">
        <v>407</v>
      </c>
      <c r="M275" s="1">
        <v>2</v>
      </c>
    </row>
    <row r="276" spans="1:13" ht="18">
      <c r="A276" s="103" t="s">
        <v>130</v>
      </c>
      <c r="B276" s="4" t="s">
        <v>3104</v>
      </c>
      <c r="C276" s="102" t="s">
        <v>3267</v>
      </c>
      <c r="D276" s="102"/>
      <c r="E276" s="102" t="s">
        <v>1814</v>
      </c>
      <c r="F276" s="102" t="s">
        <v>1871</v>
      </c>
      <c r="G276" s="101" t="s">
        <v>1105</v>
      </c>
      <c r="H276" s="101" t="s">
        <v>3102</v>
      </c>
      <c r="I276" s="101" t="s">
        <v>3102</v>
      </c>
      <c r="J276" s="101" t="s">
        <v>408</v>
      </c>
      <c r="K276" s="101" t="s">
        <v>3102</v>
      </c>
      <c r="L276" s="101" t="s">
        <v>409</v>
      </c>
      <c r="M276" s="1">
        <v>2</v>
      </c>
    </row>
    <row r="277" spans="1:13" ht="18">
      <c r="A277" s="103" t="s">
        <v>131</v>
      </c>
      <c r="B277" s="4" t="s">
        <v>3104</v>
      </c>
      <c r="C277" s="102" t="s">
        <v>3267</v>
      </c>
      <c r="D277" s="102"/>
      <c r="E277" s="102" t="s">
        <v>1814</v>
      </c>
      <c r="F277" s="102" t="s">
        <v>1106</v>
      </c>
      <c r="G277" s="101" t="s">
        <v>1107</v>
      </c>
      <c r="H277" s="101" t="s">
        <v>3102</v>
      </c>
      <c r="I277" s="101" t="s">
        <v>3102</v>
      </c>
      <c r="J277" s="101" t="s">
        <v>410</v>
      </c>
      <c r="K277" s="101" t="s">
        <v>3102</v>
      </c>
      <c r="L277" s="101" t="s">
        <v>411</v>
      </c>
      <c r="M277" s="1">
        <v>2</v>
      </c>
    </row>
    <row r="278" spans="1:13" ht="9">
      <c r="A278" s="103"/>
      <c r="B278" s="101" t="s">
        <v>3106</v>
      </c>
      <c r="C278" s="102" t="s">
        <v>3267</v>
      </c>
      <c r="D278" s="102"/>
      <c r="E278" s="102" t="s">
        <v>1814</v>
      </c>
      <c r="F278" s="102"/>
      <c r="G278" s="101" t="s">
        <v>1108</v>
      </c>
      <c r="H278" s="101" t="s">
        <v>3102</v>
      </c>
      <c r="I278" s="101" t="s">
        <v>3102</v>
      </c>
      <c r="J278" s="101" t="s">
        <v>412</v>
      </c>
      <c r="K278" s="101" t="s">
        <v>3102</v>
      </c>
      <c r="L278" s="101" t="s">
        <v>413</v>
      </c>
      <c r="M278" s="1">
        <v>1</v>
      </c>
    </row>
    <row r="279" spans="1:13" ht="9">
      <c r="A279" s="103" t="s">
        <v>132</v>
      </c>
      <c r="B279" s="4" t="s">
        <v>3104</v>
      </c>
      <c r="C279" s="102" t="s">
        <v>3267</v>
      </c>
      <c r="D279" s="102"/>
      <c r="E279" s="102" t="s">
        <v>1844</v>
      </c>
      <c r="F279" s="102" t="s">
        <v>1873</v>
      </c>
      <c r="G279" s="101" t="s">
        <v>1109</v>
      </c>
      <c r="H279" s="101" t="s">
        <v>3102</v>
      </c>
      <c r="I279" s="101" t="s">
        <v>3102</v>
      </c>
      <c r="J279" s="101" t="s">
        <v>414</v>
      </c>
      <c r="K279" s="101" t="s">
        <v>3102</v>
      </c>
      <c r="L279" s="101" t="s">
        <v>415</v>
      </c>
      <c r="M279" s="1">
        <v>2</v>
      </c>
    </row>
    <row r="280" spans="1:13" ht="9">
      <c r="A280" s="103" t="s">
        <v>133</v>
      </c>
      <c r="B280" s="4" t="s">
        <v>3104</v>
      </c>
      <c r="C280" s="102" t="s">
        <v>3267</v>
      </c>
      <c r="D280" s="102"/>
      <c r="E280" s="102" t="s">
        <v>1844</v>
      </c>
      <c r="F280" s="102" t="s">
        <v>1110</v>
      </c>
      <c r="G280" s="101" t="s">
        <v>1111</v>
      </c>
      <c r="H280" s="101" t="s">
        <v>3102</v>
      </c>
      <c r="I280" s="101" t="s">
        <v>3102</v>
      </c>
      <c r="J280" s="101" t="s">
        <v>416</v>
      </c>
      <c r="K280" s="101" t="s">
        <v>3102</v>
      </c>
      <c r="L280" s="101" t="s">
        <v>417</v>
      </c>
      <c r="M280" s="1">
        <v>2</v>
      </c>
    </row>
    <row r="281" spans="1:13" ht="9">
      <c r="A281" s="103" t="s">
        <v>134</v>
      </c>
      <c r="B281" s="4" t="s">
        <v>3104</v>
      </c>
      <c r="C281" s="102" t="s">
        <v>3267</v>
      </c>
      <c r="D281" s="102"/>
      <c r="E281" s="102" t="s">
        <v>1844</v>
      </c>
      <c r="F281" s="102" t="s">
        <v>1112</v>
      </c>
      <c r="G281" s="101" t="s">
        <v>1113</v>
      </c>
      <c r="H281" s="101" t="s">
        <v>3102</v>
      </c>
      <c r="I281" s="101" t="s">
        <v>3102</v>
      </c>
      <c r="J281" s="101" t="s">
        <v>418</v>
      </c>
      <c r="K281" s="101" t="s">
        <v>3102</v>
      </c>
      <c r="L281" s="101" t="s">
        <v>419</v>
      </c>
      <c r="M281" s="1">
        <v>2</v>
      </c>
    </row>
    <row r="282" spans="1:13" ht="9">
      <c r="A282" s="103" t="s">
        <v>135</v>
      </c>
      <c r="B282" s="4" t="s">
        <v>3104</v>
      </c>
      <c r="C282" s="102" t="s">
        <v>3267</v>
      </c>
      <c r="D282" s="102"/>
      <c r="E282" s="102" t="s">
        <v>1844</v>
      </c>
      <c r="F282" s="102" t="s">
        <v>1106</v>
      </c>
      <c r="G282" s="101" t="s">
        <v>1114</v>
      </c>
      <c r="H282" s="101" t="s">
        <v>3102</v>
      </c>
      <c r="I282" s="101" t="s">
        <v>3102</v>
      </c>
      <c r="J282" s="101" t="s">
        <v>420</v>
      </c>
      <c r="K282" s="101" t="s">
        <v>3102</v>
      </c>
      <c r="L282" s="101" t="s">
        <v>421</v>
      </c>
      <c r="M282" s="1">
        <v>2</v>
      </c>
    </row>
    <row r="283" spans="1:13" ht="9">
      <c r="A283" s="103"/>
      <c r="B283" s="101" t="s">
        <v>3106</v>
      </c>
      <c r="C283" s="102" t="s">
        <v>3267</v>
      </c>
      <c r="D283" s="102"/>
      <c r="E283" s="102" t="s">
        <v>1844</v>
      </c>
      <c r="F283" s="102"/>
      <c r="G283" s="101" t="s">
        <v>1115</v>
      </c>
      <c r="H283" s="101" t="s">
        <v>3102</v>
      </c>
      <c r="I283" s="101" t="s">
        <v>3102</v>
      </c>
      <c r="J283" s="101" t="s">
        <v>422</v>
      </c>
      <c r="K283" s="101" t="s">
        <v>3102</v>
      </c>
      <c r="L283" s="101" t="s">
        <v>423</v>
      </c>
      <c r="M283" s="1">
        <v>1</v>
      </c>
    </row>
    <row r="284" spans="1:13" ht="18">
      <c r="A284" s="103" t="s">
        <v>136</v>
      </c>
      <c r="B284" s="4" t="s">
        <v>3104</v>
      </c>
      <c r="C284" s="102" t="s">
        <v>3267</v>
      </c>
      <c r="D284" s="102"/>
      <c r="E284" s="102" t="s">
        <v>1354</v>
      </c>
      <c r="F284" s="102" t="s">
        <v>1801</v>
      </c>
      <c r="G284" s="101" t="s">
        <v>1116</v>
      </c>
      <c r="H284" s="101" t="s">
        <v>3102</v>
      </c>
      <c r="I284" s="101" t="s">
        <v>424</v>
      </c>
      <c r="J284" s="101" t="s">
        <v>425</v>
      </c>
      <c r="K284" s="101" t="s">
        <v>3102</v>
      </c>
      <c r="L284" s="101" t="s">
        <v>426</v>
      </c>
      <c r="M284" s="1">
        <v>3</v>
      </c>
    </row>
    <row r="285" spans="1:13" ht="9">
      <c r="A285" s="103" t="s">
        <v>1280</v>
      </c>
      <c r="B285" s="4" t="s">
        <v>3104</v>
      </c>
      <c r="C285" s="102" t="s">
        <v>3267</v>
      </c>
      <c r="D285" s="102"/>
      <c r="E285" s="102" t="s">
        <v>1354</v>
      </c>
      <c r="F285" s="102" t="s">
        <v>1803</v>
      </c>
      <c r="G285" s="101" t="s">
        <v>1117</v>
      </c>
      <c r="H285" s="101" t="s">
        <v>3102</v>
      </c>
      <c r="I285" s="101" t="s">
        <v>427</v>
      </c>
      <c r="J285" s="101" t="s">
        <v>3102</v>
      </c>
      <c r="K285" s="101" t="s">
        <v>3102</v>
      </c>
      <c r="L285" s="101" t="s">
        <v>428</v>
      </c>
      <c r="M285" s="1">
        <v>1</v>
      </c>
    </row>
    <row r="286" spans="1:13" ht="9">
      <c r="A286" s="103" t="s">
        <v>1282</v>
      </c>
      <c r="B286" s="4" t="s">
        <v>3104</v>
      </c>
      <c r="C286" s="102" t="s">
        <v>3267</v>
      </c>
      <c r="D286" s="102"/>
      <c r="E286" s="102" t="s">
        <v>1354</v>
      </c>
      <c r="F286" s="102" t="s">
        <v>1807</v>
      </c>
      <c r="G286" s="101" t="s">
        <v>1118</v>
      </c>
      <c r="H286" s="101" t="s">
        <v>3102</v>
      </c>
      <c r="I286" s="101" t="s">
        <v>429</v>
      </c>
      <c r="J286" s="101" t="s">
        <v>3102</v>
      </c>
      <c r="K286" s="101" t="s">
        <v>3102</v>
      </c>
      <c r="L286" s="101" t="s">
        <v>430</v>
      </c>
      <c r="M286" s="1">
        <v>1</v>
      </c>
    </row>
    <row r="287" spans="1:13" ht="9">
      <c r="A287" s="103"/>
      <c r="B287" s="101" t="s">
        <v>3106</v>
      </c>
      <c r="C287" s="102" t="s">
        <v>3267</v>
      </c>
      <c r="D287" s="102"/>
      <c r="E287" s="102" t="s">
        <v>1354</v>
      </c>
      <c r="F287" s="102"/>
      <c r="G287" s="101" t="s">
        <v>1119</v>
      </c>
      <c r="H287" s="101" t="s">
        <v>3102</v>
      </c>
      <c r="I287" s="101" t="s">
        <v>3102</v>
      </c>
      <c r="J287" s="101" t="s">
        <v>425</v>
      </c>
      <c r="K287" s="101" t="s">
        <v>3102</v>
      </c>
      <c r="L287" s="101" t="s">
        <v>431</v>
      </c>
      <c r="M287" s="1">
        <v>1</v>
      </c>
    </row>
    <row r="288" spans="1:13" ht="18">
      <c r="A288" s="103" t="s">
        <v>137</v>
      </c>
      <c r="B288" s="4" t="s">
        <v>3104</v>
      </c>
      <c r="C288" s="102" t="s">
        <v>3267</v>
      </c>
      <c r="D288" s="102"/>
      <c r="E288" s="102" t="s">
        <v>1120</v>
      </c>
      <c r="F288" s="102" t="s">
        <v>1801</v>
      </c>
      <c r="G288" s="101" t="s">
        <v>1121</v>
      </c>
      <c r="H288" s="101" t="s">
        <v>3102</v>
      </c>
      <c r="I288" s="101" t="s">
        <v>3102</v>
      </c>
      <c r="J288" s="101" t="s">
        <v>3102</v>
      </c>
      <c r="K288" s="101" t="s">
        <v>3102</v>
      </c>
      <c r="L288" s="101" t="s">
        <v>1121</v>
      </c>
      <c r="M288" s="1">
        <v>3</v>
      </c>
    </row>
    <row r="289" spans="1:13" ht="9">
      <c r="A289" s="103" t="s">
        <v>138</v>
      </c>
      <c r="B289" s="4" t="s">
        <v>3104</v>
      </c>
      <c r="C289" s="102" t="s">
        <v>3267</v>
      </c>
      <c r="D289" s="102"/>
      <c r="E289" s="102" t="s">
        <v>1122</v>
      </c>
      <c r="F289" s="102" t="s">
        <v>1801</v>
      </c>
      <c r="G289" s="101" t="s">
        <v>1123</v>
      </c>
      <c r="H289" s="101" t="s">
        <v>3102</v>
      </c>
      <c r="I289" s="101" t="s">
        <v>432</v>
      </c>
      <c r="J289" s="101" t="s">
        <v>433</v>
      </c>
      <c r="K289" s="101" t="s">
        <v>3102</v>
      </c>
      <c r="L289" s="101" t="s">
        <v>434</v>
      </c>
      <c r="M289" s="1">
        <v>2</v>
      </c>
    </row>
    <row r="290" spans="1:13" ht="9">
      <c r="A290" s="103" t="s">
        <v>1280</v>
      </c>
      <c r="B290" s="4" t="s">
        <v>3104</v>
      </c>
      <c r="C290" s="102" t="s">
        <v>3267</v>
      </c>
      <c r="D290" s="102"/>
      <c r="E290" s="102" t="s">
        <v>1122</v>
      </c>
      <c r="F290" s="102" t="s">
        <v>1803</v>
      </c>
      <c r="G290" s="101" t="s">
        <v>1124</v>
      </c>
      <c r="H290" s="101" t="s">
        <v>3102</v>
      </c>
      <c r="I290" s="101" t="s">
        <v>3102</v>
      </c>
      <c r="J290" s="101" t="s">
        <v>3102</v>
      </c>
      <c r="K290" s="101" t="s">
        <v>3102</v>
      </c>
      <c r="L290" s="101" t="s">
        <v>1124</v>
      </c>
      <c r="M290" s="1">
        <v>1</v>
      </c>
    </row>
    <row r="291" spans="1:13" ht="9">
      <c r="A291" s="103" t="s">
        <v>1282</v>
      </c>
      <c r="B291" s="4" t="s">
        <v>3104</v>
      </c>
      <c r="C291" s="102" t="s">
        <v>3267</v>
      </c>
      <c r="D291" s="102"/>
      <c r="E291" s="102" t="s">
        <v>1122</v>
      </c>
      <c r="F291" s="102" t="s">
        <v>1807</v>
      </c>
      <c r="G291" s="101" t="s">
        <v>1125</v>
      </c>
      <c r="H291" s="101" t="s">
        <v>3102</v>
      </c>
      <c r="I291" s="101" t="s">
        <v>435</v>
      </c>
      <c r="J291" s="101" t="s">
        <v>3102</v>
      </c>
      <c r="K291" s="101" t="s">
        <v>3102</v>
      </c>
      <c r="L291" s="101" t="s">
        <v>436</v>
      </c>
      <c r="M291" s="1">
        <v>1</v>
      </c>
    </row>
    <row r="292" spans="1:13" ht="9">
      <c r="A292" s="103"/>
      <c r="B292" s="101" t="s">
        <v>3106</v>
      </c>
      <c r="C292" s="102" t="s">
        <v>3267</v>
      </c>
      <c r="D292" s="102"/>
      <c r="E292" s="102" t="s">
        <v>1122</v>
      </c>
      <c r="F292" s="102"/>
      <c r="G292" s="101" t="s">
        <v>1126</v>
      </c>
      <c r="H292" s="101" t="s">
        <v>3102</v>
      </c>
      <c r="I292" s="101" t="s">
        <v>3102</v>
      </c>
      <c r="J292" s="101" t="s">
        <v>433</v>
      </c>
      <c r="K292" s="101" t="s">
        <v>3102</v>
      </c>
      <c r="L292" s="101" t="s">
        <v>437</v>
      </c>
      <c r="M292" s="1">
        <v>1</v>
      </c>
    </row>
    <row r="293" spans="1:13" ht="9">
      <c r="A293" s="103" t="s">
        <v>139</v>
      </c>
      <c r="B293" s="4" t="s">
        <v>3104</v>
      </c>
      <c r="C293" s="102" t="s">
        <v>3267</v>
      </c>
      <c r="D293" s="102"/>
      <c r="E293" s="102" t="s">
        <v>1825</v>
      </c>
      <c r="F293" s="102" t="s">
        <v>1517</v>
      </c>
      <c r="G293" s="101" t="s">
        <v>1127</v>
      </c>
      <c r="H293" s="101" t="s">
        <v>3102</v>
      </c>
      <c r="I293" s="101" t="s">
        <v>3102</v>
      </c>
      <c r="J293" s="101" t="s">
        <v>3102</v>
      </c>
      <c r="K293" s="101" t="s">
        <v>3102</v>
      </c>
      <c r="L293" s="101" t="s">
        <v>1127</v>
      </c>
      <c r="M293" s="1">
        <v>1</v>
      </c>
    </row>
    <row r="294" spans="1:12" ht="9">
      <c r="A294" s="103" t="s">
        <v>1766</v>
      </c>
      <c r="B294" s="101"/>
      <c r="C294" s="102"/>
      <c r="D294" s="102"/>
      <c r="E294" s="102"/>
      <c r="F294" s="102"/>
      <c r="G294" s="101"/>
      <c r="H294" s="101"/>
      <c r="I294" s="101"/>
      <c r="J294" s="101"/>
      <c r="K294" s="101"/>
      <c r="L294" s="101"/>
    </row>
    <row r="295" spans="1:13" ht="9.75" thickBot="1">
      <c r="A295" s="103" t="s">
        <v>140</v>
      </c>
      <c r="B295" s="101"/>
      <c r="C295" s="102"/>
      <c r="D295" s="102"/>
      <c r="E295" s="102"/>
      <c r="F295" s="102"/>
      <c r="G295" s="99" t="s">
        <v>1128</v>
      </c>
      <c r="H295" s="99" t="s">
        <v>3102</v>
      </c>
      <c r="I295" s="99" t="s">
        <v>3102</v>
      </c>
      <c r="J295" s="99" t="s">
        <v>438</v>
      </c>
      <c r="K295" s="99" t="s">
        <v>3102</v>
      </c>
      <c r="L295" s="99" t="s">
        <v>439</v>
      </c>
      <c r="M295" s="1">
        <v>2</v>
      </c>
    </row>
    <row r="296" spans="1:12" ht="9.75" thickTop="1">
      <c r="A296" s="103"/>
      <c r="B296" s="101"/>
      <c r="C296" s="102"/>
      <c r="D296" s="102"/>
      <c r="E296" s="102"/>
      <c r="F296" s="102"/>
      <c r="G296" s="104"/>
      <c r="H296" s="104"/>
      <c r="I296" s="101"/>
      <c r="J296" s="101"/>
      <c r="K296" s="101"/>
      <c r="L296" s="101"/>
    </row>
    <row r="297" spans="1:12" ht="9">
      <c r="A297" s="100" t="s">
        <v>2492</v>
      </c>
      <c r="B297" s="101"/>
      <c r="C297" s="102"/>
      <c r="D297" s="102"/>
      <c r="E297" s="102"/>
      <c r="F297" s="102"/>
      <c r="G297" s="101"/>
      <c r="H297" s="101"/>
      <c r="I297" s="101"/>
      <c r="J297" s="101"/>
      <c r="K297" s="101"/>
      <c r="L297" s="101"/>
    </row>
    <row r="298" spans="1:12" ht="9">
      <c r="A298" s="103"/>
      <c r="B298" s="101"/>
      <c r="C298" s="102"/>
      <c r="D298" s="102"/>
      <c r="E298" s="102"/>
      <c r="F298" s="102"/>
      <c r="G298" s="101"/>
      <c r="H298" s="101"/>
      <c r="I298" s="101"/>
      <c r="J298" s="101"/>
      <c r="K298" s="101"/>
      <c r="L298" s="101"/>
    </row>
    <row r="299" spans="1:13" ht="18">
      <c r="A299" s="103" t="s">
        <v>141</v>
      </c>
      <c r="B299" s="4" t="s">
        <v>3104</v>
      </c>
      <c r="C299" s="102" t="s">
        <v>3263</v>
      </c>
      <c r="D299" s="102"/>
      <c r="E299" s="102" t="s">
        <v>1791</v>
      </c>
      <c r="F299" s="102" t="s">
        <v>1795</v>
      </c>
      <c r="G299" s="101" t="s">
        <v>1129</v>
      </c>
      <c r="H299" s="101" t="s">
        <v>3102</v>
      </c>
      <c r="I299" s="101" t="s">
        <v>3102</v>
      </c>
      <c r="J299" s="101" t="s">
        <v>3102</v>
      </c>
      <c r="K299" s="101" t="s">
        <v>3102</v>
      </c>
      <c r="L299" s="101" t="s">
        <v>1129</v>
      </c>
      <c r="M299" s="1">
        <v>4</v>
      </c>
    </row>
    <row r="300" spans="1:13" ht="18">
      <c r="A300" s="103" t="s">
        <v>142</v>
      </c>
      <c r="B300" s="4" t="s">
        <v>3104</v>
      </c>
      <c r="C300" s="102" t="s">
        <v>3263</v>
      </c>
      <c r="D300" s="102"/>
      <c r="E300" s="102" t="s">
        <v>1791</v>
      </c>
      <c r="F300" s="102" t="s">
        <v>1823</v>
      </c>
      <c r="G300" s="101" t="s">
        <v>3102</v>
      </c>
      <c r="H300" s="101" t="s">
        <v>3102</v>
      </c>
      <c r="I300" s="101" t="s">
        <v>3102</v>
      </c>
      <c r="J300" s="101" t="s">
        <v>440</v>
      </c>
      <c r="K300" s="101" t="s">
        <v>3102</v>
      </c>
      <c r="L300" s="101" t="s">
        <v>441</v>
      </c>
      <c r="M300" s="1">
        <v>3</v>
      </c>
    </row>
    <row r="301" spans="1:13" ht="9">
      <c r="A301" s="103"/>
      <c r="B301" s="101" t="s">
        <v>3106</v>
      </c>
      <c r="C301" s="102" t="s">
        <v>3263</v>
      </c>
      <c r="D301" s="102"/>
      <c r="E301" s="102" t="s">
        <v>1791</v>
      </c>
      <c r="F301" s="102"/>
      <c r="G301" s="101" t="s">
        <v>1129</v>
      </c>
      <c r="H301" s="101" t="s">
        <v>3102</v>
      </c>
      <c r="I301" s="101" t="s">
        <v>3102</v>
      </c>
      <c r="J301" s="101" t="s">
        <v>440</v>
      </c>
      <c r="K301" s="101" t="s">
        <v>3102</v>
      </c>
      <c r="L301" s="101" t="s">
        <v>442</v>
      </c>
      <c r="M301" s="1">
        <v>1</v>
      </c>
    </row>
    <row r="302" spans="1:13" ht="9">
      <c r="A302" s="103" t="s">
        <v>143</v>
      </c>
      <c r="B302" s="4" t="s">
        <v>3104</v>
      </c>
      <c r="C302" s="102" t="s">
        <v>3263</v>
      </c>
      <c r="D302" s="102"/>
      <c r="E302" s="102" t="s">
        <v>1130</v>
      </c>
      <c r="F302" s="102" t="s">
        <v>1801</v>
      </c>
      <c r="G302" s="101" t="s">
        <v>1131</v>
      </c>
      <c r="H302" s="101" t="s">
        <v>3102</v>
      </c>
      <c r="I302" s="101" t="s">
        <v>3102</v>
      </c>
      <c r="J302" s="101" t="s">
        <v>3102</v>
      </c>
      <c r="K302" s="101" t="s">
        <v>3102</v>
      </c>
      <c r="L302" s="101" t="s">
        <v>1131</v>
      </c>
      <c r="M302" s="1">
        <v>2</v>
      </c>
    </row>
    <row r="303" spans="1:13" ht="9">
      <c r="A303" s="103" t="s">
        <v>144</v>
      </c>
      <c r="B303" s="4" t="s">
        <v>3104</v>
      </c>
      <c r="C303" s="102" t="s">
        <v>3263</v>
      </c>
      <c r="D303" s="102"/>
      <c r="E303" s="102" t="s">
        <v>1132</v>
      </c>
      <c r="F303" s="102" t="s">
        <v>1801</v>
      </c>
      <c r="G303" s="101" t="s">
        <v>1133</v>
      </c>
      <c r="H303" s="101" t="s">
        <v>3102</v>
      </c>
      <c r="I303" s="101" t="s">
        <v>3102</v>
      </c>
      <c r="J303" s="101" t="s">
        <v>3102</v>
      </c>
      <c r="K303" s="101" t="s">
        <v>3102</v>
      </c>
      <c r="L303" s="101" t="s">
        <v>1133</v>
      </c>
      <c r="M303" s="1">
        <v>1</v>
      </c>
    </row>
    <row r="304" spans="1:13" ht="9">
      <c r="A304" s="103" t="s">
        <v>145</v>
      </c>
      <c r="B304" s="4" t="s">
        <v>3104</v>
      </c>
      <c r="C304" s="102" t="s">
        <v>3263</v>
      </c>
      <c r="D304" s="102"/>
      <c r="E304" s="102" t="s">
        <v>1134</v>
      </c>
      <c r="F304" s="102" t="s">
        <v>1801</v>
      </c>
      <c r="G304" s="101" t="s">
        <v>1135</v>
      </c>
      <c r="H304" s="101" t="s">
        <v>3102</v>
      </c>
      <c r="I304" s="101" t="s">
        <v>3102</v>
      </c>
      <c r="J304" s="101" t="s">
        <v>443</v>
      </c>
      <c r="K304" s="101" t="s">
        <v>3102</v>
      </c>
      <c r="L304" s="101" t="s">
        <v>444</v>
      </c>
      <c r="M304" s="1">
        <v>1</v>
      </c>
    </row>
    <row r="305" spans="1:13" ht="9">
      <c r="A305" s="103" t="s">
        <v>146</v>
      </c>
      <c r="B305" s="4" t="s">
        <v>3104</v>
      </c>
      <c r="C305" s="102" t="s">
        <v>3263</v>
      </c>
      <c r="D305" s="102"/>
      <c r="E305" s="102" t="s">
        <v>1136</v>
      </c>
      <c r="F305" s="102" t="s">
        <v>1801</v>
      </c>
      <c r="G305" s="101" t="s">
        <v>1137</v>
      </c>
      <c r="H305" s="101" t="s">
        <v>3102</v>
      </c>
      <c r="I305" s="101" t="s">
        <v>445</v>
      </c>
      <c r="J305" s="101" t="s">
        <v>445</v>
      </c>
      <c r="K305" s="101" t="s">
        <v>3102</v>
      </c>
      <c r="L305" s="101" t="s">
        <v>1137</v>
      </c>
      <c r="M305" s="1">
        <v>2</v>
      </c>
    </row>
    <row r="306" spans="1:13" ht="9">
      <c r="A306" s="103" t="s">
        <v>1282</v>
      </c>
      <c r="B306" s="4" t="s">
        <v>3104</v>
      </c>
      <c r="C306" s="102" t="s">
        <v>3263</v>
      </c>
      <c r="D306" s="102"/>
      <c r="E306" s="102" t="s">
        <v>1136</v>
      </c>
      <c r="F306" s="102" t="s">
        <v>1807</v>
      </c>
      <c r="G306" s="101" t="s">
        <v>1138</v>
      </c>
      <c r="H306" s="101" t="s">
        <v>3102</v>
      </c>
      <c r="I306" s="101" t="s">
        <v>446</v>
      </c>
      <c r="J306" s="101" t="s">
        <v>3102</v>
      </c>
      <c r="K306" s="101" t="s">
        <v>3102</v>
      </c>
      <c r="L306" s="101" t="s">
        <v>447</v>
      </c>
      <c r="M306" s="1">
        <v>1</v>
      </c>
    </row>
    <row r="307" spans="1:13" ht="9">
      <c r="A307" s="103"/>
      <c r="B307" s="101" t="s">
        <v>3106</v>
      </c>
      <c r="C307" s="102" t="s">
        <v>3263</v>
      </c>
      <c r="D307" s="102"/>
      <c r="E307" s="102" t="s">
        <v>1136</v>
      </c>
      <c r="F307" s="102"/>
      <c r="G307" s="101" t="s">
        <v>1139</v>
      </c>
      <c r="H307" s="101" t="s">
        <v>3102</v>
      </c>
      <c r="I307" s="101" t="s">
        <v>3102</v>
      </c>
      <c r="J307" s="101" t="s">
        <v>445</v>
      </c>
      <c r="K307" s="101" t="s">
        <v>3102</v>
      </c>
      <c r="L307" s="101" t="s">
        <v>448</v>
      </c>
      <c r="M307" s="1">
        <v>1</v>
      </c>
    </row>
    <row r="308" spans="1:13" ht="9">
      <c r="A308" s="103" t="s">
        <v>147</v>
      </c>
      <c r="B308" s="4" t="s">
        <v>3104</v>
      </c>
      <c r="C308" s="102" t="s">
        <v>3263</v>
      </c>
      <c r="D308" s="102"/>
      <c r="E308" s="102" t="s">
        <v>1794</v>
      </c>
      <c r="F308" s="102" t="s">
        <v>1795</v>
      </c>
      <c r="G308" s="101" t="s">
        <v>1140</v>
      </c>
      <c r="H308" s="101" t="s">
        <v>3102</v>
      </c>
      <c r="I308" s="101" t="s">
        <v>3102</v>
      </c>
      <c r="J308" s="101" t="s">
        <v>449</v>
      </c>
      <c r="K308" s="101" t="s">
        <v>3102</v>
      </c>
      <c r="L308" s="101" t="s">
        <v>450</v>
      </c>
      <c r="M308" s="1">
        <v>2</v>
      </c>
    </row>
    <row r="309" spans="1:13" ht="9">
      <c r="A309" s="103" t="s">
        <v>148</v>
      </c>
      <c r="B309" s="4" t="s">
        <v>3104</v>
      </c>
      <c r="C309" s="102" t="s">
        <v>3263</v>
      </c>
      <c r="D309" s="102"/>
      <c r="E309" s="102" t="s">
        <v>1794</v>
      </c>
      <c r="F309" s="102" t="s">
        <v>1823</v>
      </c>
      <c r="G309" s="101" t="s">
        <v>1141</v>
      </c>
      <c r="H309" s="101" t="s">
        <v>3102</v>
      </c>
      <c r="I309" s="101" t="s">
        <v>3102</v>
      </c>
      <c r="J309" s="101" t="s">
        <v>451</v>
      </c>
      <c r="K309" s="101" t="s">
        <v>3102</v>
      </c>
      <c r="L309" s="101" t="s">
        <v>452</v>
      </c>
      <c r="M309" s="1">
        <v>2</v>
      </c>
    </row>
    <row r="310" spans="1:13" ht="9">
      <c r="A310" s="103" t="s">
        <v>149</v>
      </c>
      <c r="B310" s="4" t="s">
        <v>3104</v>
      </c>
      <c r="C310" s="102" t="s">
        <v>3263</v>
      </c>
      <c r="D310" s="102"/>
      <c r="E310" s="102" t="s">
        <v>1794</v>
      </c>
      <c r="F310" s="102" t="s">
        <v>1110</v>
      </c>
      <c r="G310" s="101" t="s">
        <v>1142</v>
      </c>
      <c r="H310" s="101" t="s">
        <v>3102</v>
      </c>
      <c r="I310" s="101" t="s">
        <v>3102</v>
      </c>
      <c r="J310" s="101" t="s">
        <v>453</v>
      </c>
      <c r="K310" s="101" t="s">
        <v>3102</v>
      </c>
      <c r="L310" s="101" t="s">
        <v>454</v>
      </c>
      <c r="M310" s="1">
        <v>2</v>
      </c>
    </row>
    <row r="311" spans="1:13" ht="9">
      <c r="A311" s="103" t="s">
        <v>150</v>
      </c>
      <c r="B311" s="4" t="s">
        <v>3104</v>
      </c>
      <c r="C311" s="102" t="s">
        <v>3263</v>
      </c>
      <c r="D311" s="102"/>
      <c r="E311" s="102" t="s">
        <v>1794</v>
      </c>
      <c r="F311" s="102" t="s">
        <v>1871</v>
      </c>
      <c r="G311" s="101" t="s">
        <v>1143</v>
      </c>
      <c r="H311" s="101" t="s">
        <v>3102</v>
      </c>
      <c r="I311" s="101" t="s">
        <v>3102</v>
      </c>
      <c r="J311" s="101" t="s">
        <v>455</v>
      </c>
      <c r="K311" s="101" t="s">
        <v>3102</v>
      </c>
      <c r="L311" s="101" t="s">
        <v>456</v>
      </c>
      <c r="M311" s="1">
        <v>2</v>
      </c>
    </row>
    <row r="312" spans="1:13" ht="9">
      <c r="A312" s="103" t="s">
        <v>151</v>
      </c>
      <c r="B312" s="4" t="s">
        <v>3104</v>
      </c>
      <c r="C312" s="102" t="s">
        <v>3263</v>
      </c>
      <c r="D312" s="102"/>
      <c r="E312" s="102" t="s">
        <v>1794</v>
      </c>
      <c r="F312" s="102" t="s">
        <v>1112</v>
      </c>
      <c r="G312" s="101" t="s">
        <v>1144</v>
      </c>
      <c r="H312" s="101" t="s">
        <v>3102</v>
      </c>
      <c r="I312" s="101" t="s">
        <v>3102</v>
      </c>
      <c r="J312" s="101" t="s">
        <v>457</v>
      </c>
      <c r="K312" s="101" t="s">
        <v>3102</v>
      </c>
      <c r="L312" s="101" t="s">
        <v>458</v>
      </c>
      <c r="M312" s="1">
        <v>2</v>
      </c>
    </row>
    <row r="313" spans="1:13" ht="9">
      <c r="A313" s="103"/>
      <c r="B313" s="101" t="s">
        <v>3106</v>
      </c>
      <c r="C313" s="102" t="s">
        <v>3263</v>
      </c>
      <c r="D313" s="102"/>
      <c r="E313" s="102" t="s">
        <v>1794</v>
      </c>
      <c r="F313" s="102"/>
      <c r="G313" s="101" t="s">
        <v>1145</v>
      </c>
      <c r="H313" s="101" t="s">
        <v>3102</v>
      </c>
      <c r="I313" s="101" t="s">
        <v>3102</v>
      </c>
      <c r="J313" s="101" t="s">
        <v>459</v>
      </c>
      <c r="K313" s="101" t="s">
        <v>3102</v>
      </c>
      <c r="L313" s="101" t="s">
        <v>460</v>
      </c>
      <c r="M313" s="1">
        <v>1</v>
      </c>
    </row>
    <row r="314" spans="1:13" ht="9">
      <c r="A314" s="103" t="s">
        <v>152</v>
      </c>
      <c r="B314" s="4" t="s">
        <v>3104</v>
      </c>
      <c r="C314" s="102" t="s">
        <v>3263</v>
      </c>
      <c r="D314" s="102"/>
      <c r="E314" s="102" t="s">
        <v>1844</v>
      </c>
      <c r="F314" s="102" t="s">
        <v>1823</v>
      </c>
      <c r="G314" s="101" t="s">
        <v>1146</v>
      </c>
      <c r="H314" s="101" t="s">
        <v>3102</v>
      </c>
      <c r="I314" s="101" t="s">
        <v>3102</v>
      </c>
      <c r="J314" s="101" t="s">
        <v>461</v>
      </c>
      <c r="K314" s="101" t="s">
        <v>3102</v>
      </c>
      <c r="L314" s="101" t="s">
        <v>462</v>
      </c>
      <c r="M314" s="1">
        <v>2</v>
      </c>
    </row>
    <row r="315" spans="1:13" ht="9">
      <c r="A315" s="103" t="s">
        <v>153</v>
      </c>
      <c r="B315" s="4" t="s">
        <v>3104</v>
      </c>
      <c r="C315" s="102" t="s">
        <v>3263</v>
      </c>
      <c r="D315" s="102"/>
      <c r="E315" s="102" t="s">
        <v>1844</v>
      </c>
      <c r="F315" s="102" t="s">
        <v>1112</v>
      </c>
      <c r="G315" s="101" t="s">
        <v>1147</v>
      </c>
      <c r="H315" s="101" t="s">
        <v>3102</v>
      </c>
      <c r="I315" s="101" t="s">
        <v>3102</v>
      </c>
      <c r="J315" s="101" t="s">
        <v>463</v>
      </c>
      <c r="K315" s="101" t="s">
        <v>3102</v>
      </c>
      <c r="L315" s="101" t="s">
        <v>464</v>
      </c>
      <c r="M315" s="1">
        <v>2</v>
      </c>
    </row>
    <row r="316" spans="1:13" ht="9">
      <c r="A316" s="103"/>
      <c r="B316" s="101" t="s">
        <v>3106</v>
      </c>
      <c r="C316" s="102" t="s">
        <v>3263</v>
      </c>
      <c r="D316" s="102"/>
      <c r="E316" s="102" t="s">
        <v>1844</v>
      </c>
      <c r="F316" s="102"/>
      <c r="G316" s="101" t="s">
        <v>1148</v>
      </c>
      <c r="H316" s="101" t="s">
        <v>3102</v>
      </c>
      <c r="I316" s="101" t="s">
        <v>3102</v>
      </c>
      <c r="J316" s="101" t="s">
        <v>465</v>
      </c>
      <c r="K316" s="101" t="s">
        <v>3102</v>
      </c>
      <c r="L316" s="101" t="s">
        <v>466</v>
      </c>
      <c r="M316" s="1">
        <v>1</v>
      </c>
    </row>
    <row r="317" spans="1:13" ht="9">
      <c r="A317" s="103" t="s">
        <v>154</v>
      </c>
      <c r="B317" s="4" t="s">
        <v>3104</v>
      </c>
      <c r="C317" s="102" t="s">
        <v>3263</v>
      </c>
      <c r="D317" s="102"/>
      <c r="E317" s="102" t="s">
        <v>1149</v>
      </c>
      <c r="F317" s="102" t="s">
        <v>1801</v>
      </c>
      <c r="G317" s="101" t="s">
        <v>1150</v>
      </c>
      <c r="H317" s="101" t="s">
        <v>3102</v>
      </c>
      <c r="I317" s="101" t="s">
        <v>3102</v>
      </c>
      <c r="J317" s="101" t="s">
        <v>3102</v>
      </c>
      <c r="K317" s="101" t="s">
        <v>3102</v>
      </c>
      <c r="L317" s="101" t="s">
        <v>1150</v>
      </c>
      <c r="M317" s="1">
        <v>2</v>
      </c>
    </row>
    <row r="318" spans="1:13" ht="9">
      <c r="A318" s="103" t="s">
        <v>155</v>
      </c>
      <c r="B318" s="4" t="s">
        <v>3104</v>
      </c>
      <c r="C318" s="102" t="s">
        <v>3263</v>
      </c>
      <c r="D318" s="102"/>
      <c r="E318" s="102" t="s">
        <v>1151</v>
      </c>
      <c r="F318" s="102" t="s">
        <v>1801</v>
      </c>
      <c r="G318" s="101" t="s">
        <v>1152</v>
      </c>
      <c r="H318" s="101" t="s">
        <v>3102</v>
      </c>
      <c r="I318" s="101" t="s">
        <v>3102</v>
      </c>
      <c r="J318" s="101" t="s">
        <v>3102</v>
      </c>
      <c r="K318" s="101" t="s">
        <v>3102</v>
      </c>
      <c r="L318" s="101" t="s">
        <v>1152</v>
      </c>
      <c r="M318" s="1">
        <v>2</v>
      </c>
    </row>
    <row r="319" spans="1:13" ht="9">
      <c r="A319" s="103" t="s">
        <v>156</v>
      </c>
      <c r="B319" s="4" t="s">
        <v>3104</v>
      </c>
      <c r="C319" s="102" t="s">
        <v>3263</v>
      </c>
      <c r="D319" s="102"/>
      <c r="E319" s="102" t="s">
        <v>1153</v>
      </c>
      <c r="F319" s="102" t="s">
        <v>1801</v>
      </c>
      <c r="G319" s="101" t="s">
        <v>1154</v>
      </c>
      <c r="H319" s="101" t="s">
        <v>3102</v>
      </c>
      <c r="I319" s="101" t="s">
        <v>467</v>
      </c>
      <c r="J319" s="101" t="s">
        <v>468</v>
      </c>
      <c r="K319" s="101" t="s">
        <v>3102</v>
      </c>
      <c r="L319" s="101" t="s">
        <v>469</v>
      </c>
      <c r="M319" s="1">
        <v>1</v>
      </c>
    </row>
    <row r="320" spans="1:13" ht="9">
      <c r="A320" s="103" t="s">
        <v>1280</v>
      </c>
      <c r="B320" s="4" t="s">
        <v>3104</v>
      </c>
      <c r="C320" s="102" t="s">
        <v>3263</v>
      </c>
      <c r="D320" s="102"/>
      <c r="E320" s="102" t="s">
        <v>1153</v>
      </c>
      <c r="F320" s="102" t="s">
        <v>1803</v>
      </c>
      <c r="G320" s="101" t="s">
        <v>1155</v>
      </c>
      <c r="H320" s="101" t="s">
        <v>3102</v>
      </c>
      <c r="I320" s="101" t="s">
        <v>470</v>
      </c>
      <c r="J320" s="101" t="s">
        <v>3102</v>
      </c>
      <c r="K320" s="101" t="s">
        <v>3102</v>
      </c>
      <c r="L320" s="101" t="s">
        <v>471</v>
      </c>
      <c r="M320" s="1">
        <v>1</v>
      </c>
    </row>
    <row r="321" spans="1:13" ht="9">
      <c r="A321" s="103" t="s">
        <v>1282</v>
      </c>
      <c r="B321" s="4" t="s">
        <v>3104</v>
      </c>
      <c r="C321" s="102" t="s">
        <v>3263</v>
      </c>
      <c r="D321" s="102"/>
      <c r="E321" s="102" t="s">
        <v>1153</v>
      </c>
      <c r="F321" s="102" t="s">
        <v>1807</v>
      </c>
      <c r="G321" s="101" t="s">
        <v>1156</v>
      </c>
      <c r="H321" s="101" t="s">
        <v>3102</v>
      </c>
      <c r="I321" s="101" t="s">
        <v>472</v>
      </c>
      <c r="J321" s="101" t="s">
        <v>3102</v>
      </c>
      <c r="K321" s="101" t="s">
        <v>3102</v>
      </c>
      <c r="L321" s="101" t="s">
        <v>473</v>
      </c>
      <c r="M321" s="1">
        <v>1</v>
      </c>
    </row>
    <row r="322" spans="1:13" ht="9">
      <c r="A322" s="103"/>
      <c r="B322" s="101" t="s">
        <v>3106</v>
      </c>
      <c r="C322" s="102" t="s">
        <v>3263</v>
      </c>
      <c r="D322" s="102"/>
      <c r="E322" s="102" t="s">
        <v>1153</v>
      </c>
      <c r="F322" s="102"/>
      <c r="G322" s="101" t="s">
        <v>1157</v>
      </c>
      <c r="H322" s="101" t="s">
        <v>3102</v>
      </c>
      <c r="I322" s="101" t="s">
        <v>3102</v>
      </c>
      <c r="J322" s="101" t="s">
        <v>468</v>
      </c>
      <c r="K322" s="101" t="s">
        <v>3102</v>
      </c>
      <c r="L322" s="101" t="s">
        <v>474</v>
      </c>
      <c r="M322" s="1">
        <v>1</v>
      </c>
    </row>
    <row r="323" spans="1:13" ht="9">
      <c r="A323" s="103" t="s">
        <v>157</v>
      </c>
      <c r="B323" s="4" t="s">
        <v>3104</v>
      </c>
      <c r="C323" s="102" t="s">
        <v>3263</v>
      </c>
      <c r="D323" s="102"/>
      <c r="E323" s="102" t="s">
        <v>1825</v>
      </c>
      <c r="F323" s="102" t="s">
        <v>1792</v>
      </c>
      <c r="G323" s="101" t="s">
        <v>1158</v>
      </c>
      <c r="H323" s="101" t="s">
        <v>3102</v>
      </c>
      <c r="I323" s="101" t="s">
        <v>3102</v>
      </c>
      <c r="J323" s="101" t="s">
        <v>3102</v>
      </c>
      <c r="K323" s="101" t="s">
        <v>3102</v>
      </c>
      <c r="L323" s="101" t="s">
        <v>1158</v>
      </c>
      <c r="M323" s="1">
        <v>1</v>
      </c>
    </row>
    <row r="324" spans="1:13" ht="9">
      <c r="A324" s="103" t="s">
        <v>158</v>
      </c>
      <c r="B324" s="4" t="s">
        <v>3104</v>
      </c>
      <c r="C324" s="102" t="s">
        <v>3263</v>
      </c>
      <c r="D324" s="102"/>
      <c r="E324" s="102" t="s">
        <v>1159</v>
      </c>
      <c r="F324" s="102" t="s">
        <v>1801</v>
      </c>
      <c r="G324" s="101" t="s">
        <v>1160</v>
      </c>
      <c r="H324" s="101" t="s">
        <v>3102</v>
      </c>
      <c r="I324" s="101" t="s">
        <v>3102</v>
      </c>
      <c r="J324" s="101" t="s">
        <v>3102</v>
      </c>
      <c r="K324" s="101" t="s">
        <v>3102</v>
      </c>
      <c r="L324" s="101" t="s">
        <v>1160</v>
      </c>
      <c r="M324" s="1">
        <v>2</v>
      </c>
    </row>
    <row r="325" spans="1:13" ht="9">
      <c r="A325" s="103" t="s">
        <v>159</v>
      </c>
      <c r="B325" s="4" t="s">
        <v>3104</v>
      </c>
      <c r="C325" s="102" t="s">
        <v>3263</v>
      </c>
      <c r="D325" s="102"/>
      <c r="E325" s="102" t="s">
        <v>1159</v>
      </c>
      <c r="F325" s="102" t="s">
        <v>1112</v>
      </c>
      <c r="G325" s="101" t="s">
        <v>1161</v>
      </c>
      <c r="H325" s="101" t="s">
        <v>3102</v>
      </c>
      <c r="I325" s="101" t="s">
        <v>3102</v>
      </c>
      <c r="J325" s="101" t="s">
        <v>475</v>
      </c>
      <c r="K325" s="101" t="s">
        <v>3102</v>
      </c>
      <c r="L325" s="101" t="s">
        <v>476</v>
      </c>
      <c r="M325" s="1">
        <v>2</v>
      </c>
    </row>
    <row r="326" spans="1:13" ht="9">
      <c r="A326" s="103"/>
      <c r="B326" s="101" t="s">
        <v>3106</v>
      </c>
      <c r="C326" s="102" t="s">
        <v>3263</v>
      </c>
      <c r="D326" s="102"/>
      <c r="E326" s="102" t="s">
        <v>1159</v>
      </c>
      <c r="F326" s="102"/>
      <c r="G326" s="101" t="s">
        <v>1162</v>
      </c>
      <c r="H326" s="101" t="s">
        <v>3102</v>
      </c>
      <c r="I326" s="101" t="s">
        <v>3102</v>
      </c>
      <c r="J326" s="101" t="s">
        <v>475</v>
      </c>
      <c r="K326" s="101" t="s">
        <v>3102</v>
      </c>
      <c r="L326" s="101" t="s">
        <v>477</v>
      </c>
      <c r="M326" s="1">
        <v>1</v>
      </c>
    </row>
    <row r="327" spans="1:13" ht="9">
      <c r="A327" s="103" t="s">
        <v>160</v>
      </c>
      <c r="B327" s="4" t="s">
        <v>3104</v>
      </c>
      <c r="C327" s="102" t="s">
        <v>1933</v>
      </c>
      <c r="D327" s="102" t="s">
        <v>3263</v>
      </c>
      <c r="E327" s="102" t="s">
        <v>1130</v>
      </c>
      <c r="F327" s="102" t="s">
        <v>1801</v>
      </c>
      <c r="G327" s="101" t="s">
        <v>1163</v>
      </c>
      <c r="H327" s="101" t="s">
        <v>3102</v>
      </c>
      <c r="I327" s="101" t="s">
        <v>3102</v>
      </c>
      <c r="J327" s="101" t="s">
        <v>3102</v>
      </c>
      <c r="K327" s="101" t="s">
        <v>3102</v>
      </c>
      <c r="L327" s="101" t="s">
        <v>1163</v>
      </c>
      <c r="M327" s="1">
        <v>2</v>
      </c>
    </row>
    <row r="328" spans="1:12" ht="9">
      <c r="A328" s="103" t="s">
        <v>1766</v>
      </c>
      <c r="B328" s="101"/>
      <c r="C328" s="102"/>
      <c r="D328" s="102"/>
      <c r="E328" s="102"/>
      <c r="F328" s="102"/>
      <c r="G328" s="101"/>
      <c r="H328" s="101"/>
      <c r="I328" s="101"/>
      <c r="J328" s="101"/>
      <c r="K328" s="101"/>
      <c r="L328" s="101"/>
    </row>
    <row r="329" spans="1:13" ht="9.75" thickBot="1">
      <c r="A329" s="103" t="s">
        <v>161</v>
      </c>
      <c r="B329" s="101"/>
      <c r="C329" s="102"/>
      <c r="D329" s="102"/>
      <c r="E329" s="102"/>
      <c r="F329" s="102"/>
      <c r="G329" s="99" t="s">
        <v>1164</v>
      </c>
      <c r="H329" s="99" t="s">
        <v>3102</v>
      </c>
      <c r="I329" s="99" t="s">
        <v>3102</v>
      </c>
      <c r="J329" s="99" t="s">
        <v>478</v>
      </c>
      <c r="K329" s="99" t="s">
        <v>3102</v>
      </c>
      <c r="L329" s="99" t="s">
        <v>479</v>
      </c>
      <c r="M329" s="1">
        <v>2</v>
      </c>
    </row>
    <row r="330" spans="1:12" ht="9.75" thickTop="1">
      <c r="A330" s="103"/>
      <c r="B330" s="101"/>
      <c r="C330" s="102"/>
      <c r="D330" s="102"/>
      <c r="E330" s="102"/>
      <c r="F330" s="102"/>
      <c r="G330" s="104"/>
      <c r="H330" s="104"/>
      <c r="I330" s="101"/>
      <c r="J330" s="101"/>
      <c r="K330" s="101"/>
      <c r="L330" s="101"/>
    </row>
    <row r="331" spans="1:12" ht="9">
      <c r="A331" s="100" t="s">
        <v>2496</v>
      </c>
      <c r="B331" s="101"/>
      <c r="C331" s="102"/>
      <c r="D331" s="102"/>
      <c r="E331" s="102"/>
      <c r="F331" s="102"/>
      <c r="G331" s="101"/>
      <c r="H331" s="101"/>
      <c r="I331" s="101"/>
      <c r="J331" s="101"/>
      <c r="K331" s="101"/>
      <c r="L331" s="101"/>
    </row>
    <row r="332" spans="1:12" ht="9">
      <c r="A332" s="103"/>
      <c r="B332" s="101"/>
      <c r="C332" s="102"/>
      <c r="D332" s="102"/>
      <c r="E332" s="102"/>
      <c r="F332" s="102"/>
      <c r="G332" s="101"/>
      <c r="H332" s="101"/>
      <c r="I332" s="101"/>
      <c r="J332" s="101"/>
      <c r="K332" s="101"/>
      <c r="L332" s="101"/>
    </row>
    <row r="333" spans="1:13" ht="18">
      <c r="A333" s="103" t="s">
        <v>162</v>
      </c>
      <c r="B333" s="4" t="s">
        <v>3104</v>
      </c>
      <c r="C333" s="102" t="s">
        <v>1165</v>
      </c>
      <c r="D333" s="102"/>
      <c r="E333" s="102" t="s">
        <v>1791</v>
      </c>
      <c r="F333" s="102" t="s">
        <v>1801</v>
      </c>
      <c r="G333" s="101" t="s">
        <v>1166</v>
      </c>
      <c r="H333" s="101" t="s">
        <v>3102</v>
      </c>
      <c r="I333" s="101" t="s">
        <v>3102</v>
      </c>
      <c r="J333" s="101" t="s">
        <v>1166</v>
      </c>
      <c r="K333" s="101" t="s">
        <v>3102</v>
      </c>
      <c r="L333" s="101" t="s">
        <v>3102</v>
      </c>
      <c r="M333" s="1">
        <v>3</v>
      </c>
    </row>
    <row r="334" spans="1:13" ht="9">
      <c r="A334" s="103" t="s">
        <v>163</v>
      </c>
      <c r="B334" s="4" t="s">
        <v>3104</v>
      </c>
      <c r="C334" s="102" t="s">
        <v>1165</v>
      </c>
      <c r="D334" s="102"/>
      <c r="E334" s="102" t="s">
        <v>1794</v>
      </c>
      <c r="F334" s="102" t="s">
        <v>1801</v>
      </c>
      <c r="G334" s="101" t="s">
        <v>1167</v>
      </c>
      <c r="H334" s="101" t="s">
        <v>3102</v>
      </c>
      <c r="I334" s="101" t="s">
        <v>3102</v>
      </c>
      <c r="J334" s="101" t="s">
        <v>480</v>
      </c>
      <c r="K334" s="101" t="s">
        <v>3102</v>
      </c>
      <c r="L334" s="101" t="s">
        <v>481</v>
      </c>
      <c r="M334" s="1">
        <v>1</v>
      </c>
    </row>
    <row r="335" spans="1:13" ht="18">
      <c r="A335" s="103" t="s">
        <v>164</v>
      </c>
      <c r="B335" s="4" t="s">
        <v>3104</v>
      </c>
      <c r="C335" s="102" t="s">
        <v>1165</v>
      </c>
      <c r="D335" s="102"/>
      <c r="E335" s="102" t="s">
        <v>1844</v>
      </c>
      <c r="F335" s="102" t="s">
        <v>1795</v>
      </c>
      <c r="G335" s="101" t="s">
        <v>1168</v>
      </c>
      <c r="H335" s="101" t="s">
        <v>3102</v>
      </c>
      <c r="I335" s="101" t="s">
        <v>3102</v>
      </c>
      <c r="J335" s="101" t="s">
        <v>3102</v>
      </c>
      <c r="K335" s="101" t="s">
        <v>3102</v>
      </c>
      <c r="L335" s="101" t="s">
        <v>1168</v>
      </c>
      <c r="M335" s="1">
        <v>3</v>
      </c>
    </row>
    <row r="336" spans="1:13" ht="18">
      <c r="A336" s="103" t="s">
        <v>165</v>
      </c>
      <c r="B336" s="4" t="s">
        <v>3104</v>
      </c>
      <c r="C336" s="102" t="s">
        <v>1165</v>
      </c>
      <c r="D336" s="102"/>
      <c r="E336" s="102" t="s">
        <v>1844</v>
      </c>
      <c r="F336" s="102" t="s">
        <v>1441</v>
      </c>
      <c r="G336" s="101" t="s">
        <v>1169</v>
      </c>
      <c r="H336" s="101" t="s">
        <v>3102</v>
      </c>
      <c r="I336" s="101" t="s">
        <v>3102</v>
      </c>
      <c r="J336" s="101" t="s">
        <v>482</v>
      </c>
      <c r="K336" s="101" t="s">
        <v>3102</v>
      </c>
      <c r="L336" s="101" t="s">
        <v>483</v>
      </c>
      <c r="M336" s="1">
        <v>3</v>
      </c>
    </row>
    <row r="337" spans="1:13" ht="18">
      <c r="A337" s="103" t="s">
        <v>166</v>
      </c>
      <c r="B337" s="4" t="s">
        <v>3104</v>
      </c>
      <c r="C337" s="102" t="s">
        <v>1165</v>
      </c>
      <c r="D337" s="102"/>
      <c r="E337" s="102" t="s">
        <v>1844</v>
      </c>
      <c r="F337" s="102" t="s">
        <v>1880</v>
      </c>
      <c r="G337" s="101" t="s">
        <v>1170</v>
      </c>
      <c r="H337" s="101" t="s">
        <v>3102</v>
      </c>
      <c r="I337" s="101" t="s">
        <v>3102</v>
      </c>
      <c r="J337" s="101" t="s">
        <v>484</v>
      </c>
      <c r="K337" s="101" t="s">
        <v>3102</v>
      </c>
      <c r="L337" s="101" t="s">
        <v>485</v>
      </c>
      <c r="M337" s="1">
        <v>2</v>
      </c>
    </row>
    <row r="338" spans="1:13" ht="18">
      <c r="A338" s="103" t="s">
        <v>167</v>
      </c>
      <c r="B338" s="4" t="s">
        <v>3104</v>
      </c>
      <c r="C338" s="102" t="s">
        <v>1165</v>
      </c>
      <c r="D338" s="102"/>
      <c r="E338" s="102" t="s">
        <v>1844</v>
      </c>
      <c r="F338" s="102" t="s">
        <v>1894</v>
      </c>
      <c r="G338" s="101" t="s">
        <v>1171</v>
      </c>
      <c r="H338" s="101" t="s">
        <v>3102</v>
      </c>
      <c r="I338" s="101" t="s">
        <v>3102</v>
      </c>
      <c r="J338" s="101" t="s">
        <v>486</v>
      </c>
      <c r="K338" s="101" t="s">
        <v>3102</v>
      </c>
      <c r="L338" s="101" t="s">
        <v>487</v>
      </c>
      <c r="M338" s="1">
        <v>3</v>
      </c>
    </row>
    <row r="339" spans="1:13" ht="9">
      <c r="A339" s="103"/>
      <c r="B339" s="101" t="s">
        <v>3106</v>
      </c>
      <c r="C339" s="102" t="s">
        <v>1165</v>
      </c>
      <c r="D339" s="102"/>
      <c r="E339" s="102" t="s">
        <v>1844</v>
      </c>
      <c r="F339" s="102"/>
      <c r="G339" s="101" t="s">
        <v>1172</v>
      </c>
      <c r="H339" s="101" t="s">
        <v>3102</v>
      </c>
      <c r="I339" s="101" t="s">
        <v>3102</v>
      </c>
      <c r="J339" s="101" t="s">
        <v>488</v>
      </c>
      <c r="K339" s="101" t="s">
        <v>3102</v>
      </c>
      <c r="L339" s="101" t="s">
        <v>489</v>
      </c>
      <c r="M339" s="1">
        <v>1</v>
      </c>
    </row>
    <row r="340" spans="1:13" ht="9">
      <c r="A340" s="103" t="s">
        <v>168</v>
      </c>
      <c r="B340" s="4" t="s">
        <v>3104</v>
      </c>
      <c r="C340" s="102" t="s">
        <v>1165</v>
      </c>
      <c r="D340" s="102"/>
      <c r="E340" s="102" t="s">
        <v>1173</v>
      </c>
      <c r="F340" s="102" t="s">
        <v>1801</v>
      </c>
      <c r="G340" s="101" t="s">
        <v>1174</v>
      </c>
      <c r="H340" s="101" t="s">
        <v>3102</v>
      </c>
      <c r="I340" s="101" t="s">
        <v>3102</v>
      </c>
      <c r="J340" s="101" t="s">
        <v>490</v>
      </c>
      <c r="K340" s="101" t="s">
        <v>3102</v>
      </c>
      <c r="L340" s="101" t="s">
        <v>491</v>
      </c>
      <c r="M340" s="1">
        <v>2</v>
      </c>
    </row>
    <row r="341" spans="1:13" ht="9">
      <c r="A341" s="103" t="s">
        <v>1280</v>
      </c>
      <c r="B341" s="4" t="s">
        <v>3104</v>
      </c>
      <c r="C341" s="102" t="s">
        <v>1165</v>
      </c>
      <c r="D341" s="102"/>
      <c r="E341" s="102" t="s">
        <v>1173</v>
      </c>
      <c r="F341" s="102" t="s">
        <v>1803</v>
      </c>
      <c r="G341" s="101" t="s">
        <v>1175</v>
      </c>
      <c r="H341" s="101" t="s">
        <v>3102</v>
      </c>
      <c r="I341" s="101" t="s">
        <v>3102</v>
      </c>
      <c r="J341" s="101" t="s">
        <v>3102</v>
      </c>
      <c r="K341" s="101" t="s">
        <v>3102</v>
      </c>
      <c r="L341" s="101" t="s">
        <v>1175</v>
      </c>
      <c r="M341" s="1">
        <v>1</v>
      </c>
    </row>
    <row r="342" spans="1:13" ht="9">
      <c r="A342" s="103" t="s">
        <v>1282</v>
      </c>
      <c r="B342" s="4" t="s">
        <v>3104</v>
      </c>
      <c r="C342" s="102" t="s">
        <v>1165</v>
      </c>
      <c r="D342" s="102"/>
      <c r="E342" s="102" t="s">
        <v>1173</v>
      </c>
      <c r="F342" s="102" t="s">
        <v>1807</v>
      </c>
      <c r="G342" s="101" t="s">
        <v>1176</v>
      </c>
      <c r="H342" s="101" t="s">
        <v>3102</v>
      </c>
      <c r="I342" s="101" t="s">
        <v>3102</v>
      </c>
      <c r="J342" s="101" t="s">
        <v>3102</v>
      </c>
      <c r="K342" s="101" t="s">
        <v>3102</v>
      </c>
      <c r="L342" s="101" t="s">
        <v>1176</v>
      </c>
      <c r="M342" s="1">
        <v>1</v>
      </c>
    </row>
    <row r="343" spans="1:13" ht="9">
      <c r="A343" s="103"/>
      <c r="B343" s="101" t="s">
        <v>3106</v>
      </c>
      <c r="C343" s="102" t="s">
        <v>1165</v>
      </c>
      <c r="D343" s="102"/>
      <c r="E343" s="102" t="s">
        <v>1173</v>
      </c>
      <c r="F343" s="102"/>
      <c r="G343" s="101" t="s">
        <v>1177</v>
      </c>
      <c r="H343" s="101" t="s">
        <v>3102</v>
      </c>
      <c r="I343" s="101" t="s">
        <v>3102</v>
      </c>
      <c r="J343" s="101" t="s">
        <v>490</v>
      </c>
      <c r="K343" s="101" t="s">
        <v>3102</v>
      </c>
      <c r="L343" s="101" t="s">
        <v>492</v>
      </c>
      <c r="M343" s="1">
        <v>1</v>
      </c>
    </row>
    <row r="344" spans="1:13" ht="9">
      <c r="A344" s="103" t="s">
        <v>169</v>
      </c>
      <c r="B344" s="4" t="s">
        <v>3104</v>
      </c>
      <c r="C344" s="102" t="s">
        <v>1165</v>
      </c>
      <c r="D344" s="102"/>
      <c r="E344" s="102" t="s">
        <v>1178</v>
      </c>
      <c r="F344" s="102" t="s">
        <v>1801</v>
      </c>
      <c r="G344" s="101" t="s">
        <v>1179</v>
      </c>
      <c r="H344" s="101" t="s">
        <v>3102</v>
      </c>
      <c r="I344" s="101" t="s">
        <v>3102</v>
      </c>
      <c r="J344" s="101" t="s">
        <v>493</v>
      </c>
      <c r="K344" s="101" t="s">
        <v>3102</v>
      </c>
      <c r="L344" s="101" t="s">
        <v>494</v>
      </c>
      <c r="M344" s="1">
        <v>2</v>
      </c>
    </row>
    <row r="345" spans="1:13" ht="9">
      <c r="A345" s="103" t="s">
        <v>170</v>
      </c>
      <c r="B345" s="4" t="s">
        <v>3104</v>
      </c>
      <c r="C345" s="102" t="s">
        <v>1165</v>
      </c>
      <c r="D345" s="102"/>
      <c r="E345" s="102" t="s">
        <v>1825</v>
      </c>
      <c r="F345" s="102" t="s">
        <v>1801</v>
      </c>
      <c r="G345" s="101" t="s">
        <v>1180</v>
      </c>
      <c r="H345" s="101" t="s">
        <v>3102</v>
      </c>
      <c r="I345" s="101" t="s">
        <v>3102</v>
      </c>
      <c r="J345" s="101" t="s">
        <v>3102</v>
      </c>
      <c r="K345" s="101" t="s">
        <v>3102</v>
      </c>
      <c r="L345" s="101" t="s">
        <v>1180</v>
      </c>
      <c r="M345" s="1">
        <v>1</v>
      </c>
    </row>
    <row r="346" spans="1:12" ht="9">
      <c r="A346" s="103"/>
      <c r="B346" s="101"/>
      <c r="C346" s="102"/>
      <c r="D346" s="102"/>
      <c r="E346" s="102"/>
      <c r="F346" s="102"/>
      <c r="G346" s="101"/>
      <c r="H346" s="101"/>
      <c r="I346" s="101"/>
      <c r="J346" s="101"/>
      <c r="K346" s="101"/>
      <c r="L346" s="101"/>
    </row>
    <row r="347" spans="1:13" ht="9.75" thickBot="1">
      <c r="A347" s="103" t="s">
        <v>171</v>
      </c>
      <c r="B347" s="101"/>
      <c r="C347" s="102"/>
      <c r="D347" s="102"/>
      <c r="E347" s="102"/>
      <c r="F347" s="102"/>
      <c r="G347" s="99" t="s">
        <v>1181</v>
      </c>
      <c r="H347" s="99" t="s">
        <v>3102</v>
      </c>
      <c r="I347" s="99" t="s">
        <v>3102</v>
      </c>
      <c r="J347" s="99" t="s">
        <v>495</v>
      </c>
      <c r="K347" s="99" t="s">
        <v>3102</v>
      </c>
      <c r="L347" s="99" t="s">
        <v>496</v>
      </c>
      <c r="M347" s="1">
        <v>1</v>
      </c>
    </row>
    <row r="348" spans="1:12" ht="9.75" thickTop="1">
      <c r="A348" s="103"/>
      <c r="B348" s="101"/>
      <c r="C348" s="102"/>
      <c r="D348" s="102"/>
      <c r="E348" s="102"/>
      <c r="F348" s="102"/>
      <c r="G348" s="104"/>
      <c r="H348" s="104"/>
      <c r="I348" s="101"/>
      <c r="J348" s="101"/>
      <c r="K348" s="101"/>
      <c r="L348" s="101"/>
    </row>
    <row r="349" spans="1:12" ht="9">
      <c r="A349" s="100" t="s">
        <v>2500</v>
      </c>
      <c r="B349" s="101"/>
      <c r="C349" s="102"/>
      <c r="D349" s="102"/>
      <c r="E349" s="102"/>
      <c r="F349" s="102"/>
      <c r="G349" s="101"/>
      <c r="H349" s="101"/>
      <c r="I349" s="101"/>
      <c r="J349" s="101"/>
      <c r="K349" s="101"/>
      <c r="L349" s="101"/>
    </row>
    <row r="350" spans="1:12" ht="9">
      <c r="A350" s="103"/>
      <c r="B350" s="101"/>
      <c r="C350" s="102"/>
      <c r="D350" s="102"/>
      <c r="E350" s="102"/>
      <c r="F350" s="102"/>
      <c r="G350" s="101"/>
      <c r="H350" s="101"/>
      <c r="I350" s="101"/>
      <c r="J350" s="101"/>
      <c r="K350" s="101"/>
      <c r="L350" s="101"/>
    </row>
    <row r="351" spans="1:13" ht="9">
      <c r="A351" s="103" t="s">
        <v>172</v>
      </c>
      <c r="B351" s="4" t="s">
        <v>3104</v>
      </c>
      <c r="C351" s="102" t="s">
        <v>1182</v>
      </c>
      <c r="D351" s="102"/>
      <c r="E351" s="102" t="s">
        <v>1183</v>
      </c>
      <c r="F351" s="102" t="s">
        <v>1801</v>
      </c>
      <c r="G351" s="101" t="s">
        <v>1184</v>
      </c>
      <c r="H351" s="101" t="s">
        <v>3102</v>
      </c>
      <c r="I351" s="101" t="s">
        <v>3102</v>
      </c>
      <c r="J351" s="101" t="s">
        <v>497</v>
      </c>
      <c r="K351" s="101" t="s">
        <v>3102</v>
      </c>
      <c r="L351" s="101" t="s">
        <v>498</v>
      </c>
      <c r="M351" s="1">
        <v>2</v>
      </c>
    </row>
    <row r="352" spans="1:13" ht="18">
      <c r="A352" s="103" t="s">
        <v>173</v>
      </c>
      <c r="B352" s="4" t="s">
        <v>3104</v>
      </c>
      <c r="C352" s="102" t="s">
        <v>1182</v>
      </c>
      <c r="D352" s="102"/>
      <c r="E352" s="102" t="s">
        <v>1185</v>
      </c>
      <c r="F352" s="102" t="s">
        <v>1801</v>
      </c>
      <c r="G352" s="101" t="s">
        <v>1186</v>
      </c>
      <c r="H352" s="101" t="s">
        <v>3102</v>
      </c>
      <c r="I352" s="101" t="s">
        <v>3102</v>
      </c>
      <c r="J352" s="101" t="s">
        <v>499</v>
      </c>
      <c r="K352" s="101" t="s">
        <v>3102</v>
      </c>
      <c r="L352" s="101" t="s">
        <v>500</v>
      </c>
      <c r="M352" s="1">
        <v>3</v>
      </c>
    </row>
    <row r="353" spans="1:13" ht="18">
      <c r="A353" s="103" t="s">
        <v>174</v>
      </c>
      <c r="B353" s="4" t="s">
        <v>3104</v>
      </c>
      <c r="C353" s="102" t="s">
        <v>1182</v>
      </c>
      <c r="D353" s="102"/>
      <c r="E353" s="102" t="s">
        <v>1791</v>
      </c>
      <c r="F353" s="102" t="s">
        <v>1801</v>
      </c>
      <c r="G353" s="101" t="s">
        <v>1187</v>
      </c>
      <c r="H353" s="101" t="s">
        <v>3102</v>
      </c>
      <c r="I353" s="101" t="s">
        <v>3102</v>
      </c>
      <c r="J353" s="101" t="s">
        <v>501</v>
      </c>
      <c r="K353" s="101" t="s">
        <v>3102</v>
      </c>
      <c r="L353" s="101" t="s">
        <v>502</v>
      </c>
      <c r="M353" s="1">
        <v>2</v>
      </c>
    </row>
    <row r="354" spans="1:13" ht="18">
      <c r="A354" s="103" t="s">
        <v>175</v>
      </c>
      <c r="B354" s="4" t="s">
        <v>3104</v>
      </c>
      <c r="C354" s="102" t="s">
        <v>1182</v>
      </c>
      <c r="D354" s="102"/>
      <c r="E354" s="102" t="s">
        <v>1188</v>
      </c>
      <c r="F354" s="102" t="s">
        <v>1801</v>
      </c>
      <c r="G354" s="101" t="s">
        <v>1189</v>
      </c>
      <c r="H354" s="101" t="s">
        <v>3102</v>
      </c>
      <c r="I354" s="101" t="s">
        <v>3102</v>
      </c>
      <c r="J354" s="101" t="s">
        <v>503</v>
      </c>
      <c r="K354" s="101" t="s">
        <v>3102</v>
      </c>
      <c r="L354" s="101" t="s">
        <v>504</v>
      </c>
      <c r="M354" s="1">
        <v>3</v>
      </c>
    </row>
    <row r="355" spans="1:13" ht="18">
      <c r="A355" s="103" t="s">
        <v>176</v>
      </c>
      <c r="B355" s="4" t="s">
        <v>3104</v>
      </c>
      <c r="C355" s="102" t="s">
        <v>1182</v>
      </c>
      <c r="D355" s="102"/>
      <c r="E355" s="102" t="s">
        <v>1372</v>
      </c>
      <c r="F355" s="102" t="s">
        <v>1801</v>
      </c>
      <c r="G355" s="101" t="s">
        <v>1190</v>
      </c>
      <c r="H355" s="101" t="s">
        <v>3102</v>
      </c>
      <c r="I355" s="101" t="s">
        <v>3102</v>
      </c>
      <c r="J355" s="101" t="s">
        <v>505</v>
      </c>
      <c r="K355" s="101" t="s">
        <v>3102</v>
      </c>
      <c r="L355" s="101" t="s">
        <v>506</v>
      </c>
      <c r="M355" s="1">
        <v>3</v>
      </c>
    </row>
    <row r="356" spans="1:13" ht="9">
      <c r="A356" s="103" t="s">
        <v>177</v>
      </c>
      <c r="B356" s="4" t="s">
        <v>3104</v>
      </c>
      <c r="C356" s="102" t="s">
        <v>1182</v>
      </c>
      <c r="D356" s="102"/>
      <c r="E356" s="102" t="s">
        <v>1191</v>
      </c>
      <c r="F356" s="102" t="s">
        <v>1801</v>
      </c>
      <c r="G356" s="101" t="s">
        <v>1192</v>
      </c>
      <c r="H356" s="101" t="s">
        <v>3102</v>
      </c>
      <c r="I356" s="101" t="s">
        <v>3102</v>
      </c>
      <c r="J356" s="101" t="s">
        <v>507</v>
      </c>
      <c r="K356" s="101" t="s">
        <v>3102</v>
      </c>
      <c r="L356" s="101" t="s">
        <v>508</v>
      </c>
      <c r="M356" s="1">
        <v>1</v>
      </c>
    </row>
    <row r="357" spans="1:13" ht="18">
      <c r="A357" s="103" t="s">
        <v>178</v>
      </c>
      <c r="B357" s="4" t="s">
        <v>3104</v>
      </c>
      <c r="C357" s="102" t="s">
        <v>1182</v>
      </c>
      <c r="D357" s="102"/>
      <c r="E357" s="102" t="s">
        <v>1193</v>
      </c>
      <c r="F357" s="102" t="s">
        <v>1801</v>
      </c>
      <c r="G357" s="101" t="s">
        <v>1194</v>
      </c>
      <c r="H357" s="101" t="s">
        <v>3102</v>
      </c>
      <c r="I357" s="101" t="s">
        <v>3102</v>
      </c>
      <c r="J357" s="101" t="s">
        <v>3102</v>
      </c>
      <c r="K357" s="101" t="s">
        <v>3102</v>
      </c>
      <c r="L357" s="101" t="s">
        <v>1194</v>
      </c>
      <c r="M357" s="1">
        <v>3</v>
      </c>
    </row>
    <row r="358" spans="1:13" ht="9">
      <c r="A358" s="103" t="s">
        <v>179</v>
      </c>
      <c r="B358" s="4" t="s">
        <v>3104</v>
      </c>
      <c r="C358" s="102" t="s">
        <v>1182</v>
      </c>
      <c r="D358" s="102"/>
      <c r="E358" s="102" t="s">
        <v>1193</v>
      </c>
      <c r="F358" s="102" t="s">
        <v>1821</v>
      </c>
      <c r="G358" s="101" t="s">
        <v>1195</v>
      </c>
      <c r="H358" s="101" t="s">
        <v>3102</v>
      </c>
      <c r="I358" s="101" t="s">
        <v>3102</v>
      </c>
      <c r="J358" s="101" t="s">
        <v>3102</v>
      </c>
      <c r="K358" s="101" t="s">
        <v>3102</v>
      </c>
      <c r="L358" s="101" t="s">
        <v>1195</v>
      </c>
      <c r="M358" s="1">
        <v>2</v>
      </c>
    </row>
    <row r="359" spans="1:13" ht="18">
      <c r="A359" s="103" t="s">
        <v>180</v>
      </c>
      <c r="B359" s="4" t="s">
        <v>3104</v>
      </c>
      <c r="C359" s="102" t="s">
        <v>1182</v>
      </c>
      <c r="D359" s="102"/>
      <c r="E359" s="102" t="s">
        <v>1193</v>
      </c>
      <c r="F359" s="102" t="s">
        <v>1445</v>
      </c>
      <c r="G359" s="101" t="s">
        <v>1196</v>
      </c>
      <c r="H359" s="101" t="s">
        <v>3102</v>
      </c>
      <c r="I359" s="101" t="s">
        <v>3102</v>
      </c>
      <c r="J359" s="101" t="s">
        <v>3102</v>
      </c>
      <c r="K359" s="101" t="s">
        <v>3102</v>
      </c>
      <c r="L359" s="101" t="s">
        <v>1196</v>
      </c>
      <c r="M359" s="1">
        <v>2</v>
      </c>
    </row>
    <row r="360" spans="1:13" ht="9">
      <c r="A360" s="103"/>
      <c r="B360" s="101" t="s">
        <v>3106</v>
      </c>
      <c r="C360" s="102" t="s">
        <v>1182</v>
      </c>
      <c r="D360" s="102"/>
      <c r="E360" s="102" t="s">
        <v>1193</v>
      </c>
      <c r="F360" s="102"/>
      <c r="G360" s="101" t="s">
        <v>1197</v>
      </c>
      <c r="H360" s="101" t="s">
        <v>3102</v>
      </c>
      <c r="I360" s="101" t="s">
        <v>3102</v>
      </c>
      <c r="J360" s="101" t="s">
        <v>3102</v>
      </c>
      <c r="K360" s="101" t="s">
        <v>3102</v>
      </c>
      <c r="L360" s="101" t="s">
        <v>1197</v>
      </c>
      <c r="M360" s="1">
        <v>1</v>
      </c>
    </row>
    <row r="361" spans="1:13" ht="9">
      <c r="A361" s="103" t="s">
        <v>181</v>
      </c>
      <c r="B361" s="4" t="s">
        <v>3104</v>
      </c>
      <c r="C361" s="102" t="s">
        <v>1182</v>
      </c>
      <c r="D361" s="102"/>
      <c r="E361" s="102" t="s">
        <v>1794</v>
      </c>
      <c r="F361" s="102" t="s">
        <v>1801</v>
      </c>
      <c r="G361" s="101" t="s">
        <v>1198</v>
      </c>
      <c r="H361" s="101" t="s">
        <v>3102</v>
      </c>
      <c r="I361" s="101" t="s">
        <v>3102</v>
      </c>
      <c r="J361" s="101" t="s">
        <v>3102</v>
      </c>
      <c r="K361" s="101" t="s">
        <v>3102</v>
      </c>
      <c r="L361" s="101" t="s">
        <v>1198</v>
      </c>
      <c r="M361" s="1">
        <v>1</v>
      </c>
    </row>
    <row r="362" spans="1:13" ht="9">
      <c r="A362" s="103" t="s">
        <v>182</v>
      </c>
      <c r="B362" s="4" t="s">
        <v>3104</v>
      </c>
      <c r="C362" s="102" t="s">
        <v>1182</v>
      </c>
      <c r="D362" s="102"/>
      <c r="E362" s="102" t="s">
        <v>1794</v>
      </c>
      <c r="F362" s="102" t="s">
        <v>1441</v>
      </c>
      <c r="G362" s="101" t="s">
        <v>1199</v>
      </c>
      <c r="H362" s="101" t="s">
        <v>3102</v>
      </c>
      <c r="I362" s="101" t="s">
        <v>3102</v>
      </c>
      <c r="J362" s="101" t="s">
        <v>3102</v>
      </c>
      <c r="K362" s="101" t="s">
        <v>3102</v>
      </c>
      <c r="L362" s="101" t="s">
        <v>1199</v>
      </c>
      <c r="M362" s="1">
        <v>2</v>
      </c>
    </row>
    <row r="363" spans="1:13" ht="9">
      <c r="A363" s="103"/>
      <c r="B363" s="101" t="s">
        <v>3106</v>
      </c>
      <c r="C363" s="102" t="s">
        <v>1182</v>
      </c>
      <c r="D363" s="102"/>
      <c r="E363" s="102" t="s">
        <v>1794</v>
      </c>
      <c r="F363" s="102"/>
      <c r="G363" s="101" t="s">
        <v>1200</v>
      </c>
      <c r="H363" s="101" t="s">
        <v>3102</v>
      </c>
      <c r="I363" s="101" t="s">
        <v>3102</v>
      </c>
      <c r="J363" s="101" t="s">
        <v>3102</v>
      </c>
      <c r="K363" s="101" t="s">
        <v>3102</v>
      </c>
      <c r="L363" s="101" t="s">
        <v>1200</v>
      </c>
      <c r="M363" s="1">
        <v>1</v>
      </c>
    </row>
    <row r="364" spans="1:13" ht="9">
      <c r="A364" s="103" t="s">
        <v>183</v>
      </c>
      <c r="B364" s="4" t="s">
        <v>3104</v>
      </c>
      <c r="C364" s="102" t="s">
        <v>1182</v>
      </c>
      <c r="D364" s="102"/>
      <c r="E364" s="102" t="s">
        <v>1840</v>
      </c>
      <c r="F364" s="102" t="s">
        <v>1801</v>
      </c>
      <c r="G364" s="101" t="s">
        <v>1201</v>
      </c>
      <c r="H364" s="101" t="s">
        <v>3102</v>
      </c>
      <c r="I364" s="101" t="s">
        <v>3102</v>
      </c>
      <c r="J364" s="101" t="s">
        <v>509</v>
      </c>
      <c r="K364" s="101" t="s">
        <v>3102</v>
      </c>
      <c r="L364" s="101" t="s">
        <v>510</v>
      </c>
      <c r="M364" s="1">
        <v>2</v>
      </c>
    </row>
    <row r="365" spans="1:13" ht="18">
      <c r="A365" s="103" t="s">
        <v>184</v>
      </c>
      <c r="B365" s="4" t="s">
        <v>3104</v>
      </c>
      <c r="C365" s="102" t="s">
        <v>1182</v>
      </c>
      <c r="D365" s="102"/>
      <c r="E365" s="102" t="s">
        <v>1202</v>
      </c>
      <c r="F365" s="102" t="s">
        <v>1801</v>
      </c>
      <c r="G365" s="101" t="s">
        <v>1203</v>
      </c>
      <c r="H365" s="101" t="s">
        <v>3102</v>
      </c>
      <c r="I365" s="101" t="s">
        <v>3102</v>
      </c>
      <c r="J365" s="101" t="s">
        <v>3102</v>
      </c>
      <c r="K365" s="101" t="s">
        <v>3102</v>
      </c>
      <c r="L365" s="101" t="s">
        <v>1203</v>
      </c>
      <c r="M365" s="1">
        <v>3</v>
      </c>
    </row>
    <row r="366" spans="1:13" ht="9">
      <c r="A366" s="103" t="s">
        <v>185</v>
      </c>
      <c r="B366" s="4" t="s">
        <v>3104</v>
      </c>
      <c r="C366" s="102" t="s">
        <v>1182</v>
      </c>
      <c r="D366" s="102"/>
      <c r="E366" s="102" t="s">
        <v>1204</v>
      </c>
      <c r="F366" s="102" t="s">
        <v>1801</v>
      </c>
      <c r="G366" s="101" t="s">
        <v>1205</v>
      </c>
      <c r="H366" s="101" t="s">
        <v>3102</v>
      </c>
      <c r="I366" s="101" t="s">
        <v>3102</v>
      </c>
      <c r="J366" s="101" t="s">
        <v>3102</v>
      </c>
      <c r="K366" s="101" t="s">
        <v>3102</v>
      </c>
      <c r="L366" s="101" t="s">
        <v>1205</v>
      </c>
      <c r="M366" s="1">
        <v>1</v>
      </c>
    </row>
    <row r="367" spans="1:13" ht="9">
      <c r="A367" s="103" t="s">
        <v>186</v>
      </c>
      <c r="B367" s="4" t="s">
        <v>3104</v>
      </c>
      <c r="C367" s="102" t="s">
        <v>1182</v>
      </c>
      <c r="D367" s="102"/>
      <c r="E367" s="102" t="s">
        <v>1206</v>
      </c>
      <c r="F367" s="102" t="s">
        <v>1801</v>
      </c>
      <c r="G367" s="101" t="s">
        <v>1207</v>
      </c>
      <c r="H367" s="101" t="s">
        <v>3102</v>
      </c>
      <c r="I367" s="101" t="s">
        <v>3102</v>
      </c>
      <c r="J367" s="101" t="s">
        <v>3102</v>
      </c>
      <c r="K367" s="101" t="s">
        <v>3102</v>
      </c>
      <c r="L367" s="101" t="s">
        <v>1207</v>
      </c>
      <c r="M367" s="1">
        <v>2</v>
      </c>
    </row>
    <row r="368" spans="1:13" ht="9">
      <c r="A368" s="103" t="s">
        <v>187</v>
      </c>
      <c r="B368" s="4" t="s">
        <v>3104</v>
      </c>
      <c r="C368" s="102" t="s">
        <v>1182</v>
      </c>
      <c r="D368" s="102"/>
      <c r="E368" s="102" t="s">
        <v>1208</v>
      </c>
      <c r="F368" s="102" t="s">
        <v>1801</v>
      </c>
      <c r="G368" s="101" t="s">
        <v>1209</v>
      </c>
      <c r="H368" s="101" t="s">
        <v>3102</v>
      </c>
      <c r="I368" s="101" t="s">
        <v>3102</v>
      </c>
      <c r="J368" s="101" t="s">
        <v>511</v>
      </c>
      <c r="K368" s="101" t="s">
        <v>3102</v>
      </c>
      <c r="L368" s="101" t="s">
        <v>512</v>
      </c>
      <c r="M368" s="1">
        <v>1</v>
      </c>
    </row>
    <row r="369" spans="1:13" ht="9">
      <c r="A369" s="103" t="s">
        <v>188</v>
      </c>
      <c r="B369" s="4" t="s">
        <v>3104</v>
      </c>
      <c r="C369" s="102" t="s">
        <v>1182</v>
      </c>
      <c r="D369" s="102"/>
      <c r="E369" s="102" t="s">
        <v>1850</v>
      </c>
      <c r="F369" s="102" t="s">
        <v>1801</v>
      </c>
      <c r="G369" s="101" t="s">
        <v>1210</v>
      </c>
      <c r="H369" s="101" t="s">
        <v>3102</v>
      </c>
      <c r="I369" s="101" t="s">
        <v>3102</v>
      </c>
      <c r="J369" s="101" t="s">
        <v>3102</v>
      </c>
      <c r="K369" s="101" t="s">
        <v>3102</v>
      </c>
      <c r="L369" s="101" t="s">
        <v>1210</v>
      </c>
      <c r="M369" s="1">
        <v>2</v>
      </c>
    </row>
    <row r="370" spans="1:12" ht="9">
      <c r="A370" s="103"/>
      <c r="B370" s="101"/>
      <c r="C370" s="102"/>
      <c r="D370" s="102"/>
      <c r="E370" s="102"/>
      <c r="F370" s="102"/>
      <c r="G370" s="101"/>
      <c r="H370" s="101"/>
      <c r="I370" s="101"/>
      <c r="J370" s="101"/>
      <c r="K370" s="101"/>
      <c r="L370" s="101"/>
    </row>
    <row r="371" spans="1:13" ht="9.75" thickBot="1">
      <c r="A371" s="103" t="s">
        <v>189</v>
      </c>
      <c r="B371" s="101"/>
      <c r="C371" s="102"/>
      <c r="D371" s="102"/>
      <c r="E371" s="102"/>
      <c r="F371" s="102"/>
      <c r="G371" s="99" t="s">
        <v>1211</v>
      </c>
      <c r="H371" s="99" t="s">
        <v>3102</v>
      </c>
      <c r="I371" s="99" t="s">
        <v>3102</v>
      </c>
      <c r="J371" s="99" t="s">
        <v>513</v>
      </c>
      <c r="K371" s="99" t="s">
        <v>3102</v>
      </c>
      <c r="L371" s="99" t="s">
        <v>514</v>
      </c>
      <c r="M371" s="1">
        <v>1</v>
      </c>
    </row>
    <row r="372" spans="1:12" ht="9.75" thickTop="1">
      <c r="A372" s="103"/>
      <c r="B372" s="101"/>
      <c r="C372" s="102"/>
      <c r="D372" s="102"/>
      <c r="E372" s="102"/>
      <c r="F372" s="102"/>
      <c r="G372" s="104"/>
      <c r="H372" s="104"/>
      <c r="I372" s="101"/>
      <c r="J372" s="101"/>
      <c r="K372" s="101"/>
      <c r="L372" s="101"/>
    </row>
    <row r="373" spans="1:12" ht="9">
      <c r="A373" s="100" t="s">
        <v>2504</v>
      </c>
      <c r="B373" s="101"/>
      <c r="C373" s="102"/>
      <c r="D373" s="102"/>
      <c r="E373" s="102"/>
      <c r="F373" s="102"/>
      <c r="G373" s="101"/>
      <c r="H373" s="101"/>
      <c r="I373" s="101"/>
      <c r="J373" s="101"/>
      <c r="K373" s="101"/>
      <c r="L373" s="101"/>
    </row>
    <row r="374" spans="1:12" ht="9">
      <c r="A374" s="103"/>
      <c r="B374" s="101"/>
      <c r="C374" s="102"/>
      <c r="D374" s="102"/>
      <c r="E374" s="102"/>
      <c r="F374" s="102"/>
      <c r="G374" s="101"/>
      <c r="H374" s="101"/>
      <c r="I374" s="101"/>
      <c r="J374" s="101"/>
      <c r="K374" s="101"/>
      <c r="L374" s="101"/>
    </row>
    <row r="375" spans="1:13" ht="9">
      <c r="A375" s="103" t="s">
        <v>3276</v>
      </c>
      <c r="C375" s="102"/>
      <c r="D375" s="102"/>
      <c r="E375" s="102"/>
      <c r="F375" s="102"/>
      <c r="G375" s="101"/>
      <c r="H375" s="101"/>
      <c r="I375" s="101"/>
      <c r="J375" s="101"/>
      <c r="K375" s="101"/>
      <c r="L375" s="101"/>
      <c r="M375" s="1" t="s">
        <v>3275</v>
      </c>
    </row>
    <row r="376" spans="1:13" ht="9">
      <c r="A376" s="103" t="s">
        <v>1280</v>
      </c>
      <c r="B376" s="4" t="s">
        <v>3104</v>
      </c>
      <c r="C376" s="102" t="s">
        <v>1212</v>
      </c>
      <c r="D376" s="102"/>
      <c r="E376" s="102" t="s">
        <v>1213</v>
      </c>
      <c r="F376" s="102" t="s">
        <v>1803</v>
      </c>
      <c r="G376" s="101" t="s">
        <v>1215</v>
      </c>
      <c r="H376" s="101" t="s">
        <v>3102</v>
      </c>
      <c r="I376" s="101" t="s">
        <v>3102</v>
      </c>
      <c r="J376" s="101" t="s">
        <v>3102</v>
      </c>
      <c r="K376" s="101" t="s">
        <v>3102</v>
      </c>
      <c r="L376" s="101" t="s">
        <v>1215</v>
      </c>
      <c r="M376" s="1">
        <v>1</v>
      </c>
    </row>
    <row r="377" spans="1:13" ht="9">
      <c r="A377" s="103" t="s">
        <v>1282</v>
      </c>
      <c r="B377" s="4" t="s">
        <v>3104</v>
      </c>
      <c r="C377" s="102" t="s">
        <v>1212</v>
      </c>
      <c r="D377" s="102"/>
      <c r="E377" s="102" t="s">
        <v>1213</v>
      </c>
      <c r="F377" s="102" t="s">
        <v>1807</v>
      </c>
      <c r="G377" s="101" t="s">
        <v>1214</v>
      </c>
      <c r="H377" s="101" t="s">
        <v>3102</v>
      </c>
      <c r="I377" s="101" t="s">
        <v>3102</v>
      </c>
      <c r="J377" s="101" t="s">
        <v>3102</v>
      </c>
      <c r="K377" s="101" t="s">
        <v>3102</v>
      </c>
      <c r="L377" s="101" t="s">
        <v>1214</v>
      </c>
      <c r="M377" s="1" t="s">
        <v>3275</v>
      </c>
    </row>
    <row r="378" spans="1:13" ht="9">
      <c r="A378" s="103"/>
      <c r="B378" s="101" t="s">
        <v>3106</v>
      </c>
      <c r="C378" s="102" t="s">
        <v>1212</v>
      </c>
      <c r="D378" s="102"/>
      <c r="E378" s="102" t="s">
        <v>1213</v>
      </c>
      <c r="F378" s="102"/>
      <c r="G378" s="101" t="s">
        <v>1216</v>
      </c>
      <c r="H378" s="101" t="s">
        <v>3102</v>
      </c>
      <c r="I378" s="101" t="s">
        <v>3102</v>
      </c>
      <c r="J378" s="101" t="s">
        <v>3102</v>
      </c>
      <c r="K378" s="101" t="s">
        <v>3102</v>
      </c>
      <c r="L378" s="101" t="s">
        <v>1216</v>
      </c>
      <c r="M378" s="1">
        <v>1</v>
      </c>
    </row>
    <row r="379" spans="1:13" ht="9">
      <c r="A379" s="103" t="s">
        <v>190</v>
      </c>
      <c r="B379" s="4" t="s">
        <v>3104</v>
      </c>
      <c r="C379" s="102" t="s">
        <v>1212</v>
      </c>
      <c r="D379" s="102"/>
      <c r="E379" s="102" t="s">
        <v>1217</v>
      </c>
      <c r="F379" s="102" t="s">
        <v>1801</v>
      </c>
      <c r="G379" s="101" t="s">
        <v>1218</v>
      </c>
      <c r="H379" s="101" t="s">
        <v>3102</v>
      </c>
      <c r="I379" s="101" t="s">
        <v>515</v>
      </c>
      <c r="J379" s="101" t="s">
        <v>516</v>
      </c>
      <c r="K379" s="101" t="s">
        <v>3102</v>
      </c>
      <c r="L379" s="101" t="s">
        <v>517</v>
      </c>
      <c r="M379" s="1">
        <v>2</v>
      </c>
    </row>
    <row r="380" spans="1:13" ht="9">
      <c r="A380" s="103" t="s">
        <v>1280</v>
      </c>
      <c r="B380" s="4" t="s">
        <v>3104</v>
      </c>
      <c r="C380" s="102" t="s">
        <v>1212</v>
      </c>
      <c r="D380" s="102"/>
      <c r="E380" s="102" t="s">
        <v>1217</v>
      </c>
      <c r="F380" s="102" t="s">
        <v>1803</v>
      </c>
      <c r="G380" s="101" t="s">
        <v>1220</v>
      </c>
      <c r="H380" s="101" t="s">
        <v>3102</v>
      </c>
      <c r="I380" s="101" t="s">
        <v>520</v>
      </c>
      <c r="J380" s="101" t="s">
        <v>3102</v>
      </c>
      <c r="K380" s="101" t="s">
        <v>3102</v>
      </c>
      <c r="L380" s="101" t="s">
        <v>521</v>
      </c>
      <c r="M380" s="1">
        <v>1</v>
      </c>
    </row>
    <row r="381" spans="1:13" ht="9">
      <c r="A381" s="103" t="s">
        <v>1282</v>
      </c>
      <c r="B381" s="4" t="s">
        <v>3104</v>
      </c>
      <c r="C381" s="102" t="s">
        <v>1212</v>
      </c>
      <c r="D381" s="102"/>
      <c r="E381" s="102" t="s">
        <v>1217</v>
      </c>
      <c r="F381" s="102" t="s">
        <v>1807</v>
      </c>
      <c r="G381" s="101" t="s">
        <v>1219</v>
      </c>
      <c r="H381" s="101" t="s">
        <v>3102</v>
      </c>
      <c r="I381" s="101" t="s">
        <v>518</v>
      </c>
      <c r="J381" s="101" t="s">
        <v>3102</v>
      </c>
      <c r="K381" s="101" t="s">
        <v>3102</v>
      </c>
      <c r="L381" s="101" t="s">
        <v>519</v>
      </c>
      <c r="M381" s="1">
        <v>1</v>
      </c>
    </row>
    <row r="382" spans="1:13" ht="9">
      <c r="A382" s="103"/>
      <c r="B382" s="101" t="s">
        <v>3106</v>
      </c>
      <c r="C382" s="102" t="s">
        <v>1212</v>
      </c>
      <c r="D382" s="102"/>
      <c r="E382" s="102" t="s">
        <v>1217</v>
      </c>
      <c r="F382" s="102"/>
      <c r="G382" s="101" t="s">
        <v>1221</v>
      </c>
      <c r="H382" s="101" t="s">
        <v>3102</v>
      </c>
      <c r="I382" s="101" t="s">
        <v>3102</v>
      </c>
      <c r="J382" s="101" t="s">
        <v>516</v>
      </c>
      <c r="K382" s="101" t="s">
        <v>3102</v>
      </c>
      <c r="L382" s="101" t="s">
        <v>522</v>
      </c>
      <c r="M382" s="1">
        <v>1</v>
      </c>
    </row>
    <row r="383" spans="1:13" ht="18">
      <c r="A383" s="103" t="s">
        <v>117</v>
      </c>
      <c r="B383" s="4" t="s">
        <v>3104</v>
      </c>
      <c r="C383" s="102" t="s">
        <v>1212</v>
      </c>
      <c r="D383" s="102"/>
      <c r="E383" s="102" t="s">
        <v>1791</v>
      </c>
      <c r="F383" s="102" t="s">
        <v>1795</v>
      </c>
      <c r="G383" s="101" t="s">
        <v>1222</v>
      </c>
      <c r="H383" s="101" t="s">
        <v>3102</v>
      </c>
      <c r="I383" s="101" t="s">
        <v>3102</v>
      </c>
      <c r="J383" s="101" t="s">
        <v>3102</v>
      </c>
      <c r="K383" s="101" t="s">
        <v>3102</v>
      </c>
      <c r="L383" s="101" t="s">
        <v>1222</v>
      </c>
      <c r="M383" s="1">
        <v>3</v>
      </c>
    </row>
    <row r="384" spans="1:13" ht="18">
      <c r="A384" s="103" t="s">
        <v>191</v>
      </c>
      <c r="B384" s="4" t="s">
        <v>3104</v>
      </c>
      <c r="C384" s="102" t="s">
        <v>1212</v>
      </c>
      <c r="D384" s="102"/>
      <c r="E384" s="102" t="s">
        <v>1791</v>
      </c>
      <c r="F384" s="102" t="s">
        <v>1461</v>
      </c>
      <c r="G384" s="101" t="s">
        <v>1223</v>
      </c>
      <c r="H384" s="101" t="s">
        <v>3102</v>
      </c>
      <c r="I384" s="101" t="s">
        <v>3102</v>
      </c>
      <c r="J384" s="101" t="s">
        <v>3102</v>
      </c>
      <c r="K384" s="101" t="s">
        <v>3102</v>
      </c>
      <c r="L384" s="101" t="s">
        <v>1223</v>
      </c>
      <c r="M384" s="1">
        <v>3</v>
      </c>
    </row>
    <row r="385" spans="1:13" ht="18">
      <c r="A385" s="103" t="s">
        <v>192</v>
      </c>
      <c r="B385" s="4" t="s">
        <v>3104</v>
      </c>
      <c r="C385" s="102" t="s">
        <v>1212</v>
      </c>
      <c r="D385" s="102"/>
      <c r="E385" s="102" t="s">
        <v>1791</v>
      </c>
      <c r="F385" s="102" t="s">
        <v>1873</v>
      </c>
      <c r="G385" s="101" t="s">
        <v>1224</v>
      </c>
      <c r="H385" s="101" t="s">
        <v>3102</v>
      </c>
      <c r="I385" s="101" t="s">
        <v>3102</v>
      </c>
      <c r="J385" s="101" t="s">
        <v>3102</v>
      </c>
      <c r="K385" s="101" t="s">
        <v>3102</v>
      </c>
      <c r="L385" s="101" t="s">
        <v>1224</v>
      </c>
      <c r="M385" s="1">
        <v>3</v>
      </c>
    </row>
    <row r="386" spans="1:13" ht="18">
      <c r="A386" s="103" t="s">
        <v>193</v>
      </c>
      <c r="B386" s="4" t="s">
        <v>3104</v>
      </c>
      <c r="C386" s="102" t="s">
        <v>1212</v>
      </c>
      <c r="D386" s="102"/>
      <c r="E386" s="102" t="s">
        <v>1791</v>
      </c>
      <c r="F386" s="102" t="s">
        <v>1887</v>
      </c>
      <c r="G386" s="101" t="s">
        <v>1225</v>
      </c>
      <c r="H386" s="101" t="s">
        <v>3102</v>
      </c>
      <c r="I386" s="101" t="s">
        <v>3102</v>
      </c>
      <c r="J386" s="101" t="s">
        <v>3102</v>
      </c>
      <c r="K386" s="101" t="s">
        <v>3102</v>
      </c>
      <c r="L386" s="101" t="s">
        <v>1225</v>
      </c>
      <c r="M386" s="1">
        <v>3</v>
      </c>
    </row>
    <row r="387" spans="1:13" ht="18">
      <c r="A387" s="103" t="s">
        <v>194</v>
      </c>
      <c r="B387" s="4" t="s">
        <v>3104</v>
      </c>
      <c r="C387" s="102" t="s">
        <v>1212</v>
      </c>
      <c r="D387" s="102"/>
      <c r="E387" s="102" t="s">
        <v>1791</v>
      </c>
      <c r="F387" s="102" t="s">
        <v>1871</v>
      </c>
      <c r="G387" s="101" t="s">
        <v>1226</v>
      </c>
      <c r="H387" s="101" t="s">
        <v>3102</v>
      </c>
      <c r="I387" s="101" t="s">
        <v>3102</v>
      </c>
      <c r="J387" s="101" t="s">
        <v>523</v>
      </c>
      <c r="K387" s="101" t="s">
        <v>3102</v>
      </c>
      <c r="L387" s="101" t="s">
        <v>524</v>
      </c>
      <c r="M387" s="1">
        <v>3</v>
      </c>
    </row>
    <row r="388" spans="1:13" ht="18">
      <c r="A388" s="103" t="s">
        <v>195</v>
      </c>
      <c r="B388" s="4" t="s">
        <v>3104</v>
      </c>
      <c r="C388" s="102" t="s">
        <v>1212</v>
      </c>
      <c r="D388" s="102"/>
      <c r="E388" s="102" t="s">
        <v>1791</v>
      </c>
      <c r="F388" s="102" t="s">
        <v>1227</v>
      </c>
      <c r="G388" s="101" t="s">
        <v>1228</v>
      </c>
      <c r="H388" s="101" t="s">
        <v>3102</v>
      </c>
      <c r="I388" s="101" t="s">
        <v>3102</v>
      </c>
      <c r="J388" s="101" t="s">
        <v>3102</v>
      </c>
      <c r="K388" s="101" t="s">
        <v>3102</v>
      </c>
      <c r="L388" s="101" t="s">
        <v>1228</v>
      </c>
      <c r="M388" s="1">
        <v>3</v>
      </c>
    </row>
    <row r="389" spans="1:13" ht="18">
      <c r="A389" s="103" t="s">
        <v>196</v>
      </c>
      <c r="B389" s="4" t="s">
        <v>3104</v>
      </c>
      <c r="C389" s="102" t="s">
        <v>1212</v>
      </c>
      <c r="D389" s="102"/>
      <c r="E389" s="102" t="s">
        <v>1791</v>
      </c>
      <c r="F389" s="102" t="s">
        <v>1229</v>
      </c>
      <c r="G389" s="101" t="s">
        <v>1230</v>
      </c>
      <c r="H389" s="101" t="s">
        <v>3102</v>
      </c>
      <c r="I389" s="101" t="s">
        <v>3102</v>
      </c>
      <c r="J389" s="101" t="s">
        <v>3102</v>
      </c>
      <c r="K389" s="101" t="s">
        <v>3102</v>
      </c>
      <c r="L389" s="101" t="s">
        <v>1230</v>
      </c>
      <c r="M389" s="1">
        <v>3</v>
      </c>
    </row>
    <row r="390" spans="1:13" ht="18">
      <c r="A390" s="103" t="s">
        <v>197</v>
      </c>
      <c r="B390" s="4" t="s">
        <v>3104</v>
      </c>
      <c r="C390" s="102" t="s">
        <v>1212</v>
      </c>
      <c r="D390" s="102"/>
      <c r="E390" s="102" t="s">
        <v>1791</v>
      </c>
      <c r="F390" s="102" t="s">
        <v>1231</v>
      </c>
      <c r="G390" s="101" t="s">
        <v>1232</v>
      </c>
      <c r="H390" s="101" t="s">
        <v>3102</v>
      </c>
      <c r="I390" s="101" t="s">
        <v>3102</v>
      </c>
      <c r="J390" s="101" t="s">
        <v>3102</v>
      </c>
      <c r="K390" s="101" t="s">
        <v>3102</v>
      </c>
      <c r="L390" s="101" t="s">
        <v>1232</v>
      </c>
      <c r="M390" s="1">
        <v>3</v>
      </c>
    </row>
    <row r="391" spans="1:13" ht="9">
      <c r="A391" s="103"/>
      <c r="B391" s="101" t="s">
        <v>3106</v>
      </c>
      <c r="C391" s="102" t="s">
        <v>1212</v>
      </c>
      <c r="D391" s="102"/>
      <c r="E391" s="102" t="s">
        <v>1791</v>
      </c>
      <c r="F391" s="102"/>
      <c r="G391" s="101" t="s">
        <v>1233</v>
      </c>
      <c r="H391" s="101" t="s">
        <v>3102</v>
      </c>
      <c r="I391" s="101" t="s">
        <v>3102</v>
      </c>
      <c r="J391" s="101" t="s">
        <v>523</v>
      </c>
      <c r="K391" s="101" t="s">
        <v>3102</v>
      </c>
      <c r="L391" s="101" t="s">
        <v>525</v>
      </c>
      <c r="M391" s="1">
        <v>1</v>
      </c>
    </row>
    <row r="392" spans="1:13" ht="9">
      <c r="A392" s="103" t="s">
        <v>121</v>
      </c>
      <c r="B392" s="4" t="s">
        <v>3104</v>
      </c>
      <c r="C392" s="102" t="s">
        <v>1212</v>
      </c>
      <c r="D392" s="102"/>
      <c r="E392" s="102" t="s">
        <v>1794</v>
      </c>
      <c r="F392" s="102" t="s">
        <v>1795</v>
      </c>
      <c r="G392" s="101" t="s">
        <v>1234</v>
      </c>
      <c r="H392" s="101" t="s">
        <v>3102</v>
      </c>
      <c r="I392" s="101" t="s">
        <v>3102</v>
      </c>
      <c r="J392" s="101" t="s">
        <v>3102</v>
      </c>
      <c r="K392" s="101" t="s">
        <v>3102</v>
      </c>
      <c r="L392" s="101" t="s">
        <v>1234</v>
      </c>
      <c r="M392" s="1">
        <v>2</v>
      </c>
    </row>
    <row r="393" spans="1:13" ht="18">
      <c r="A393" s="103" t="s">
        <v>198</v>
      </c>
      <c r="B393" s="4" t="s">
        <v>3104</v>
      </c>
      <c r="C393" s="102" t="s">
        <v>1212</v>
      </c>
      <c r="D393" s="102"/>
      <c r="E393" s="102" t="s">
        <v>1794</v>
      </c>
      <c r="F393" s="102" t="s">
        <v>1873</v>
      </c>
      <c r="G393" s="101" t="s">
        <v>1235</v>
      </c>
      <c r="H393" s="101" t="s">
        <v>3102</v>
      </c>
      <c r="I393" s="101" t="s">
        <v>3102</v>
      </c>
      <c r="J393" s="101" t="s">
        <v>3102</v>
      </c>
      <c r="K393" s="101" t="s">
        <v>3102</v>
      </c>
      <c r="L393" s="101" t="s">
        <v>1235</v>
      </c>
      <c r="M393" s="1">
        <v>2</v>
      </c>
    </row>
    <row r="394" spans="1:13" ht="9">
      <c r="A394" s="103" t="s">
        <v>199</v>
      </c>
      <c r="B394" s="4" t="s">
        <v>3104</v>
      </c>
      <c r="C394" s="102" t="s">
        <v>1212</v>
      </c>
      <c r="D394" s="102"/>
      <c r="E394" s="102" t="s">
        <v>1794</v>
      </c>
      <c r="F394" s="102" t="s">
        <v>1887</v>
      </c>
      <c r="G394" s="101" t="s">
        <v>1236</v>
      </c>
      <c r="H394" s="101" t="s">
        <v>3102</v>
      </c>
      <c r="I394" s="101" t="s">
        <v>3102</v>
      </c>
      <c r="J394" s="101" t="s">
        <v>3102</v>
      </c>
      <c r="K394" s="101" t="s">
        <v>3102</v>
      </c>
      <c r="L394" s="101" t="s">
        <v>1236</v>
      </c>
      <c r="M394" s="1">
        <v>2</v>
      </c>
    </row>
    <row r="395" spans="1:13" ht="9">
      <c r="A395" s="103" t="s">
        <v>200</v>
      </c>
      <c r="B395" s="4" t="s">
        <v>3104</v>
      </c>
      <c r="C395" s="102" t="s">
        <v>1212</v>
      </c>
      <c r="D395" s="102"/>
      <c r="E395" s="102" t="s">
        <v>1794</v>
      </c>
      <c r="F395" s="102" t="s">
        <v>1227</v>
      </c>
      <c r="G395" s="101" t="s">
        <v>1237</v>
      </c>
      <c r="H395" s="101" t="s">
        <v>3102</v>
      </c>
      <c r="I395" s="101" t="s">
        <v>3102</v>
      </c>
      <c r="J395" s="101" t="s">
        <v>3102</v>
      </c>
      <c r="K395" s="101" t="s">
        <v>3102</v>
      </c>
      <c r="L395" s="101" t="s">
        <v>1237</v>
      </c>
      <c r="M395" s="1">
        <v>2</v>
      </c>
    </row>
    <row r="396" spans="1:13" ht="9">
      <c r="A396" s="103" t="s">
        <v>201</v>
      </c>
      <c r="B396" s="4" t="s">
        <v>3104</v>
      </c>
      <c r="C396" s="102" t="s">
        <v>1212</v>
      </c>
      <c r="D396" s="102"/>
      <c r="E396" s="102" t="s">
        <v>1794</v>
      </c>
      <c r="F396" s="102" t="s">
        <v>1229</v>
      </c>
      <c r="G396" s="101" t="s">
        <v>1238</v>
      </c>
      <c r="H396" s="101" t="s">
        <v>3102</v>
      </c>
      <c r="I396" s="101" t="s">
        <v>3102</v>
      </c>
      <c r="J396" s="101" t="s">
        <v>3102</v>
      </c>
      <c r="K396" s="101" t="s">
        <v>3102</v>
      </c>
      <c r="L396" s="101" t="s">
        <v>1238</v>
      </c>
      <c r="M396" s="1">
        <v>2</v>
      </c>
    </row>
    <row r="397" spans="1:13" ht="18">
      <c r="A397" s="103" t="s">
        <v>202</v>
      </c>
      <c r="B397" s="4" t="s">
        <v>3104</v>
      </c>
      <c r="C397" s="102" t="s">
        <v>1212</v>
      </c>
      <c r="D397" s="102"/>
      <c r="E397" s="102" t="s">
        <v>1794</v>
      </c>
      <c r="F397" s="102" t="s">
        <v>1231</v>
      </c>
      <c r="G397" s="101" t="s">
        <v>1239</v>
      </c>
      <c r="H397" s="101" t="s">
        <v>3102</v>
      </c>
      <c r="I397" s="101" t="s">
        <v>3102</v>
      </c>
      <c r="J397" s="101" t="s">
        <v>3102</v>
      </c>
      <c r="K397" s="101" t="s">
        <v>3102</v>
      </c>
      <c r="L397" s="101" t="s">
        <v>1239</v>
      </c>
      <c r="M397" s="1">
        <v>2</v>
      </c>
    </row>
    <row r="398" spans="1:13" ht="9">
      <c r="A398" s="103"/>
      <c r="B398" s="101" t="s">
        <v>3106</v>
      </c>
      <c r="C398" s="102" t="s">
        <v>1212</v>
      </c>
      <c r="D398" s="102"/>
      <c r="E398" s="102" t="s">
        <v>1794</v>
      </c>
      <c r="F398" s="102"/>
      <c r="G398" s="101" t="s">
        <v>1240</v>
      </c>
      <c r="H398" s="101" t="s">
        <v>3102</v>
      </c>
      <c r="I398" s="101" t="s">
        <v>3102</v>
      </c>
      <c r="J398" s="101" t="s">
        <v>3102</v>
      </c>
      <c r="K398" s="101" t="s">
        <v>3102</v>
      </c>
      <c r="L398" s="101" t="s">
        <v>1240</v>
      </c>
      <c r="M398" s="1">
        <v>1</v>
      </c>
    </row>
    <row r="399" spans="1:13" ht="9">
      <c r="A399" s="103" t="s">
        <v>124</v>
      </c>
      <c r="B399" s="4" t="s">
        <v>3104</v>
      </c>
      <c r="C399" s="102" t="s">
        <v>1212</v>
      </c>
      <c r="D399" s="102"/>
      <c r="E399" s="102" t="s">
        <v>1840</v>
      </c>
      <c r="F399" s="102" t="s">
        <v>1795</v>
      </c>
      <c r="G399" s="101" t="s">
        <v>1241</v>
      </c>
      <c r="H399" s="101" t="s">
        <v>3102</v>
      </c>
      <c r="I399" s="101" t="s">
        <v>3102</v>
      </c>
      <c r="J399" s="101" t="s">
        <v>526</v>
      </c>
      <c r="K399" s="101" t="s">
        <v>3102</v>
      </c>
      <c r="L399" s="101" t="s">
        <v>527</v>
      </c>
      <c r="M399" s="1">
        <v>2</v>
      </c>
    </row>
    <row r="400" spans="1:13" ht="18">
      <c r="A400" s="103" t="s">
        <v>203</v>
      </c>
      <c r="B400" s="4" t="s">
        <v>3104</v>
      </c>
      <c r="C400" s="102" t="s">
        <v>1212</v>
      </c>
      <c r="D400" s="102"/>
      <c r="E400" s="102" t="s">
        <v>1840</v>
      </c>
      <c r="F400" s="102" t="s">
        <v>1441</v>
      </c>
      <c r="G400" s="101" t="s">
        <v>1242</v>
      </c>
      <c r="H400" s="101" t="s">
        <v>3102</v>
      </c>
      <c r="I400" s="101" t="s">
        <v>3102</v>
      </c>
      <c r="J400" s="101" t="s">
        <v>528</v>
      </c>
      <c r="K400" s="101" t="s">
        <v>3102</v>
      </c>
      <c r="L400" s="101" t="s">
        <v>529</v>
      </c>
      <c r="M400" s="1">
        <v>2</v>
      </c>
    </row>
    <row r="401" spans="1:13" ht="18">
      <c r="A401" s="103" t="s">
        <v>204</v>
      </c>
      <c r="B401" s="4" t="s">
        <v>3104</v>
      </c>
      <c r="C401" s="102" t="s">
        <v>1212</v>
      </c>
      <c r="D401" s="102"/>
      <c r="E401" s="102" t="s">
        <v>1840</v>
      </c>
      <c r="F401" s="102" t="s">
        <v>1461</v>
      </c>
      <c r="G401" s="101" t="s">
        <v>1243</v>
      </c>
      <c r="H401" s="101" t="s">
        <v>3102</v>
      </c>
      <c r="I401" s="101" t="s">
        <v>3102</v>
      </c>
      <c r="J401" s="101" t="s">
        <v>530</v>
      </c>
      <c r="K401" s="101" t="s">
        <v>3102</v>
      </c>
      <c r="L401" s="101" t="s">
        <v>531</v>
      </c>
      <c r="M401" s="1">
        <v>3</v>
      </c>
    </row>
    <row r="402" spans="1:13" ht="18">
      <c r="A402" s="103" t="s">
        <v>205</v>
      </c>
      <c r="B402" s="4" t="s">
        <v>3104</v>
      </c>
      <c r="C402" s="102" t="s">
        <v>1212</v>
      </c>
      <c r="D402" s="102"/>
      <c r="E402" s="102" t="s">
        <v>1840</v>
      </c>
      <c r="F402" s="102" t="s">
        <v>1873</v>
      </c>
      <c r="G402" s="101" t="s">
        <v>1244</v>
      </c>
      <c r="H402" s="101" t="s">
        <v>3102</v>
      </c>
      <c r="I402" s="101" t="s">
        <v>3102</v>
      </c>
      <c r="J402" s="101" t="s">
        <v>532</v>
      </c>
      <c r="K402" s="101" t="s">
        <v>3102</v>
      </c>
      <c r="L402" s="101" t="s">
        <v>533</v>
      </c>
      <c r="M402" s="1">
        <v>3</v>
      </c>
    </row>
    <row r="403" spans="1:13" ht="18">
      <c r="A403" s="103" t="s">
        <v>206</v>
      </c>
      <c r="B403" s="4" t="s">
        <v>3104</v>
      </c>
      <c r="C403" s="102" t="s">
        <v>1212</v>
      </c>
      <c r="D403" s="102"/>
      <c r="E403" s="102" t="s">
        <v>1840</v>
      </c>
      <c r="F403" s="102" t="s">
        <v>1887</v>
      </c>
      <c r="G403" s="101" t="s">
        <v>1245</v>
      </c>
      <c r="H403" s="101" t="s">
        <v>3102</v>
      </c>
      <c r="I403" s="101" t="s">
        <v>3102</v>
      </c>
      <c r="J403" s="101" t="s">
        <v>534</v>
      </c>
      <c r="K403" s="101" t="s">
        <v>3102</v>
      </c>
      <c r="L403" s="101" t="s">
        <v>535</v>
      </c>
      <c r="M403" s="1">
        <v>3</v>
      </c>
    </row>
    <row r="404" spans="1:13" ht="18">
      <c r="A404" s="103" t="s">
        <v>207</v>
      </c>
      <c r="B404" s="4" t="s">
        <v>3104</v>
      </c>
      <c r="C404" s="102" t="s">
        <v>1212</v>
      </c>
      <c r="D404" s="102"/>
      <c r="E404" s="102" t="s">
        <v>1840</v>
      </c>
      <c r="F404" s="102" t="s">
        <v>1445</v>
      </c>
      <c r="G404" s="101" t="s">
        <v>1246</v>
      </c>
      <c r="H404" s="101" t="s">
        <v>3102</v>
      </c>
      <c r="I404" s="101" t="s">
        <v>3102</v>
      </c>
      <c r="J404" s="101" t="s">
        <v>1246</v>
      </c>
      <c r="K404" s="101" t="s">
        <v>3102</v>
      </c>
      <c r="L404" s="101" t="s">
        <v>3102</v>
      </c>
      <c r="M404" s="1">
        <v>3</v>
      </c>
    </row>
    <row r="405" spans="1:13" ht="18">
      <c r="A405" s="103" t="s">
        <v>208</v>
      </c>
      <c r="B405" s="4" t="s">
        <v>3104</v>
      </c>
      <c r="C405" s="102" t="s">
        <v>1212</v>
      </c>
      <c r="D405" s="102"/>
      <c r="E405" s="102" t="s">
        <v>1840</v>
      </c>
      <c r="F405" s="102" t="s">
        <v>1871</v>
      </c>
      <c r="G405" s="101" t="s">
        <v>1247</v>
      </c>
      <c r="H405" s="101" t="s">
        <v>3102</v>
      </c>
      <c r="I405" s="101" t="s">
        <v>3102</v>
      </c>
      <c r="J405" s="101" t="s">
        <v>536</v>
      </c>
      <c r="K405" s="101" t="s">
        <v>3102</v>
      </c>
      <c r="L405" s="101" t="s">
        <v>537</v>
      </c>
      <c r="M405" s="1">
        <v>3</v>
      </c>
    </row>
    <row r="406" spans="1:13" ht="18">
      <c r="A406" s="103" t="s">
        <v>209</v>
      </c>
      <c r="B406" s="4" t="s">
        <v>3104</v>
      </c>
      <c r="C406" s="102" t="s">
        <v>1212</v>
      </c>
      <c r="D406" s="102"/>
      <c r="E406" s="102" t="s">
        <v>1840</v>
      </c>
      <c r="F406" s="102" t="s">
        <v>1227</v>
      </c>
      <c r="G406" s="101" t="s">
        <v>1248</v>
      </c>
      <c r="H406" s="101" t="s">
        <v>3102</v>
      </c>
      <c r="I406" s="101" t="s">
        <v>3102</v>
      </c>
      <c r="J406" s="101" t="s">
        <v>538</v>
      </c>
      <c r="K406" s="101" t="s">
        <v>3102</v>
      </c>
      <c r="L406" s="101" t="s">
        <v>539</v>
      </c>
      <c r="M406" s="1">
        <v>3</v>
      </c>
    </row>
    <row r="407" spans="1:13" ht="18">
      <c r="A407" s="103" t="s">
        <v>210</v>
      </c>
      <c r="B407" s="4" t="s">
        <v>3104</v>
      </c>
      <c r="C407" s="102" t="s">
        <v>1212</v>
      </c>
      <c r="D407" s="102"/>
      <c r="E407" s="102" t="s">
        <v>1840</v>
      </c>
      <c r="F407" s="102" t="s">
        <v>1880</v>
      </c>
      <c r="G407" s="101" t="s">
        <v>1249</v>
      </c>
      <c r="H407" s="101" t="s">
        <v>3102</v>
      </c>
      <c r="I407" s="101" t="s">
        <v>3102</v>
      </c>
      <c r="J407" s="101" t="s">
        <v>540</v>
      </c>
      <c r="K407" s="101" t="s">
        <v>3102</v>
      </c>
      <c r="L407" s="101" t="s">
        <v>541</v>
      </c>
      <c r="M407" s="1">
        <v>3</v>
      </c>
    </row>
    <row r="408" spans="1:13" ht="18">
      <c r="A408" s="103" t="s">
        <v>211</v>
      </c>
      <c r="B408" s="4" t="s">
        <v>3104</v>
      </c>
      <c r="C408" s="102" t="s">
        <v>1212</v>
      </c>
      <c r="D408" s="102"/>
      <c r="E408" s="102" t="s">
        <v>1840</v>
      </c>
      <c r="F408" s="102" t="s">
        <v>1894</v>
      </c>
      <c r="G408" s="101" t="s">
        <v>1250</v>
      </c>
      <c r="H408" s="101" t="s">
        <v>3102</v>
      </c>
      <c r="I408" s="101" t="s">
        <v>3102</v>
      </c>
      <c r="J408" s="101" t="s">
        <v>542</v>
      </c>
      <c r="K408" s="101" t="s">
        <v>3102</v>
      </c>
      <c r="L408" s="101" t="s">
        <v>543</v>
      </c>
      <c r="M408" s="1">
        <v>3</v>
      </c>
    </row>
    <row r="409" spans="1:13" ht="9">
      <c r="A409" s="103" t="s">
        <v>212</v>
      </c>
      <c r="B409" s="4" t="s">
        <v>3104</v>
      </c>
      <c r="C409" s="102" t="s">
        <v>1212</v>
      </c>
      <c r="D409" s="102"/>
      <c r="E409" s="102" t="s">
        <v>1840</v>
      </c>
      <c r="F409" s="102" t="s">
        <v>1229</v>
      </c>
      <c r="G409" s="101" t="s">
        <v>1251</v>
      </c>
      <c r="H409" s="101" t="s">
        <v>3102</v>
      </c>
      <c r="I409" s="101" t="s">
        <v>3102</v>
      </c>
      <c r="J409" s="101" t="s">
        <v>544</v>
      </c>
      <c r="K409" s="101" t="s">
        <v>3102</v>
      </c>
      <c r="L409" s="101" t="s">
        <v>545</v>
      </c>
      <c r="M409" s="1">
        <v>2</v>
      </c>
    </row>
    <row r="410" spans="1:13" ht="18">
      <c r="A410" s="103" t="s">
        <v>213</v>
      </c>
      <c r="B410" s="4" t="s">
        <v>3104</v>
      </c>
      <c r="C410" s="102" t="s">
        <v>1212</v>
      </c>
      <c r="D410" s="102"/>
      <c r="E410" s="102" t="s">
        <v>1840</v>
      </c>
      <c r="F410" s="102" t="s">
        <v>1231</v>
      </c>
      <c r="G410" s="101" t="s">
        <v>1252</v>
      </c>
      <c r="H410" s="101" t="s">
        <v>3102</v>
      </c>
      <c r="I410" s="101" t="s">
        <v>3102</v>
      </c>
      <c r="J410" s="101" t="s">
        <v>546</v>
      </c>
      <c r="K410" s="101" t="s">
        <v>3102</v>
      </c>
      <c r="L410" s="101" t="s">
        <v>547</v>
      </c>
      <c r="M410" s="1">
        <v>3</v>
      </c>
    </row>
    <row r="411" spans="1:13" ht="18">
      <c r="A411" s="103" t="s">
        <v>214</v>
      </c>
      <c r="B411" s="4" t="s">
        <v>3104</v>
      </c>
      <c r="C411" s="102" t="s">
        <v>1212</v>
      </c>
      <c r="D411" s="102"/>
      <c r="E411" s="102" t="s">
        <v>1840</v>
      </c>
      <c r="F411" s="102" t="s">
        <v>1253</v>
      </c>
      <c r="G411" s="101" t="s">
        <v>1254</v>
      </c>
      <c r="H411" s="101" t="s">
        <v>3102</v>
      </c>
      <c r="I411" s="101" t="s">
        <v>3102</v>
      </c>
      <c r="J411" s="101" t="s">
        <v>548</v>
      </c>
      <c r="K411" s="101" t="s">
        <v>3102</v>
      </c>
      <c r="L411" s="101" t="s">
        <v>549</v>
      </c>
      <c r="M411" s="1">
        <v>3</v>
      </c>
    </row>
    <row r="412" spans="1:13" ht="9">
      <c r="A412" s="103"/>
      <c r="B412" s="101" t="s">
        <v>3106</v>
      </c>
      <c r="C412" s="102" t="s">
        <v>1212</v>
      </c>
      <c r="D412" s="102"/>
      <c r="E412" s="102" t="s">
        <v>1840</v>
      </c>
      <c r="F412" s="102"/>
      <c r="G412" s="101" t="s">
        <v>1255</v>
      </c>
      <c r="H412" s="101" t="s">
        <v>3102</v>
      </c>
      <c r="I412" s="101" t="s">
        <v>3102</v>
      </c>
      <c r="J412" s="101" t="s">
        <v>550</v>
      </c>
      <c r="K412" s="101" t="s">
        <v>3102</v>
      </c>
      <c r="L412" s="101" t="s">
        <v>551</v>
      </c>
      <c r="M412" s="1">
        <v>1</v>
      </c>
    </row>
    <row r="413" spans="1:13" ht="9">
      <c r="A413" s="103" t="s">
        <v>215</v>
      </c>
      <c r="B413" s="4" t="s">
        <v>3104</v>
      </c>
      <c r="C413" s="102" t="s">
        <v>1212</v>
      </c>
      <c r="D413" s="102"/>
      <c r="E413" s="102" t="s">
        <v>1844</v>
      </c>
      <c r="F413" s="102" t="s">
        <v>1227</v>
      </c>
      <c r="G413" s="101" t="s">
        <v>1256</v>
      </c>
      <c r="H413" s="101" t="s">
        <v>3102</v>
      </c>
      <c r="I413" s="101" t="s">
        <v>3102</v>
      </c>
      <c r="J413" s="101" t="s">
        <v>552</v>
      </c>
      <c r="K413" s="101" t="s">
        <v>3102</v>
      </c>
      <c r="L413" s="101" t="s">
        <v>553</v>
      </c>
      <c r="M413" s="1">
        <v>2</v>
      </c>
    </row>
    <row r="414" spans="1:13" ht="18">
      <c r="A414" s="103" t="s">
        <v>216</v>
      </c>
      <c r="B414" s="4" t="s">
        <v>3104</v>
      </c>
      <c r="C414" s="102" t="s">
        <v>1212</v>
      </c>
      <c r="D414" s="102"/>
      <c r="E414" s="102" t="s">
        <v>1257</v>
      </c>
      <c r="F414" s="102" t="s">
        <v>1801</v>
      </c>
      <c r="G414" s="101" t="s">
        <v>1258</v>
      </c>
      <c r="H414" s="101" t="s">
        <v>3102</v>
      </c>
      <c r="I414" s="101" t="s">
        <v>3102</v>
      </c>
      <c r="J414" s="101" t="s">
        <v>554</v>
      </c>
      <c r="K414" s="101" t="s">
        <v>3102</v>
      </c>
      <c r="L414" s="101" t="s">
        <v>555</v>
      </c>
      <c r="M414" s="1">
        <v>3</v>
      </c>
    </row>
    <row r="415" spans="1:13" ht="9">
      <c r="A415" s="103" t="s">
        <v>217</v>
      </c>
      <c r="B415" s="4" t="s">
        <v>3104</v>
      </c>
      <c r="C415" s="102" t="s">
        <v>1212</v>
      </c>
      <c r="D415" s="102"/>
      <c r="E415" s="102" t="s">
        <v>1259</v>
      </c>
      <c r="F415" s="102" t="s">
        <v>1801</v>
      </c>
      <c r="G415" s="101" t="s">
        <v>1260</v>
      </c>
      <c r="H415" s="101" t="s">
        <v>3102</v>
      </c>
      <c r="I415" s="101" t="s">
        <v>3102</v>
      </c>
      <c r="J415" s="101" t="s">
        <v>556</v>
      </c>
      <c r="K415" s="101" t="s">
        <v>3102</v>
      </c>
      <c r="L415" s="101" t="s">
        <v>557</v>
      </c>
      <c r="M415" s="1">
        <v>2</v>
      </c>
    </row>
    <row r="416" spans="1:13" ht="9">
      <c r="A416" s="103" t="s">
        <v>218</v>
      </c>
      <c r="B416" s="4" t="s">
        <v>3104</v>
      </c>
      <c r="C416" s="102" t="s">
        <v>1212</v>
      </c>
      <c r="D416" s="102"/>
      <c r="E416" s="102" t="s">
        <v>1825</v>
      </c>
      <c r="F416" s="102" t="s">
        <v>1795</v>
      </c>
      <c r="G416" s="101" t="s">
        <v>1261</v>
      </c>
      <c r="H416" s="101" t="s">
        <v>3102</v>
      </c>
      <c r="I416" s="101" t="s">
        <v>3102</v>
      </c>
      <c r="J416" s="101" t="s">
        <v>3102</v>
      </c>
      <c r="K416" s="101" t="s">
        <v>3102</v>
      </c>
      <c r="L416" s="101" t="s">
        <v>1261</v>
      </c>
      <c r="M416" s="1">
        <v>1</v>
      </c>
    </row>
    <row r="417" spans="1:13" ht="9">
      <c r="A417" s="103" t="s">
        <v>219</v>
      </c>
      <c r="B417" s="4" t="s">
        <v>3104</v>
      </c>
      <c r="C417" s="102" t="s">
        <v>1212</v>
      </c>
      <c r="D417" s="102"/>
      <c r="E417" s="102" t="s">
        <v>1825</v>
      </c>
      <c r="F417" s="102" t="s">
        <v>1873</v>
      </c>
      <c r="G417" s="101" t="s">
        <v>1262</v>
      </c>
      <c r="H417" s="101" t="s">
        <v>3102</v>
      </c>
      <c r="I417" s="101" t="s">
        <v>3102</v>
      </c>
      <c r="J417" s="101" t="s">
        <v>3102</v>
      </c>
      <c r="K417" s="101" t="s">
        <v>3102</v>
      </c>
      <c r="L417" s="101" t="s">
        <v>1262</v>
      </c>
      <c r="M417" s="1">
        <v>2</v>
      </c>
    </row>
    <row r="418" spans="1:13" ht="9">
      <c r="A418" s="103" t="s">
        <v>220</v>
      </c>
      <c r="B418" s="4" t="s">
        <v>3104</v>
      </c>
      <c r="C418" s="102" t="s">
        <v>1212</v>
      </c>
      <c r="D418" s="102"/>
      <c r="E418" s="102" t="s">
        <v>1825</v>
      </c>
      <c r="F418" s="102" t="s">
        <v>1887</v>
      </c>
      <c r="G418" s="101" t="s">
        <v>1263</v>
      </c>
      <c r="H418" s="101" t="s">
        <v>3102</v>
      </c>
      <c r="I418" s="101" t="s">
        <v>3102</v>
      </c>
      <c r="J418" s="101" t="s">
        <v>3102</v>
      </c>
      <c r="K418" s="101" t="s">
        <v>3102</v>
      </c>
      <c r="L418" s="101" t="s">
        <v>1263</v>
      </c>
      <c r="M418" s="1">
        <v>2</v>
      </c>
    </row>
    <row r="419" spans="1:13" ht="9">
      <c r="A419" s="103" t="s">
        <v>221</v>
      </c>
      <c r="B419" s="4" t="s">
        <v>3104</v>
      </c>
      <c r="C419" s="102" t="s">
        <v>1212</v>
      </c>
      <c r="D419" s="102"/>
      <c r="E419" s="102" t="s">
        <v>1825</v>
      </c>
      <c r="F419" s="102" t="s">
        <v>1871</v>
      </c>
      <c r="G419" s="101" t="s">
        <v>1264</v>
      </c>
      <c r="H419" s="101" t="s">
        <v>3102</v>
      </c>
      <c r="I419" s="101" t="s">
        <v>3102</v>
      </c>
      <c r="J419" s="101" t="s">
        <v>3102</v>
      </c>
      <c r="K419" s="101" t="s">
        <v>3102</v>
      </c>
      <c r="L419" s="101" t="s">
        <v>1264</v>
      </c>
      <c r="M419" s="1">
        <v>2</v>
      </c>
    </row>
    <row r="420" spans="1:13" ht="9">
      <c r="A420" s="103"/>
      <c r="B420" s="101" t="s">
        <v>3106</v>
      </c>
      <c r="C420" s="102" t="s">
        <v>1212</v>
      </c>
      <c r="D420" s="102"/>
      <c r="E420" s="102" t="s">
        <v>1825</v>
      </c>
      <c r="F420" s="102"/>
      <c r="G420" s="101" t="s">
        <v>1265</v>
      </c>
      <c r="H420" s="101" t="s">
        <v>3102</v>
      </c>
      <c r="I420" s="101" t="s">
        <v>3102</v>
      </c>
      <c r="J420" s="101" t="s">
        <v>3102</v>
      </c>
      <c r="K420" s="101" t="s">
        <v>3102</v>
      </c>
      <c r="L420" s="101" t="s">
        <v>1265</v>
      </c>
      <c r="M420" s="1">
        <v>1</v>
      </c>
    </row>
    <row r="421" spans="1:13" ht="9">
      <c r="A421" s="103" t="s">
        <v>222</v>
      </c>
      <c r="B421" s="4" t="s">
        <v>3104</v>
      </c>
      <c r="C421" s="102" t="s">
        <v>1212</v>
      </c>
      <c r="D421" s="102"/>
      <c r="E421" s="102" t="s">
        <v>1266</v>
      </c>
      <c r="F421" s="102" t="s">
        <v>1801</v>
      </c>
      <c r="G421" s="101" t="s">
        <v>1267</v>
      </c>
      <c r="H421" s="101" t="s">
        <v>3102</v>
      </c>
      <c r="I421" s="101" t="s">
        <v>3102</v>
      </c>
      <c r="J421" s="101" t="s">
        <v>558</v>
      </c>
      <c r="K421" s="101" t="s">
        <v>3102</v>
      </c>
      <c r="L421" s="101" t="s">
        <v>559</v>
      </c>
      <c r="M421" s="1">
        <v>2</v>
      </c>
    </row>
    <row r="422" spans="1:12" ht="9">
      <c r="A422" s="103" t="s">
        <v>1766</v>
      </c>
      <c r="B422" s="101"/>
      <c r="C422" s="102"/>
      <c r="D422" s="102"/>
      <c r="E422" s="102"/>
      <c r="F422" s="102"/>
      <c r="G422" s="101"/>
      <c r="H422" s="101"/>
      <c r="I422" s="101"/>
      <c r="J422" s="101"/>
      <c r="K422" s="101"/>
      <c r="L422" s="101"/>
    </row>
    <row r="423" spans="1:13" ht="9.75" thickBot="1">
      <c r="A423" s="103" t="s">
        <v>223</v>
      </c>
      <c r="B423" s="101"/>
      <c r="C423" s="102"/>
      <c r="D423" s="102"/>
      <c r="E423" s="102"/>
      <c r="F423" s="102"/>
      <c r="G423" s="99" t="s">
        <v>1268</v>
      </c>
      <c r="H423" s="99" t="s">
        <v>3102</v>
      </c>
      <c r="I423" s="99" t="s">
        <v>3102</v>
      </c>
      <c r="J423" s="99" t="s">
        <v>560</v>
      </c>
      <c r="K423" s="99" t="s">
        <v>3102</v>
      </c>
      <c r="L423" s="99" t="s">
        <v>561</v>
      </c>
      <c r="M423" s="1">
        <v>2</v>
      </c>
    </row>
    <row r="424" spans="1:12" ht="9.75" thickTop="1">
      <c r="A424" s="103"/>
      <c r="B424" s="101"/>
      <c r="C424" s="102"/>
      <c r="D424" s="102"/>
      <c r="E424" s="102"/>
      <c r="F424" s="102"/>
      <c r="G424" s="104"/>
      <c r="H424" s="104"/>
      <c r="I424" s="101"/>
      <c r="J424" s="101"/>
      <c r="K424" s="101"/>
      <c r="L424" s="101"/>
    </row>
    <row r="425" spans="1:12" ht="9">
      <c r="A425" s="100" t="s">
        <v>2508</v>
      </c>
      <c r="B425" s="101"/>
      <c r="C425" s="102"/>
      <c r="D425" s="102"/>
      <c r="E425" s="102"/>
      <c r="F425" s="102"/>
      <c r="G425" s="101"/>
      <c r="H425" s="101"/>
      <c r="I425" s="101"/>
      <c r="J425" s="101"/>
      <c r="K425" s="101"/>
      <c r="L425" s="101"/>
    </row>
    <row r="426" spans="1:12" ht="9">
      <c r="A426" s="103"/>
      <c r="B426" s="101"/>
      <c r="C426" s="102"/>
      <c r="D426" s="102"/>
      <c r="E426" s="102"/>
      <c r="F426" s="102"/>
      <c r="G426" s="101"/>
      <c r="H426" s="101"/>
      <c r="I426" s="101"/>
      <c r="J426" s="101"/>
      <c r="K426" s="101"/>
      <c r="L426" s="101"/>
    </row>
    <row r="427" spans="1:13" ht="9">
      <c r="A427" s="103" t="s">
        <v>1275</v>
      </c>
      <c r="B427" s="4" t="s">
        <v>3104</v>
      </c>
      <c r="C427" s="102" t="s">
        <v>1933</v>
      </c>
      <c r="D427" s="102"/>
      <c r="E427" s="102" t="s">
        <v>1269</v>
      </c>
      <c r="F427" s="102" t="s">
        <v>1270</v>
      </c>
      <c r="G427" s="101" t="s">
        <v>1271</v>
      </c>
      <c r="H427" s="101" t="s">
        <v>3102</v>
      </c>
      <c r="I427" s="101" t="s">
        <v>3102</v>
      </c>
      <c r="J427" s="101" t="s">
        <v>562</v>
      </c>
      <c r="K427" s="101" t="s">
        <v>3102</v>
      </c>
      <c r="L427" s="101" t="s">
        <v>563</v>
      </c>
      <c r="M427" s="1">
        <v>3</v>
      </c>
    </row>
    <row r="428" spans="1:13" ht="18">
      <c r="A428" s="103" t="s">
        <v>224</v>
      </c>
      <c r="B428" s="4" t="s">
        <v>3104</v>
      </c>
      <c r="C428" s="102" t="s">
        <v>1933</v>
      </c>
      <c r="D428" s="102"/>
      <c r="E428" s="102" t="s">
        <v>1272</v>
      </c>
      <c r="F428" s="102" t="s">
        <v>1801</v>
      </c>
      <c r="G428" s="101" t="s">
        <v>1273</v>
      </c>
      <c r="H428" s="101" t="s">
        <v>3102</v>
      </c>
      <c r="I428" s="101" t="s">
        <v>3102</v>
      </c>
      <c r="J428" s="101" t="s">
        <v>3102</v>
      </c>
      <c r="K428" s="101" t="s">
        <v>3102</v>
      </c>
      <c r="L428" s="101" t="s">
        <v>1273</v>
      </c>
      <c r="M428" s="1">
        <v>4</v>
      </c>
    </row>
    <row r="429" spans="1:13" ht="9">
      <c r="A429" s="103" t="s">
        <v>225</v>
      </c>
      <c r="B429" s="4" t="s">
        <v>3104</v>
      </c>
      <c r="C429" s="102" t="s">
        <v>1933</v>
      </c>
      <c r="D429" s="102"/>
      <c r="E429" s="102" t="s">
        <v>1274</v>
      </c>
      <c r="F429" s="102" t="s">
        <v>1801</v>
      </c>
      <c r="G429" s="101" t="s">
        <v>3306</v>
      </c>
      <c r="H429" s="101" t="s">
        <v>3102</v>
      </c>
      <c r="I429" s="101" t="s">
        <v>3102</v>
      </c>
      <c r="J429" s="101" t="s">
        <v>564</v>
      </c>
      <c r="K429" s="101" t="s">
        <v>3102</v>
      </c>
      <c r="L429" s="101" t="s">
        <v>565</v>
      </c>
      <c r="M429" s="1">
        <v>2</v>
      </c>
    </row>
    <row r="430" spans="1:13" ht="9">
      <c r="A430" s="103" t="s">
        <v>226</v>
      </c>
      <c r="B430" s="4" t="s">
        <v>3104</v>
      </c>
      <c r="C430" s="102" t="s">
        <v>1933</v>
      </c>
      <c r="D430" s="102"/>
      <c r="E430" s="102" t="s">
        <v>3307</v>
      </c>
      <c r="F430" s="102" t="s">
        <v>1801</v>
      </c>
      <c r="G430" s="101" t="s">
        <v>3308</v>
      </c>
      <c r="H430" s="101" t="s">
        <v>3102</v>
      </c>
      <c r="I430" s="101" t="s">
        <v>3102</v>
      </c>
      <c r="J430" s="101" t="s">
        <v>3102</v>
      </c>
      <c r="K430" s="101" t="s">
        <v>3102</v>
      </c>
      <c r="L430" s="101" t="s">
        <v>3308</v>
      </c>
      <c r="M430" s="1">
        <v>1</v>
      </c>
    </row>
    <row r="431" spans="1:13" ht="18">
      <c r="A431" s="103" t="s">
        <v>227</v>
      </c>
      <c r="B431" s="4" t="s">
        <v>3104</v>
      </c>
      <c r="C431" s="102" t="s">
        <v>1933</v>
      </c>
      <c r="D431" s="102"/>
      <c r="E431" s="102" t="s">
        <v>1791</v>
      </c>
      <c r="F431" s="102" t="s">
        <v>3309</v>
      </c>
      <c r="G431" s="101" t="s">
        <v>3310</v>
      </c>
      <c r="H431" s="101" t="s">
        <v>3102</v>
      </c>
      <c r="I431" s="101" t="s">
        <v>3102</v>
      </c>
      <c r="J431" s="101" t="s">
        <v>566</v>
      </c>
      <c r="K431" s="101" t="s">
        <v>3102</v>
      </c>
      <c r="L431" s="101" t="s">
        <v>567</v>
      </c>
      <c r="M431" s="1">
        <v>3</v>
      </c>
    </row>
    <row r="432" spans="1:13" ht="9">
      <c r="A432" s="103" t="s">
        <v>228</v>
      </c>
      <c r="B432" s="4" t="s">
        <v>3104</v>
      </c>
      <c r="C432" s="102" t="s">
        <v>1933</v>
      </c>
      <c r="D432" s="102"/>
      <c r="E432" s="102" t="s">
        <v>3311</v>
      </c>
      <c r="F432" s="102" t="s">
        <v>1801</v>
      </c>
      <c r="G432" s="101" t="s">
        <v>3312</v>
      </c>
      <c r="H432" s="101" t="s">
        <v>3102</v>
      </c>
      <c r="I432" s="101" t="s">
        <v>3102</v>
      </c>
      <c r="J432" s="101" t="s">
        <v>568</v>
      </c>
      <c r="K432" s="101" t="s">
        <v>3102</v>
      </c>
      <c r="L432" s="101" t="s">
        <v>569</v>
      </c>
      <c r="M432" s="1">
        <v>1</v>
      </c>
    </row>
    <row r="433" spans="1:12" ht="9">
      <c r="A433" s="103" t="s">
        <v>3277</v>
      </c>
      <c r="B433" s="4" t="s">
        <v>3104</v>
      </c>
      <c r="C433" s="102" t="s">
        <v>1933</v>
      </c>
      <c r="D433" s="102"/>
      <c r="E433" s="102" t="s">
        <v>3313</v>
      </c>
      <c r="F433" s="102" t="s">
        <v>1801</v>
      </c>
      <c r="G433" s="101" t="s">
        <v>3278</v>
      </c>
      <c r="H433" s="101" t="s">
        <v>3102</v>
      </c>
      <c r="I433" s="101" t="s">
        <v>3279</v>
      </c>
      <c r="J433" s="101" t="s">
        <v>572</v>
      </c>
      <c r="K433" s="101" t="s">
        <v>3102</v>
      </c>
      <c r="L433" s="101" t="s">
        <v>3280</v>
      </c>
    </row>
    <row r="434" spans="1:13" ht="9">
      <c r="A434" s="103" t="s">
        <v>1282</v>
      </c>
      <c r="B434" s="4" t="s">
        <v>3104</v>
      </c>
      <c r="C434" s="102" t="s">
        <v>1933</v>
      </c>
      <c r="D434" s="102"/>
      <c r="E434" s="102" t="s">
        <v>3313</v>
      </c>
      <c r="F434" s="102" t="s">
        <v>1807</v>
      </c>
      <c r="G434" s="101" t="s">
        <v>3314</v>
      </c>
      <c r="H434" s="101" t="s">
        <v>3102</v>
      </c>
      <c r="I434" s="101" t="s">
        <v>570</v>
      </c>
      <c r="J434" s="101" t="s">
        <v>3102</v>
      </c>
      <c r="K434" s="101" t="s">
        <v>3102</v>
      </c>
      <c r="L434" s="101" t="s">
        <v>571</v>
      </c>
      <c r="M434" s="1">
        <v>2</v>
      </c>
    </row>
    <row r="435" spans="1:13" ht="9">
      <c r="A435" s="103" t="s">
        <v>229</v>
      </c>
      <c r="B435" s="4" t="s">
        <v>3104</v>
      </c>
      <c r="C435" s="102" t="s">
        <v>1933</v>
      </c>
      <c r="D435" s="102"/>
      <c r="E435" s="102" t="s">
        <v>3313</v>
      </c>
      <c r="F435" s="102" t="s">
        <v>1801</v>
      </c>
      <c r="G435" s="101" t="s">
        <v>3281</v>
      </c>
      <c r="H435" s="101" t="s">
        <v>3102</v>
      </c>
      <c r="I435" s="101" t="s">
        <v>3282</v>
      </c>
      <c r="J435" s="101" t="s">
        <v>3102</v>
      </c>
      <c r="K435" s="101" t="s">
        <v>3102</v>
      </c>
      <c r="L435" s="101" t="s">
        <v>3283</v>
      </c>
      <c r="M435" s="1">
        <v>1</v>
      </c>
    </row>
    <row r="436" spans="1:13" ht="9">
      <c r="A436" s="103"/>
      <c r="B436" s="101" t="s">
        <v>3106</v>
      </c>
      <c r="C436" s="102" t="s">
        <v>1933</v>
      </c>
      <c r="D436" s="102"/>
      <c r="E436" s="102" t="s">
        <v>3313</v>
      </c>
      <c r="F436" s="102"/>
      <c r="G436" s="101" t="s">
        <v>3315</v>
      </c>
      <c r="H436" s="101" t="s">
        <v>3102</v>
      </c>
      <c r="I436" s="101" t="s">
        <v>3102</v>
      </c>
      <c r="J436" s="101" t="s">
        <v>572</v>
      </c>
      <c r="K436" s="101" t="s">
        <v>3102</v>
      </c>
      <c r="L436" s="101" t="s">
        <v>573</v>
      </c>
      <c r="M436" s="1">
        <v>1</v>
      </c>
    </row>
    <row r="437" spans="1:13" ht="9">
      <c r="A437" s="103" t="s">
        <v>230</v>
      </c>
      <c r="B437" s="4" t="s">
        <v>3104</v>
      </c>
      <c r="C437" s="102" t="s">
        <v>1933</v>
      </c>
      <c r="D437" s="102"/>
      <c r="E437" s="102" t="s">
        <v>1191</v>
      </c>
      <c r="F437" s="102" t="s">
        <v>1801</v>
      </c>
      <c r="G437" s="101" t="s">
        <v>3316</v>
      </c>
      <c r="H437" s="101" t="s">
        <v>3102</v>
      </c>
      <c r="I437" s="101" t="s">
        <v>3102</v>
      </c>
      <c r="J437" s="101" t="s">
        <v>574</v>
      </c>
      <c r="K437" s="101" t="s">
        <v>3102</v>
      </c>
      <c r="L437" s="101" t="s">
        <v>575</v>
      </c>
      <c r="M437" s="1">
        <v>1</v>
      </c>
    </row>
    <row r="438" spans="1:13" ht="18">
      <c r="A438" s="103" t="s">
        <v>231</v>
      </c>
      <c r="B438" s="4" t="s">
        <v>3104</v>
      </c>
      <c r="C438" s="102" t="s">
        <v>1933</v>
      </c>
      <c r="D438" s="102"/>
      <c r="E438" s="102" t="s">
        <v>3317</v>
      </c>
      <c r="F438" s="102" t="s">
        <v>1801</v>
      </c>
      <c r="G438" s="101" t="s">
        <v>3318</v>
      </c>
      <c r="H438" s="101" t="s">
        <v>3102</v>
      </c>
      <c r="I438" s="101" t="s">
        <v>3102</v>
      </c>
      <c r="J438" s="101" t="s">
        <v>576</v>
      </c>
      <c r="K438" s="101" t="s">
        <v>3102</v>
      </c>
      <c r="L438" s="101" t="s">
        <v>577</v>
      </c>
      <c r="M438" s="1">
        <v>3</v>
      </c>
    </row>
    <row r="439" spans="1:13" ht="9">
      <c r="A439" s="103" t="s">
        <v>232</v>
      </c>
      <c r="B439" s="4" t="s">
        <v>3104</v>
      </c>
      <c r="C439" s="102" t="s">
        <v>1933</v>
      </c>
      <c r="D439" s="102"/>
      <c r="E439" s="102" t="s">
        <v>3319</v>
      </c>
      <c r="F439" s="102" t="s">
        <v>1801</v>
      </c>
      <c r="G439" s="101" t="s">
        <v>3320</v>
      </c>
      <c r="H439" s="101" t="s">
        <v>3102</v>
      </c>
      <c r="I439" s="101" t="s">
        <v>3102</v>
      </c>
      <c r="J439" s="101" t="s">
        <v>578</v>
      </c>
      <c r="K439" s="101" t="s">
        <v>3102</v>
      </c>
      <c r="L439" s="101" t="s">
        <v>579</v>
      </c>
      <c r="M439" s="1">
        <v>1</v>
      </c>
    </row>
    <row r="440" spans="1:13" ht="9">
      <c r="A440" s="103" t="s">
        <v>233</v>
      </c>
      <c r="B440" s="4" t="s">
        <v>3104</v>
      </c>
      <c r="C440" s="102" t="s">
        <v>1933</v>
      </c>
      <c r="D440" s="102"/>
      <c r="E440" s="102" t="s">
        <v>3321</v>
      </c>
      <c r="F440" s="102" t="s">
        <v>1801</v>
      </c>
      <c r="G440" s="101" t="s">
        <v>3322</v>
      </c>
      <c r="H440" s="101" t="s">
        <v>3102</v>
      </c>
      <c r="I440" s="101" t="s">
        <v>3102</v>
      </c>
      <c r="J440" s="101" t="s">
        <v>580</v>
      </c>
      <c r="K440" s="101" t="s">
        <v>3102</v>
      </c>
      <c r="L440" s="101" t="s">
        <v>581</v>
      </c>
      <c r="M440" s="1">
        <v>1</v>
      </c>
    </row>
    <row r="441" spans="1:13" ht="9">
      <c r="A441" s="103" t="s">
        <v>234</v>
      </c>
      <c r="B441" s="4" t="s">
        <v>3104</v>
      </c>
      <c r="C441" s="102" t="s">
        <v>1933</v>
      </c>
      <c r="D441" s="102"/>
      <c r="E441" s="102" t="s">
        <v>3323</v>
      </c>
      <c r="F441" s="102" t="s">
        <v>1801</v>
      </c>
      <c r="G441" s="101" t="s">
        <v>3324</v>
      </c>
      <c r="H441" s="101" t="s">
        <v>3102</v>
      </c>
      <c r="I441" s="101" t="s">
        <v>3102</v>
      </c>
      <c r="J441" s="101" t="s">
        <v>582</v>
      </c>
      <c r="K441" s="101" t="s">
        <v>3102</v>
      </c>
      <c r="L441" s="101" t="s">
        <v>583</v>
      </c>
      <c r="M441" s="1">
        <v>2</v>
      </c>
    </row>
    <row r="442" spans="1:13" ht="9">
      <c r="A442" s="103" t="s">
        <v>235</v>
      </c>
      <c r="B442" s="4" t="s">
        <v>3104</v>
      </c>
      <c r="C442" s="102" t="s">
        <v>1933</v>
      </c>
      <c r="D442" s="102"/>
      <c r="E442" s="102" t="s">
        <v>1794</v>
      </c>
      <c r="F442" s="102" t="s">
        <v>3309</v>
      </c>
      <c r="G442" s="101" t="s">
        <v>1306</v>
      </c>
      <c r="H442" s="101" t="s">
        <v>3102</v>
      </c>
      <c r="I442" s="101" t="s">
        <v>3102</v>
      </c>
      <c r="J442" s="101" t="s">
        <v>1306</v>
      </c>
      <c r="K442" s="101" t="s">
        <v>3102</v>
      </c>
      <c r="L442" s="101" t="s">
        <v>3102</v>
      </c>
      <c r="M442" s="1">
        <v>2</v>
      </c>
    </row>
    <row r="443" spans="1:12" ht="9">
      <c r="A443" s="103" t="s">
        <v>236</v>
      </c>
      <c r="B443" s="4" t="s">
        <v>3104</v>
      </c>
      <c r="C443" s="102" t="s">
        <v>1933</v>
      </c>
      <c r="D443" s="102"/>
      <c r="E443" s="102" t="s">
        <v>1307</v>
      </c>
      <c r="F443" s="102" t="s">
        <v>1801</v>
      </c>
      <c r="G443" s="101" t="s">
        <v>3284</v>
      </c>
      <c r="H443" s="101" t="s">
        <v>3102</v>
      </c>
      <c r="I443" s="101" t="s">
        <v>586</v>
      </c>
      <c r="J443" s="101" t="s">
        <v>587</v>
      </c>
      <c r="K443" s="101" t="s">
        <v>3102</v>
      </c>
      <c r="L443" s="101" t="s">
        <v>3285</v>
      </c>
    </row>
    <row r="444" spans="1:12" ht="9">
      <c r="A444" s="103" t="s">
        <v>229</v>
      </c>
      <c r="B444" s="4" t="s">
        <v>3104</v>
      </c>
      <c r="C444" s="102" t="s">
        <v>1933</v>
      </c>
      <c r="D444" s="102"/>
      <c r="E444" s="102" t="s">
        <v>1307</v>
      </c>
      <c r="F444" s="102" t="s">
        <v>1803</v>
      </c>
      <c r="G444" s="101" t="s">
        <v>1308</v>
      </c>
      <c r="H444" s="101" t="s">
        <v>3102</v>
      </c>
      <c r="I444" s="101" t="s">
        <v>584</v>
      </c>
      <c r="J444" s="101" t="s">
        <v>3102</v>
      </c>
      <c r="K444" s="101" t="s">
        <v>3102</v>
      </c>
      <c r="L444" s="101" t="s">
        <v>585</v>
      </c>
    </row>
    <row r="445" spans="1:13" ht="9">
      <c r="A445" s="103" t="s">
        <v>237</v>
      </c>
      <c r="B445" s="4" t="s">
        <v>3104</v>
      </c>
      <c r="C445" s="102" t="s">
        <v>1933</v>
      </c>
      <c r="D445" s="102"/>
      <c r="E445" s="102" t="s">
        <v>1307</v>
      </c>
      <c r="F445" s="102" t="s">
        <v>1807</v>
      </c>
      <c r="G445" s="101" t="s">
        <v>3286</v>
      </c>
      <c r="H445" s="101" t="s">
        <v>3102</v>
      </c>
      <c r="I445" s="101" t="s">
        <v>3102</v>
      </c>
      <c r="J445" s="101" t="s">
        <v>3102</v>
      </c>
      <c r="K445" s="101" t="s">
        <v>3102</v>
      </c>
      <c r="L445" s="101" t="s">
        <v>3286</v>
      </c>
      <c r="M445" s="1">
        <v>2</v>
      </c>
    </row>
    <row r="446" spans="1:13" ht="9">
      <c r="A446" s="103"/>
      <c r="B446" s="101" t="s">
        <v>3106</v>
      </c>
      <c r="C446" s="102" t="s">
        <v>1933</v>
      </c>
      <c r="D446" s="102"/>
      <c r="E446" s="102" t="s">
        <v>1307</v>
      </c>
      <c r="F446" s="102"/>
      <c r="G446" s="101" t="s">
        <v>1309</v>
      </c>
      <c r="H446" s="101" t="s">
        <v>3102</v>
      </c>
      <c r="I446" s="101" t="s">
        <v>3102</v>
      </c>
      <c r="J446" s="101" t="s">
        <v>587</v>
      </c>
      <c r="K446" s="101" t="s">
        <v>3102</v>
      </c>
      <c r="L446" s="101" t="s">
        <v>588</v>
      </c>
      <c r="M446" s="1">
        <v>1</v>
      </c>
    </row>
    <row r="447" spans="1:12" ht="9">
      <c r="A447" s="103" t="s">
        <v>238</v>
      </c>
      <c r="B447" s="10" t="s">
        <v>3104</v>
      </c>
      <c r="C447" s="102" t="s">
        <v>1933</v>
      </c>
      <c r="D447" s="102"/>
      <c r="E447" s="102" t="s">
        <v>1310</v>
      </c>
      <c r="F447" s="102" t="s">
        <v>1801</v>
      </c>
      <c r="G447" s="101" t="s">
        <v>3287</v>
      </c>
      <c r="H447" s="101" t="s">
        <v>3102</v>
      </c>
      <c r="I447" s="101" t="s">
        <v>3288</v>
      </c>
      <c r="J447" s="101" t="s">
        <v>591</v>
      </c>
      <c r="K447" s="101" t="s">
        <v>3102</v>
      </c>
      <c r="L447" s="101" t="s">
        <v>3289</v>
      </c>
    </row>
    <row r="448" spans="1:12" ht="9">
      <c r="A448" s="103" t="s">
        <v>229</v>
      </c>
      <c r="B448" s="10" t="s">
        <v>3104</v>
      </c>
      <c r="C448" s="102" t="s">
        <v>1933</v>
      </c>
      <c r="D448" s="102"/>
      <c r="E448" s="102" t="s">
        <v>1310</v>
      </c>
      <c r="F448" s="102" t="s">
        <v>1803</v>
      </c>
      <c r="G448" s="101" t="s">
        <v>3290</v>
      </c>
      <c r="H448" s="101" t="s">
        <v>3102</v>
      </c>
      <c r="I448" s="101" t="s">
        <v>3291</v>
      </c>
      <c r="J448" s="101" t="s">
        <v>3102</v>
      </c>
      <c r="K448" s="101" t="s">
        <v>3102</v>
      </c>
      <c r="L448" s="101" t="s">
        <v>3292</v>
      </c>
    </row>
    <row r="449" spans="1:13" ht="9">
      <c r="A449" s="103" t="s">
        <v>1282</v>
      </c>
      <c r="B449" s="4" t="s">
        <v>3104</v>
      </c>
      <c r="C449" s="102" t="s">
        <v>1933</v>
      </c>
      <c r="D449" s="102"/>
      <c r="E449" s="102" t="s">
        <v>1310</v>
      </c>
      <c r="F449" s="102" t="s">
        <v>1807</v>
      </c>
      <c r="G449" s="101" t="s">
        <v>1311</v>
      </c>
      <c r="H449" s="101" t="s">
        <v>3102</v>
      </c>
      <c r="I449" s="101" t="s">
        <v>589</v>
      </c>
      <c r="J449" s="101" t="s">
        <v>3102</v>
      </c>
      <c r="K449" s="101" t="s">
        <v>3102</v>
      </c>
      <c r="L449" s="101" t="s">
        <v>590</v>
      </c>
      <c r="M449" s="1">
        <v>2</v>
      </c>
    </row>
    <row r="450" spans="1:13" ht="9">
      <c r="A450" s="103"/>
      <c r="B450" s="101" t="s">
        <v>3106</v>
      </c>
      <c r="C450" s="102" t="s">
        <v>1933</v>
      </c>
      <c r="D450" s="102"/>
      <c r="E450" s="102" t="s">
        <v>1310</v>
      </c>
      <c r="F450" s="102"/>
      <c r="G450" s="101" t="s">
        <v>1312</v>
      </c>
      <c r="H450" s="101" t="s">
        <v>3102</v>
      </c>
      <c r="I450" s="101" t="s">
        <v>3102</v>
      </c>
      <c r="J450" s="101" t="s">
        <v>591</v>
      </c>
      <c r="K450" s="101" t="s">
        <v>3102</v>
      </c>
      <c r="L450" s="101" t="s">
        <v>592</v>
      </c>
      <c r="M450" s="1">
        <v>1</v>
      </c>
    </row>
    <row r="451" spans="1:12" ht="9">
      <c r="A451" s="103" t="s">
        <v>3293</v>
      </c>
      <c r="B451" s="10" t="s">
        <v>3104</v>
      </c>
      <c r="C451" s="102" t="s">
        <v>1933</v>
      </c>
      <c r="D451" s="102"/>
      <c r="E451" s="102" t="s">
        <v>1313</v>
      </c>
      <c r="F451" s="102"/>
      <c r="G451" s="101" t="s">
        <v>3294</v>
      </c>
      <c r="H451" s="101" t="s">
        <v>3102</v>
      </c>
      <c r="I451" s="101" t="s">
        <v>3295</v>
      </c>
      <c r="J451" s="101" t="s">
        <v>595</v>
      </c>
      <c r="K451" s="101" t="s">
        <v>3102</v>
      </c>
      <c r="L451" s="101" t="s">
        <v>3296</v>
      </c>
    </row>
    <row r="452" spans="1:12" ht="9">
      <c r="A452" s="103" t="s">
        <v>229</v>
      </c>
      <c r="B452" s="10" t="s">
        <v>3104</v>
      </c>
      <c r="C452" s="102" t="s">
        <v>1933</v>
      </c>
      <c r="D452" s="102"/>
      <c r="E452" s="102" t="s">
        <v>1313</v>
      </c>
      <c r="F452" s="102" t="s">
        <v>1803</v>
      </c>
      <c r="G452" s="101" t="s">
        <v>3297</v>
      </c>
      <c r="H452" s="101" t="s">
        <v>3102</v>
      </c>
      <c r="I452" s="101" t="s">
        <v>3298</v>
      </c>
      <c r="J452" s="101" t="s">
        <v>3102</v>
      </c>
      <c r="K452" s="101" t="s">
        <v>3102</v>
      </c>
      <c r="L452" s="101" t="s">
        <v>3299</v>
      </c>
    </row>
    <row r="453" spans="1:13" ht="9">
      <c r="A453" s="103" t="s">
        <v>237</v>
      </c>
      <c r="B453" s="4" t="s">
        <v>3104</v>
      </c>
      <c r="C453" s="102" t="s">
        <v>1933</v>
      </c>
      <c r="D453" s="102"/>
      <c r="E453" s="102" t="s">
        <v>1313</v>
      </c>
      <c r="F453" s="102" t="s">
        <v>1807</v>
      </c>
      <c r="G453" s="101" t="s">
        <v>1314</v>
      </c>
      <c r="H453" s="101" t="s">
        <v>3102</v>
      </c>
      <c r="I453" s="101" t="s">
        <v>593</v>
      </c>
      <c r="J453" s="101" t="s">
        <v>3102</v>
      </c>
      <c r="K453" s="101" t="s">
        <v>3102</v>
      </c>
      <c r="L453" s="101" t="s">
        <v>594</v>
      </c>
      <c r="M453" s="1">
        <v>2</v>
      </c>
    </row>
    <row r="454" spans="1:13" ht="9">
      <c r="A454" s="103"/>
      <c r="B454" s="101" t="s">
        <v>3106</v>
      </c>
      <c r="C454" s="102" t="s">
        <v>1933</v>
      </c>
      <c r="D454" s="102"/>
      <c r="E454" s="102" t="s">
        <v>1313</v>
      </c>
      <c r="F454" s="102"/>
      <c r="G454" s="101" t="s">
        <v>1315</v>
      </c>
      <c r="H454" s="101" t="s">
        <v>3102</v>
      </c>
      <c r="I454" s="101" t="s">
        <v>3102</v>
      </c>
      <c r="J454" s="101" t="s">
        <v>595</v>
      </c>
      <c r="K454" s="101" t="s">
        <v>3102</v>
      </c>
      <c r="L454" s="101" t="s">
        <v>596</v>
      </c>
      <c r="M454" s="1">
        <v>1</v>
      </c>
    </row>
    <row r="455" spans="1:12" ht="9">
      <c r="A455" s="103" t="s">
        <v>239</v>
      </c>
      <c r="B455" s="10" t="s">
        <v>3104</v>
      </c>
      <c r="C455" s="102" t="s">
        <v>1933</v>
      </c>
      <c r="D455" s="102"/>
      <c r="E455" s="102" t="s">
        <v>1316</v>
      </c>
      <c r="F455" s="102"/>
      <c r="G455" s="101" t="s">
        <v>3300</v>
      </c>
      <c r="H455" s="101" t="s">
        <v>3102</v>
      </c>
      <c r="I455" s="101" t="s">
        <v>3301</v>
      </c>
      <c r="J455" s="101" t="s">
        <v>599</v>
      </c>
      <c r="K455" s="101" t="s">
        <v>3102</v>
      </c>
      <c r="L455" s="101" t="s">
        <v>3302</v>
      </c>
    </row>
    <row r="456" spans="1:13" ht="9">
      <c r="A456" s="103" t="s">
        <v>240</v>
      </c>
      <c r="B456" s="4" t="s">
        <v>3104</v>
      </c>
      <c r="C456" s="102" t="s">
        <v>1933</v>
      </c>
      <c r="D456" s="102"/>
      <c r="E456" s="102" t="s">
        <v>1316</v>
      </c>
      <c r="F456" s="102" t="s">
        <v>1803</v>
      </c>
      <c r="G456" s="101" t="s">
        <v>1317</v>
      </c>
      <c r="H456" s="101" t="s">
        <v>3102</v>
      </c>
      <c r="I456" s="101" t="s">
        <v>597</v>
      </c>
      <c r="J456" s="101" t="s">
        <v>3102</v>
      </c>
      <c r="K456" s="101" t="s">
        <v>3102</v>
      </c>
      <c r="L456" s="101" t="s">
        <v>598</v>
      </c>
      <c r="M456" s="1">
        <v>2</v>
      </c>
    </row>
    <row r="457" spans="1:13" ht="9">
      <c r="A457" s="103" t="s">
        <v>1282</v>
      </c>
      <c r="B457" s="4" t="s">
        <v>3104</v>
      </c>
      <c r="C457" s="102" t="s">
        <v>1933</v>
      </c>
      <c r="D457" s="102"/>
      <c r="E457" s="102" t="s">
        <v>1316</v>
      </c>
      <c r="F457" s="102" t="s">
        <v>1807</v>
      </c>
      <c r="G457" s="101" t="s">
        <v>3303</v>
      </c>
      <c r="H457" s="101" t="s">
        <v>3102</v>
      </c>
      <c r="I457" s="101" t="s">
        <v>3304</v>
      </c>
      <c r="J457" s="101" t="s">
        <v>3102</v>
      </c>
      <c r="K457" s="101" t="s">
        <v>3102</v>
      </c>
      <c r="L457" s="101" t="s">
        <v>3305</v>
      </c>
      <c r="M457" s="1">
        <v>1</v>
      </c>
    </row>
    <row r="458" spans="1:13" ht="9">
      <c r="A458" s="103"/>
      <c r="B458" s="101" t="s">
        <v>3106</v>
      </c>
      <c r="C458" s="102" t="s">
        <v>1933</v>
      </c>
      <c r="D458" s="102"/>
      <c r="E458" s="102" t="s">
        <v>1316</v>
      </c>
      <c r="F458" s="102"/>
      <c r="G458" s="101" t="s">
        <v>1318</v>
      </c>
      <c r="H458" s="101" t="s">
        <v>3102</v>
      </c>
      <c r="I458" s="101" t="s">
        <v>3102</v>
      </c>
      <c r="J458" s="101" t="s">
        <v>599</v>
      </c>
      <c r="K458" s="101" t="s">
        <v>3102</v>
      </c>
      <c r="L458" s="101" t="s">
        <v>600</v>
      </c>
      <c r="M458" s="1">
        <v>1</v>
      </c>
    </row>
    <row r="459" spans="1:12" ht="9">
      <c r="A459" s="103" t="s">
        <v>241</v>
      </c>
      <c r="B459" s="4" t="s">
        <v>3104</v>
      </c>
      <c r="C459" s="102" t="s">
        <v>1933</v>
      </c>
      <c r="D459" s="102"/>
      <c r="E459" s="102" t="s">
        <v>1319</v>
      </c>
      <c r="F459" s="102" t="s">
        <v>1795</v>
      </c>
      <c r="G459" s="101" t="s">
        <v>1322</v>
      </c>
      <c r="H459" s="101" t="s">
        <v>3102</v>
      </c>
      <c r="I459" s="101" t="s">
        <v>604</v>
      </c>
      <c r="J459" s="101" t="s">
        <v>605</v>
      </c>
      <c r="K459" s="101" t="s">
        <v>3102</v>
      </c>
      <c r="L459" s="101" t="s">
        <v>606</v>
      </c>
    </row>
    <row r="460" spans="1:13" ht="9">
      <c r="A460" s="103" t="s">
        <v>1280</v>
      </c>
      <c r="B460" s="4" t="s">
        <v>3104</v>
      </c>
      <c r="C460" s="102" t="s">
        <v>1933</v>
      </c>
      <c r="D460" s="102"/>
      <c r="E460" s="102" t="s">
        <v>1319</v>
      </c>
      <c r="F460" s="102" t="s">
        <v>1803</v>
      </c>
      <c r="G460" s="101" t="s">
        <v>1320</v>
      </c>
      <c r="H460" s="101" t="s">
        <v>3102</v>
      </c>
      <c r="I460" s="101" t="s">
        <v>601</v>
      </c>
      <c r="J460" s="101" t="s">
        <v>3102</v>
      </c>
      <c r="K460" s="101" t="s">
        <v>3102</v>
      </c>
      <c r="L460" s="101" t="s">
        <v>602</v>
      </c>
      <c r="M460" s="1">
        <v>2</v>
      </c>
    </row>
    <row r="461" spans="1:13" ht="9">
      <c r="A461" s="103" t="s">
        <v>1282</v>
      </c>
      <c r="B461" s="4" t="s">
        <v>3104</v>
      </c>
      <c r="C461" s="102" t="s">
        <v>1933</v>
      </c>
      <c r="D461" s="102"/>
      <c r="E461" s="102" t="s">
        <v>1319</v>
      </c>
      <c r="F461" s="102" t="s">
        <v>1807</v>
      </c>
      <c r="G461" s="101" t="s">
        <v>1321</v>
      </c>
      <c r="H461" s="101" t="s">
        <v>3102</v>
      </c>
      <c r="I461" s="101" t="s">
        <v>3112</v>
      </c>
      <c r="J461" s="101" t="s">
        <v>3102</v>
      </c>
      <c r="K461" s="101" t="s">
        <v>3102</v>
      </c>
      <c r="L461" s="101" t="s">
        <v>603</v>
      </c>
      <c r="M461" s="1">
        <v>1</v>
      </c>
    </row>
    <row r="462" spans="1:13" ht="9">
      <c r="A462" s="103"/>
      <c r="B462" s="101" t="s">
        <v>3106</v>
      </c>
      <c r="C462" s="102" t="s">
        <v>1933</v>
      </c>
      <c r="D462" s="102"/>
      <c r="E462" s="102" t="s">
        <v>1319</v>
      </c>
      <c r="F462" s="102"/>
      <c r="G462" s="101" t="s">
        <v>1323</v>
      </c>
      <c r="H462" s="101" t="s">
        <v>3102</v>
      </c>
      <c r="I462" s="101" t="s">
        <v>3102</v>
      </c>
      <c r="J462" s="101" t="s">
        <v>605</v>
      </c>
      <c r="K462" s="101" t="s">
        <v>3102</v>
      </c>
      <c r="L462" s="101" t="s">
        <v>607</v>
      </c>
      <c r="M462" s="1">
        <v>1</v>
      </c>
    </row>
    <row r="463" spans="1:13" ht="18">
      <c r="A463" s="103" t="s">
        <v>242</v>
      </c>
      <c r="B463" s="4" t="s">
        <v>3104</v>
      </c>
      <c r="C463" s="102" t="s">
        <v>1933</v>
      </c>
      <c r="D463" s="102"/>
      <c r="E463" s="102" t="s">
        <v>1814</v>
      </c>
      <c r="F463" s="102" t="s">
        <v>1805</v>
      </c>
      <c r="G463" s="101" t="s">
        <v>1324</v>
      </c>
      <c r="H463" s="101" t="s">
        <v>3102</v>
      </c>
      <c r="I463" s="101" t="s">
        <v>608</v>
      </c>
      <c r="J463" s="101" t="s">
        <v>3102</v>
      </c>
      <c r="K463" s="101" t="s">
        <v>3102</v>
      </c>
      <c r="L463" s="101" t="s">
        <v>609</v>
      </c>
      <c r="M463" s="1">
        <v>2</v>
      </c>
    </row>
    <row r="464" spans="1:13" ht="9">
      <c r="A464" s="103" t="s">
        <v>75</v>
      </c>
      <c r="B464" s="4" t="s">
        <v>3104</v>
      </c>
      <c r="C464" s="102" t="s">
        <v>1933</v>
      </c>
      <c r="D464" s="102"/>
      <c r="E464" s="102" t="s">
        <v>1814</v>
      </c>
      <c r="F464" s="102" t="s">
        <v>3309</v>
      </c>
      <c r="G464" s="101" t="s">
        <v>3102</v>
      </c>
      <c r="H464" s="101" t="s">
        <v>3102</v>
      </c>
      <c r="I464" s="101" t="s">
        <v>610</v>
      </c>
      <c r="J464" s="101" t="s">
        <v>610</v>
      </c>
      <c r="K464" s="101" t="s">
        <v>3102</v>
      </c>
      <c r="L464" s="101" t="s">
        <v>3102</v>
      </c>
      <c r="M464" s="1">
        <v>2</v>
      </c>
    </row>
    <row r="465" spans="1:13" ht="9">
      <c r="A465" s="103"/>
      <c r="B465" s="101" t="s">
        <v>3106</v>
      </c>
      <c r="C465" s="102" t="s">
        <v>1933</v>
      </c>
      <c r="D465" s="102"/>
      <c r="E465" s="102" t="s">
        <v>1814</v>
      </c>
      <c r="F465" s="102"/>
      <c r="G465" s="101" t="s">
        <v>1324</v>
      </c>
      <c r="H465" s="101" t="s">
        <v>3102</v>
      </c>
      <c r="I465" s="101" t="s">
        <v>3102</v>
      </c>
      <c r="J465" s="101" t="s">
        <v>610</v>
      </c>
      <c r="K465" s="101" t="s">
        <v>3102</v>
      </c>
      <c r="L465" s="101" t="s">
        <v>609</v>
      </c>
      <c r="M465" s="1">
        <v>1</v>
      </c>
    </row>
    <row r="466" spans="1:13" ht="9">
      <c r="A466" s="103" t="s">
        <v>243</v>
      </c>
      <c r="B466" s="4" t="s">
        <v>3104</v>
      </c>
      <c r="C466" s="102" t="s">
        <v>1933</v>
      </c>
      <c r="D466" s="102"/>
      <c r="E466" s="102" t="s">
        <v>1844</v>
      </c>
      <c r="F466" s="102" t="s">
        <v>1112</v>
      </c>
      <c r="G466" s="101" t="s">
        <v>1325</v>
      </c>
      <c r="H466" s="101" t="s">
        <v>3102</v>
      </c>
      <c r="I466" s="101" t="s">
        <v>3102</v>
      </c>
      <c r="J466" s="101" t="s">
        <v>611</v>
      </c>
      <c r="K466" s="101" t="s">
        <v>3102</v>
      </c>
      <c r="L466" s="101" t="s">
        <v>612</v>
      </c>
      <c r="M466" s="1">
        <v>2</v>
      </c>
    </row>
    <row r="467" spans="1:13" ht="9">
      <c r="A467" s="103" t="s">
        <v>244</v>
      </c>
      <c r="B467" s="4" t="s">
        <v>3104</v>
      </c>
      <c r="C467" s="102" t="s">
        <v>1933</v>
      </c>
      <c r="D467" s="102"/>
      <c r="E467" s="102" t="s">
        <v>1844</v>
      </c>
      <c r="F467" s="102" t="s">
        <v>3309</v>
      </c>
      <c r="G467" s="101" t="s">
        <v>1326</v>
      </c>
      <c r="H467" s="101" t="s">
        <v>3102</v>
      </c>
      <c r="I467" s="101" t="s">
        <v>3102</v>
      </c>
      <c r="J467" s="101" t="s">
        <v>613</v>
      </c>
      <c r="K467" s="101" t="s">
        <v>3102</v>
      </c>
      <c r="L467" s="101" t="s">
        <v>614</v>
      </c>
      <c r="M467" s="1">
        <v>2</v>
      </c>
    </row>
    <row r="468" spans="1:13" ht="9">
      <c r="A468" s="103"/>
      <c r="B468" s="101" t="s">
        <v>3106</v>
      </c>
      <c r="C468" s="102" t="s">
        <v>1933</v>
      </c>
      <c r="D468" s="102"/>
      <c r="E468" s="102" t="s">
        <v>1844</v>
      </c>
      <c r="F468" s="102"/>
      <c r="G468" s="101" t="s">
        <v>1327</v>
      </c>
      <c r="H468" s="101" t="s">
        <v>3102</v>
      </c>
      <c r="I468" s="101" t="s">
        <v>3102</v>
      </c>
      <c r="J468" s="101" t="s">
        <v>615</v>
      </c>
      <c r="K468" s="101" t="s">
        <v>3102</v>
      </c>
      <c r="L468" s="101" t="s">
        <v>616</v>
      </c>
      <c r="M468" s="1">
        <v>1</v>
      </c>
    </row>
    <row r="469" spans="1:13" ht="9">
      <c r="A469" s="103" t="s">
        <v>245</v>
      </c>
      <c r="B469" s="4" t="s">
        <v>3104</v>
      </c>
      <c r="C469" s="102" t="s">
        <v>1933</v>
      </c>
      <c r="D469" s="102"/>
      <c r="E469" s="102" t="s">
        <v>1452</v>
      </c>
      <c r="F469" s="102" t="s">
        <v>1445</v>
      </c>
      <c r="G469" s="101" t="s">
        <v>1328</v>
      </c>
      <c r="H469" s="101" t="s">
        <v>3102</v>
      </c>
      <c r="I469" s="101" t="s">
        <v>3102</v>
      </c>
      <c r="J469" s="101" t="s">
        <v>617</v>
      </c>
      <c r="K469" s="101" t="s">
        <v>3102</v>
      </c>
      <c r="L469" s="101" t="s">
        <v>618</v>
      </c>
      <c r="M469" s="1">
        <v>1</v>
      </c>
    </row>
    <row r="470" spans="1:13" ht="18">
      <c r="A470" s="103" t="s">
        <v>246</v>
      </c>
      <c r="B470" s="4" t="s">
        <v>3104</v>
      </c>
      <c r="C470" s="102" t="s">
        <v>1933</v>
      </c>
      <c r="D470" s="102"/>
      <c r="E470" s="102" t="s">
        <v>1329</v>
      </c>
      <c r="F470" s="102" t="s">
        <v>1227</v>
      </c>
      <c r="G470" s="101" t="s">
        <v>1330</v>
      </c>
      <c r="H470" s="101" t="s">
        <v>3102</v>
      </c>
      <c r="I470" s="101" t="s">
        <v>3102</v>
      </c>
      <c r="J470" s="101" t="s">
        <v>619</v>
      </c>
      <c r="K470" s="101" t="s">
        <v>3102</v>
      </c>
      <c r="L470" s="101" t="s">
        <v>620</v>
      </c>
      <c r="M470" s="1">
        <v>2</v>
      </c>
    </row>
    <row r="471" spans="1:13" ht="9">
      <c r="A471" s="103" t="s">
        <v>247</v>
      </c>
      <c r="B471" s="4" t="s">
        <v>3104</v>
      </c>
      <c r="C471" s="102" t="s">
        <v>1933</v>
      </c>
      <c r="D471" s="102"/>
      <c r="E471" s="102" t="s">
        <v>1331</v>
      </c>
      <c r="F471" s="102" t="s">
        <v>1801</v>
      </c>
      <c r="G471" s="101" t="s">
        <v>1332</v>
      </c>
      <c r="H471" s="101" t="s">
        <v>3102</v>
      </c>
      <c r="I471" s="101" t="s">
        <v>3102</v>
      </c>
      <c r="J471" s="101" t="s">
        <v>621</v>
      </c>
      <c r="K471" s="101" t="s">
        <v>3102</v>
      </c>
      <c r="L471" s="101" t="s">
        <v>622</v>
      </c>
      <c r="M471" s="1">
        <v>2</v>
      </c>
    </row>
    <row r="472" spans="1:13" ht="18">
      <c r="A472" s="103" t="s">
        <v>248</v>
      </c>
      <c r="B472" s="4" t="s">
        <v>3104</v>
      </c>
      <c r="C472" s="102" t="s">
        <v>1933</v>
      </c>
      <c r="D472" s="102"/>
      <c r="E472" s="102" t="s">
        <v>1333</v>
      </c>
      <c r="F472" s="102" t="s">
        <v>1801</v>
      </c>
      <c r="G472" s="101" t="s">
        <v>1334</v>
      </c>
      <c r="H472" s="101" t="s">
        <v>3102</v>
      </c>
      <c r="I472" s="101" t="s">
        <v>3102</v>
      </c>
      <c r="J472" s="101" t="s">
        <v>623</v>
      </c>
      <c r="K472" s="101" t="s">
        <v>3102</v>
      </c>
      <c r="L472" s="101" t="s">
        <v>624</v>
      </c>
      <c r="M472" s="1">
        <v>3</v>
      </c>
    </row>
    <row r="473" spans="1:13" ht="9">
      <c r="A473" s="103" t="s">
        <v>249</v>
      </c>
      <c r="B473" s="4" t="s">
        <v>3104</v>
      </c>
      <c r="C473" s="102" t="s">
        <v>1933</v>
      </c>
      <c r="D473" s="102"/>
      <c r="E473" s="102" t="s">
        <v>1335</v>
      </c>
      <c r="F473" s="102" t="s">
        <v>1801</v>
      </c>
      <c r="G473" s="101" t="s">
        <v>1336</v>
      </c>
      <c r="H473" s="101" t="s">
        <v>3102</v>
      </c>
      <c r="I473" s="101" t="s">
        <v>3102</v>
      </c>
      <c r="J473" s="101" t="s">
        <v>625</v>
      </c>
      <c r="K473" s="101" t="s">
        <v>3102</v>
      </c>
      <c r="L473" s="101" t="s">
        <v>626</v>
      </c>
      <c r="M473" s="1">
        <v>2</v>
      </c>
    </row>
    <row r="474" spans="1:13" ht="9">
      <c r="A474" s="103" t="s">
        <v>250</v>
      </c>
      <c r="B474" s="4" t="s">
        <v>3104</v>
      </c>
      <c r="C474" s="102" t="s">
        <v>1933</v>
      </c>
      <c r="D474" s="102"/>
      <c r="E474" s="102" t="s">
        <v>1337</v>
      </c>
      <c r="F474" s="102" t="s">
        <v>1801</v>
      </c>
      <c r="G474" s="101" t="s">
        <v>3102</v>
      </c>
      <c r="H474" s="101" t="s">
        <v>3102</v>
      </c>
      <c r="I474" s="101" t="s">
        <v>3102</v>
      </c>
      <c r="J474" s="101" t="s">
        <v>627</v>
      </c>
      <c r="K474" s="101" t="s">
        <v>3102</v>
      </c>
      <c r="L474" s="101" t="s">
        <v>628</v>
      </c>
      <c r="M474" s="1">
        <v>2</v>
      </c>
    </row>
    <row r="475" spans="1:13" ht="9">
      <c r="A475" s="103" t="s">
        <v>251</v>
      </c>
      <c r="B475" s="4" t="s">
        <v>3104</v>
      </c>
      <c r="C475" s="102" t="s">
        <v>1933</v>
      </c>
      <c r="D475" s="102"/>
      <c r="E475" s="102" t="s">
        <v>1338</v>
      </c>
      <c r="F475" s="102" t="s">
        <v>1801</v>
      </c>
      <c r="G475" s="101" t="s">
        <v>1339</v>
      </c>
      <c r="H475" s="101" t="s">
        <v>3102</v>
      </c>
      <c r="I475" s="101" t="s">
        <v>3102</v>
      </c>
      <c r="J475" s="101" t="s">
        <v>629</v>
      </c>
      <c r="K475" s="101" t="s">
        <v>3102</v>
      </c>
      <c r="L475" s="101" t="s">
        <v>630</v>
      </c>
      <c r="M475" s="1">
        <v>1</v>
      </c>
    </row>
    <row r="476" spans="1:13" ht="27">
      <c r="A476" s="103" t="s">
        <v>252</v>
      </c>
      <c r="B476" s="4" t="s">
        <v>3104</v>
      </c>
      <c r="C476" s="102" t="s">
        <v>1933</v>
      </c>
      <c r="D476" s="102"/>
      <c r="E476" s="102" t="s">
        <v>1340</v>
      </c>
      <c r="F476" s="102" t="s">
        <v>1795</v>
      </c>
      <c r="G476" s="101" t="s">
        <v>1341</v>
      </c>
      <c r="H476" s="101" t="s">
        <v>3102</v>
      </c>
      <c r="I476" s="101" t="s">
        <v>3102</v>
      </c>
      <c r="J476" s="101" t="s">
        <v>631</v>
      </c>
      <c r="K476" s="101" t="s">
        <v>3102</v>
      </c>
      <c r="L476" s="101" t="s">
        <v>632</v>
      </c>
      <c r="M476" s="1">
        <v>5</v>
      </c>
    </row>
    <row r="477" spans="1:13" ht="18">
      <c r="A477" s="103" t="s">
        <v>253</v>
      </c>
      <c r="B477" s="4" t="s">
        <v>3104</v>
      </c>
      <c r="C477" s="102" t="s">
        <v>1933</v>
      </c>
      <c r="D477" s="102"/>
      <c r="E477" s="102" t="s">
        <v>1340</v>
      </c>
      <c r="F477" s="102" t="s">
        <v>1823</v>
      </c>
      <c r="G477" s="101" t="s">
        <v>1342</v>
      </c>
      <c r="H477" s="101" t="s">
        <v>3102</v>
      </c>
      <c r="I477" s="101" t="s">
        <v>3102</v>
      </c>
      <c r="J477" s="101" t="s">
        <v>633</v>
      </c>
      <c r="K477" s="101" t="s">
        <v>3102</v>
      </c>
      <c r="L477" s="101" t="s">
        <v>634</v>
      </c>
      <c r="M477" s="1">
        <v>3</v>
      </c>
    </row>
    <row r="478" spans="1:13" ht="18">
      <c r="A478" s="103" t="s">
        <v>254</v>
      </c>
      <c r="B478" s="4" t="s">
        <v>3104</v>
      </c>
      <c r="C478" s="102" t="s">
        <v>1933</v>
      </c>
      <c r="D478" s="102"/>
      <c r="E478" s="102" t="s">
        <v>1340</v>
      </c>
      <c r="F478" s="102" t="s">
        <v>1441</v>
      </c>
      <c r="G478" s="101" t="s">
        <v>1343</v>
      </c>
      <c r="H478" s="101" t="s">
        <v>3102</v>
      </c>
      <c r="I478" s="101" t="s">
        <v>3102</v>
      </c>
      <c r="J478" s="101" t="s">
        <v>1343</v>
      </c>
      <c r="K478" s="101" t="s">
        <v>3102</v>
      </c>
      <c r="L478" s="101" t="s">
        <v>3102</v>
      </c>
      <c r="M478" s="1">
        <v>3</v>
      </c>
    </row>
    <row r="479" spans="1:13" ht="9">
      <c r="A479" s="103"/>
      <c r="B479" s="101" t="s">
        <v>3106</v>
      </c>
      <c r="C479" s="102" t="s">
        <v>1933</v>
      </c>
      <c r="D479" s="102"/>
      <c r="E479" s="102" t="s">
        <v>1340</v>
      </c>
      <c r="F479" s="102"/>
      <c r="G479" s="101" t="s">
        <v>1344</v>
      </c>
      <c r="H479" s="101" t="s">
        <v>3102</v>
      </c>
      <c r="I479" s="101" t="s">
        <v>3102</v>
      </c>
      <c r="J479" s="101" t="s">
        <v>635</v>
      </c>
      <c r="K479" s="101" t="s">
        <v>3102</v>
      </c>
      <c r="L479" s="101" t="s">
        <v>636</v>
      </c>
      <c r="M479" s="1">
        <v>1</v>
      </c>
    </row>
    <row r="480" spans="1:13" ht="18">
      <c r="A480" s="103" t="s">
        <v>255</v>
      </c>
      <c r="B480" s="4" t="s">
        <v>3104</v>
      </c>
      <c r="C480" s="102" t="s">
        <v>1933</v>
      </c>
      <c r="D480" s="102"/>
      <c r="E480" s="102" t="s">
        <v>3417</v>
      </c>
      <c r="F480" s="102" t="s">
        <v>1801</v>
      </c>
      <c r="G480" s="101" t="s">
        <v>3112</v>
      </c>
      <c r="H480" s="101" t="s">
        <v>3102</v>
      </c>
      <c r="I480" s="101" t="s">
        <v>3102</v>
      </c>
      <c r="J480" s="101" t="s">
        <v>3112</v>
      </c>
      <c r="K480" s="101" t="s">
        <v>3102</v>
      </c>
      <c r="L480" s="101" t="s">
        <v>3102</v>
      </c>
      <c r="M480" s="1">
        <v>3</v>
      </c>
    </row>
    <row r="481" spans="1:13" ht="18">
      <c r="A481" s="103" t="s">
        <v>256</v>
      </c>
      <c r="B481" s="4" t="s">
        <v>3104</v>
      </c>
      <c r="C481" s="102" t="s">
        <v>1933</v>
      </c>
      <c r="D481" s="102"/>
      <c r="E481" s="102" t="s">
        <v>3418</v>
      </c>
      <c r="F481" s="102" t="s">
        <v>1801</v>
      </c>
      <c r="G481" s="101" t="s">
        <v>3419</v>
      </c>
      <c r="H481" s="101" t="s">
        <v>3102</v>
      </c>
      <c r="I481" s="101" t="s">
        <v>3102</v>
      </c>
      <c r="J481" s="101" t="s">
        <v>637</v>
      </c>
      <c r="K481" s="101" t="s">
        <v>3102</v>
      </c>
      <c r="L481" s="101" t="s">
        <v>638</v>
      </c>
      <c r="M481" s="1">
        <v>3</v>
      </c>
    </row>
    <row r="482" spans="1:13" ht="9">
      <c r="A482" s="103" t="s">
        <v>257</v>
      </c>
      <c r="B482" s="4" t="s">
        <v>3104</v>
      </c>
      <c r="C482" s="102" t="s">
        <v>1933</v>
      </c>
      <c r="D482" s="102"/>
      <c r="E482" s="102" t="s">
        <v>3420</v>
      </c>
      <c r="F482" s="102" t="s">
        <v>1445</v>
      </c>
      <c r="G482" s="101" t="s">
        <v>3421</v>
      </c>
      <c r="H482" s="101" t="s">
        <v>3102</v>
      </c>
      <c r="I482" s="101" t="s">
        <v>3102</v>
      </c>
      <c r="J482" s="101" t="s">
        <v>639</v>
      </c>
      <c r="K482" s="101" t="s">
        <v>3102</v>
      </c>
      <c r="L482" s="101" t="s">
        <v>640</v>
      </c>
      <c r="M482" s="1">
        <v>2</v>
      </c>
    </row>
    <row r="483" spans="1:13" ht="9">
      <c r="A483" s="103" t="s">
        <v>258</v>
      </c>
      <c r="B483" s="4" t="s">
        <v>3104</v>
      </c>
      <c r="C483" s="102" t="s">
        <v>1933</v>
      </c>
      <c r="D483" s="102"/>
      <c r="E483" s="102" t="s">
        <v>3420</v>
      </c>
      <c r="F483" s="102" t="s">
        <v>1110</v>
      </c>
      <c r="G483" s="101" t="s">
        <v>3422</v>
      </c>
      <c r="H483" s="101" t="s">
        <v>3102</v>
      </c>
      <c r="I483" s="101" t="s">
        <v>3102</v>
      </c>
      <c r="J483" s="101" t="s">
        <v>641</v>
      </c>
      <c r="K483" s="101" t="s">
        <v>3102</v>
      </c>
      <c r="L483" s="101" t="s">
        <v>642</v>
      </c>
      <c r="M483" s="1">
        <v>2</v>
      </c>
    </row>
    <row r="484" spans="1:13" ht="9">
      <c r="A484" s="103"/>
      <c r="B484" s="101" t="s">
        <v>3106</v>
      </c>
      <c r="C484" s="102" t="s">
        <v>1933</v>
      </c>
      <c r="D484" s="102"/>
      <c r="E484" s="102" t="s">
        <v>3420</v>
      </c>
      <c r="F484" s="102"/>
      <c r="G484" s="101" t="s">
        <v>3423</v>
      </c>
      <c r="H484" s="101" t="s">
        <v>3102</v>
      </c>
      <c r="I484" s="101" t="s">
        <v>3102</v>
      </c>
      <c r="J484" s="101" t="s">
        <v>643</v>
      </c>
      <c r="K484" s="101" t="s">
        <v>3102</v>
      </c>
      <c r="L484" s="101" t="s">
        <v>644</v>
      </c>
      <c r="M484" s="1">
        <v>1</v>
      </c>
    </row>
    <row r="485" spans="1:13" ht="9">
      <c r="A485" s="103" t="s">
        <v>259</v>
      </c>
      <c r="B485" s="4" t="s">
        <v>3104</v>
      </c>
      <c r="C485" s="102" t="s">
        <v>1933</v>
      </c>
      <c r="D485" s="102"/>
      <c r="E485" s="102" t="s">
        <v>1850</v>
      </c>
      <c r="F485" s="102" t="s">
        <v>1801</v>
      </c>
      <c r="G485" s="101" t="s">
        <v>721</v>
      </c>
      <c r="H485" s="101" t="s">
        <v>3102</v>
      </c>
      <c r="I485" s="101" t="s">
        <v>3102</v>
      </c>
      <c r="J485" s="101" t="s">
        <v>645</v>
      </c>
      <c r="K485" s="101" t="s">
        <v>3102</v>
      </c>
      <c r="L485" s="101" t="s">
        <v>646</v>
      </c>
      <c r="M485" s="1">
        <v>2</v>
      </c>
    </row>
    <row r="486" spans="1:12" ht="9">
      <c r="A486" s="103" t="s">
        <v>1766</v>
      </c>
      <c r="B486" s="101"/>
      <c r="C486" s="102"/>
      <c r="D486" s="102"/>
      <c r="E486" s="102"/>
      <c r="F486" s="102"/>
      <c r="G486" s="101"/>
      <c r="H486" s="101"/>
      <c r="I486" s="101"/>
      <c r="J486" s="101"/>
      <c r="K486" s="101"/>
      <c r="L486" s="101"/>
    </row>
    <row r="487" spans="1:13" ht="9.75" thickBot="1">
      <c r="A487" s="103" t="s">
        <v>260</v>
      </c>
      <c r="B487" s="101"/>
      <c r="C487" s="102"/>
      <c r="D487" s="102"/>
      <c r="E487" s="102"/>
      <c r="F487" s="102"/>
      <c r="G487" s="99" t="s">
        <v>722</v>
      </c>
      <c r="H487" s="99" t="s">
        <v>3102</v>
      </c>
      <c r="I487" s="99" t="s">
        <v>3102</v>
      </c>
      <c r="J487" s="99" t="s">
        <v>647</v>
      </c>
      <c r="K487" s="99" t="s">
        <v>3102</v>
      </c>
      <c r="L487" s="99" t="s">
        <v>648</v>
      </c>
      <c r="M487" s="1">
        <v>2</v>
      </c>
    </row>
    <row r="488" spans="1:12" ht="9.75" thickTop="1">
      <c r="A488" s="103"/>
      <c r="B488" s="101"/>
      <c r="C488" s="102"/>
      <c r="D488" s="102"/>
      <c r="E488" s="102"/>
      <c r="F488" s="102"/>
      <c r="G488" s="104"/>
      <c r="H488" s="104"/>
      <c r="I488" s="101"/>
      <c r="J488" s="101"/>
      <c r="K488" s="101"/>
      <c r="L488" s="101"/>
    </row>
    <row r="489" spans="1:12" ht="9">
      <c r="A489" s="100" t="s">
        <v>2515</v>
      </c>
      <c r="B489" s="101"/>
      <c r="C489" s="102"/>
      <c r="D489" s="102"/>
      <c r="E489" s="102"/>
      <c r="F489" s="102"/>
      <c r="G489" s="101"/>
      <c r="H489" s="101"/>
      <c r="I489" s="101"/>
      <c r="J489" s="101"/>
      <c r="K489" s="101"/>
      <c r="L489" s="101"/>
    </row>
    <row r="490" spans="1:12" ht="9">
      <c r="A490" s="103"/>
      <c r="B490" s="101"/>
      <c r="C490" s="102"/>
      <c r="D490" s="102"/>
      <c r="E490" s="102"/>
      <c r="F490" s="102"/>
      <c r="G490" s="101"/>
      <c r="H490" s="101"/>
      <c r="I490" s="101"/>
      <c r="J490" s="101"/>
      <c r="K490" s="101"/>
      <c r="L490" s="101"/>
    </row>
    <row r="491" spans="1:13" ht="9">
      <c r="A491" s="103" t="s">
        <v>261</v>
      </c>
      <c r="B491" s="4" t="s">
        <v>3104</v>
      </c>
      <c r="C491" s="102" t="s">
        <v>723</v>
      </c>
      <c r="D491" s="102"/>
      <c r="E491" s="102" t="s">
        <v>724</v>
      </c>
      <c r="F491" s="102" t="s">
        <v>1801</v>
      </c>
      <c r="G491" s="101" t="s">
        <v>725</v>
      </c>
      <c r="H491" s="101" t="s">
        <v>3102</v>
      </c>
      <c r="I491" s="101" t="s">
        <v>3102</v>
      </c>
      <c r="J491" s="101" t="s">
        <v>649</v>
      </c>
      <c r="K491" s="101" t="s">
        <v>3102</v>
      </c>
      <c r="L491" s="101" t="s">
        <v>650</v>
      </c>
      <c r="M491" s="1">
        <v>3</v>
      </c>
    </row>
    <row r="492" spans="1:13" ht="18">
      <c r="A492" s="103" t="s">
        <v>262</v>
      </c>
      <c r="B492" s="4" t="s">
        <v>3104</v>
      </c>
      <c r="C492" s="102" t="s">
        <v>723</v>
      </c>
      <c r="D492" s="102"/>
      <c r="E492" s="102" t="s">
        <v>1791</v>
      </c>
      <c r="F492" s="102" t="s">
        <v>1801</v>
      </c>
      <c r="G492" s="101" t="s">
        <v>726</v>
      </c>
      <c r="H492" s="101" t="s">
        <v>3102</v>
      </c>
      <c r="I492" s="101" t="s">
        <v>3102</v>
      </c>
      <c r="J492" s="101" t="s">
        <v>651</v>
      </c>
      <c r="K492" s="101" t="s">
        <v>3102</v>
      </c>
      <c r="L492" s="101" t="s">
        <v>652</v>
      </c>
      <c r="M492" s="1">
        <v>3</v>
      </c>
    </row>
    <row r="493" spans="1:13" ht="9">
      <c r="A493" s="103" t="s">
        <v>263</v>
      </c>
      <c r="B493" s="4" t="s">
        <v>3104</v>
      </c>
      <c r="C493" s="102" t="s">
        <v>723</v>
      </c>
      <c r="D493" s="102"/>
      <c r="E493" s="102" t="s">
        <v>1794</v>
      </c>
      <c r="F493" s="102" t="s">
        <v>1801</v>
      </c>
      <c r="G493" s="101" t="s">
        <v>727</v>
      </c>
      <c r="H493" s="101" t="s">
        <v>3102</v>
      </c>
      <c r="I493" s="101" t="s">
        <v>3102</v>
      </c>
      <c r="J493" s="101" t="s">
        <v>653</v>
      </c>
      <c r="K493" s="101" t="s">
        <v>3102</v>
      </c>
      <c r="L493" s="101" t="s">
        <v>654</v>
      </c>
      <c r="M493" s="1">
        <v>2</v>
      </c>
    </row>
    <row r="494" spans="1:13" ht="18">
      <c r="A494" s="103" t="s">
        <v>264</v>
      </c>
      <c r="B494" s="4" t="s">
        <v>3104</v>
      </c>
      <c r="C494" s="102" t="s">
        <v>723</v>
      </c>
      <c r="D494" s="102"/>
      <c r="E494" s="102" t="s">
        <v>1840</v>
      </c>
      <c r="F494" s="102" t="s">
        <v>1801</v>
      </c>
      <c r="G494" s="101" t="s">
        <v>728</v>
      </c>
      <c r="H494" s="101" t="s">
        <v>3102</v>
      </c>
      <c r="I494" s="101" t="s">
        <v>3102</v>
      </c>
      <c r="J494" s="101" t="s">
        <v>655</v>
      </c>
      <c r="K494" s="101" t="s">
        <v>3102</v>
      </c>
      <c r="L494" s="101" t="s">
        <v>656</v>
      </c>
      <c r="M494" s="1">
        <v>3</v>
      </c>
    </row>
    <row r="495" spans="1:13" ht="9">
      <c r="A495" s="103" t="s">
        <v>265</v>
      </c>
      <c r="B495" s="4" t="s">
        <v>3104</v>
      </c>
      <c r="C495" s="102" t="s">
        <v>723</v>
      </c>
      <c r="D495" s="102"/>
      <c r="E495" s="102" t="s">
        <v>1844</v>
      </c>
      <c r="F495" s="102" t="s">
        <v>1801</v>
      </c>
      <c r="G495" s="101" t="s">
        <v>729</v>
      </c>
      <c r="H495" s="101" t="s">
        <v>3102</v>
      </c>
      <c r="I495" s="101" t="s">
        <v>3102</v>
      </c>
      <c r="J495" s="101" t="s">
        <v>657</v>
      </c>
      <c r="K495" s="101" t="s">
        <v>3102</v>
      </c>
      <c r="L495" s="101" t="s">
        <v>658</v>
      </c>
      <c r="M495" s="1">
        <v>2</v>
      </c>
    </row>
    <row r="496" spans="1:12" ht="9">
      <c r="A496" s="103" t="s">
        <v>1766</v>
      </c>
      <c r="B496" s="101"/>
      <c r="C496" s="102"/>
      <c r="D496" s="102"/>
      <c r="E496" s="102"/>
      <c r="F496" s="102"/>
      <c r="G496" s="101"/>
      <c r="H496" s="101"/>
      <c r="I496" s="101"/>
      <c r="J496" s="101"/>
      <c r="K496" s="101"/>
      <c r="L496" s="101"/>
    </row>
    <row r="497" spans="1:13" ht="9.75" thickBot="1">
      <c r="A497" s="103" t="s">
        <v>266</v>
      </c>
      <c r="B497" s="101"/>
      <c r="C497" s="102"/>
      <c r="D497" s="102"/>
      <c r="E497" s="102"/>
      <c r="F497" s="102"/>
      <c r="G497" s="99" t="s">
        <v>730</v>
      </c>
      <c r="H497" s="99" t="s">
        <v>3102</v>
      </c>
      <c r="I497" s="99" t="s">
        <v>3102</v>
      </c>
      <c r="J497" s="99" t="s">
        <v>659</v>
      </c>
      <c r="K497" s="99" t="s">
        <v>3102</v>
      </c>
      <c r="L497" s="99" t="s">
        <v>660</v>
      </c>
      <c r="M497" s="1">
        <v>2</v>
      </c>
    </row>
    <row r="498" spans="1:12" ht="9.75" thickTop="1">
      <c r="A498" s="103"/>
      <c r="B498" s="101"/>
      <c r="C498" s="102"/>
      <c r="D498" s="102"/>
      <c r="E498" s="102"/>
      <c r="F498" s="102"/>
      <c r="G498" s="104"/>
      <c r="H498" s="104"/>
      <c r="I498" s="101"/>
      <c r="J498" s="101"/>
      <c r="K498" s="101"/>
      <c r="L498" s="101"/>
    </row>
    <row r="499" spans="1:12" ht="9">
      <c r="A499" s="100" t="s">
        <v>2519</v>
      </c>
      <c r="B499" s="101"/>
      <c r="C499" s="102"/>
      <c r="D499" s="102"/>
      <c r="E499" s="102"/>
      <c r="F499" s="102"/>
      <c r="G499" s="101"/>
      <c r="H499" s="101"/>
      <c r="I499" s="101"/>
      <c r="J499" s="101"/>
      <c r="K499" s="101"/>
      <c r="L499" s="101"/>
    </row>
    <row r="500" spans="1:12" ht="9">
      <c r="A500" s="103"/>
      <c r="B500" s="101"/>
      <c r="C500" s="102"/>
      <c r="D500" s="102"/>
      <c r="E500" s="102"/>
      <c r="F500" s="102"/>
      <c r="G500" s="101"/>
      <c r="H500" s="101"/>
      <c r="I500" s="101"/>
      <c r="J500" s="101"/>
      <c r="K500" s="101"/>
      <c r="L500" s="101"/>
    </row>
    <row r="501" spans="1:13" ht="9">
      <c r="A501" s="103" t="s">
        <v>267</v>
      </c>
      <c r="B501" s="4" t="s">
        <v>3104</v>
      </c>
      <c r="C501" s="102" t="s">
        <v>731</v>
      </c>
      <c r="D501" s="102"/>
      <c r="E501" s="102" t="s">
        <v>732</v>
      </c>
      <c r="F501" s="102" t="s">
        <v>1801</v>
      </c>
      <c r="G501" s="101" t="s">
        <v>733</v>
      </c>
      <c r="H501" s="101" t="s">
        <v>3102</v>
      </c>
      <c r="I501" s="101" t="s">
        <v>3102</v>
      </c>
      <c r="J501" s="101" t="s">
        <v>661</v>
      </c>
      <c r="K501" s="101" t="s">
        <v>3102</v>
      </c>
      <c r="L501" s="101" t="s">
        <v>662</v>
      </c>
      <c r="M501" s="1">
        <v>3</v>
      </c>
    </row>
    <row r="502" spans="1:13" ht="18">
      <c r="A502" s="103" t="s">
        <v>268</v>
      </c>
      <c r="B502" s="4" t="s">
        <v>3104</v>
      </c>
      <c r="C502" s="102" t="s">
        <v>731</v>
      </c>
      <c r="D502" s="102"/>
      <c r="E502" s="102" t="s">
        <v>1814</v>
      </c>
      <c r="F502" s="102" t="s">
        <v>1801</v>
      </c>
      <c r="G502" s="101" t="s">
        <v>734</v>
      </c>
      <c r="H502" s="101" t="s">
        <v>3102</v>
      </c>
      <c r="I502" s="101" t="s">
        <v>3102</v>
      </c>
      <c r="J502" s="101" t="s">
        <v>663</v>
      </c>
      <c r="K502" s="101" t="s">
        <v>3102</v>
      </c>
      <c r="L502" s="101" t="s">
        <v>664</v>
      </c>
      <c r="M502" s="1">
        <v>2</v>
      </c>
    </row>
    <row r="503" spans="1:13" ht="9">
      <c r="A503" s="103" t="s">
        <v>269</v>
      </c>
      <c r="B503" s="4" t="s">
        <v>3104</v>
      </c>
      <c r="C503" s="102" t="s">
        <v>731</v>
      </c>
      <c r="D503" s="102"/>
      <c r="E503" s="102" t="s">
        <v>1844</v>
      </c>
      <c r="F503" s="102" t="s">
        <v>1801</v>
      </c>
      <c r="G503" s="101" t="s">
        <v>735</v>
      </c>
      <c r="H503" s="101" t="s">
        <v>3102</v>
      </c>
      <c r="I503" s="101" t="s">
        <v>3102</v>
      </c>
      <c r="J503" s="101" t="s">
        <v>665</v>
      </c>
      <c r="K503" s="101" t="s">
        <v>3102</v>
      </c>
      <c r="L503" s="101" t="s">
        <v>666</v>
      </c>
      <c r="M503" s="1">
        <v>1</v>
      </c>
    </row>
    <row r="504" spans="1:12" ht="9">
      <c r="A504" s="103"/>
      <c r="B504" s="101"/>
      <c r="C504" s="102"/>
      <c r="D504" s="102"/>
      <c r="E504" s="102"/>
      <c r="F504" s="102"/>
      <c r="G504" s="101"/>
      <c r="H504" s="101"/>
      <c r="I504" s="101"/>
      <c r="J504" s="101"/>
      <c r="K504" s="101"/>
      <c r="L504" s="101"/>
    </row>
    <row r="505" spans="1:13" ht="9.75" thickBot="1">
      <c r="A505" s="103" t="s">
        <v>270</v>
      </c>
      <c r="B505" s="101"/>
      <c r="C505" s="102"/>
      <c r="D505" s="102"/>
      <c r="E505" s="102"/>
      <c r="F505" s="102"/>
      <c r="G505" s="99" t="s">
        <v>736</v>
      </c>
      <c r="H505" s="99" t="s">
        <v>3102</v>
      </c>
      <c r="I505" s="99" t="s">
        <v>3102</v>
      </c>
      <c r="J505" s="99" t="s">
        <v>667</v>
      </c>
      <c r="K505" s="99" t="s">
        <v>3102</v>
      </c>
      <c r="L505" s="99" t="s">
        <v>668</v>
      </c>
      <c r="M505" s="1">
        <v>1</v>
      </c>
    </row>
    <row r="506" spans="1:12" ht="9.75" thickTop="1">
      <c r="A506" s="103"/>
      <c r="B506" s="101"/>
      <c r="C506" s="102"/>
      <c r="D506" s="102"/>
      <c r="E506" s="102"/>
      <c r="F506" s="102"/>
      <c r="G506" s="104"/>
      <c r="H506" s="104"/>
      <c r="I506" s="101"/>
      <c r="J506" s="101"/>
      <c r="K506" s="101"/>
      <c r="L506" s="101"/>
    </row>
    <row r="507" spans="1:12" ht="9">
      <c r="A507" s="100" t="s">
        <v>2523</v>
      </c>
      <c r="B507" s="101"/>
      <c r="C507" s="102"/>
      <c r="D507" s="102"/>
      <c r="E507" s="102"/>
      <c r="F507" s="102"/>
      <c r="G507" s="101"/>
      <c r="H507" s="101"/>
      <c r="I507" s="101"/>
      <c r="J507" s="101"/>
      <c r="K507" s="101"/>
      <c r="L507" s="101"/>
    </row>
    <row r="508" spans="1:12" ht="9">
      <c r="A508" s="103"/>
      <c r="B508" s="101"/>
      <c r="C508" s="102"/>
      <c r="D508" s="102"/>
      <c r="E508" s="102"/>
      <c r="F508" s="102"/>
      <c r="G508" s="101"/>
      <c r="H508" s="101"/>
      <c r="I508" s="101"/>
      <c r="J508" s="101"/>
      <c r="K508" s="101"/>
      <c r="L508" s="101"/>
    </row>
    <row r="509" spans="1:13" ht="18">
      <c r="A509" s="103" t="s">
        <v>271</v>
      </c>
      <c r="B509" s="4" t="s">
        <v>3104</v>
      </c>
      <c r="C509" s="102" t="s">
        <v>737</v>
      </c>
      <c r="D509" s="102"/>
      <c r="E509" s="102" t="s">
        <v>1791</v>
      </c>
      <c r="F509" s="102" t="s">
        <v>1801</v>
      </c>
      <c r="G509" s="101" t="s">
        <v>738</v>
      </c>
      <c r="H509" s="101" t="s">
        <v>3102</v>
      </c>
      <c r="I509" s="101" t="s">
        <v>3102</v>
      </c>
      <c r="J509" s="101" t="s">
        <v>669</v>
      </c>
      <c r="K509" s="101" t="s">
        <v>3102</v>
      </c>
      <c r="L509" s="101" t="s">
        <v>670</v>
      </c>
      <c r="M509" s="1">
        <v>4</v>
      </c>
    </row>
    <row r="510" spans="1:13" ht="9">
      <c r="A510" s="103" t="s">
        <v>272</v>
      </c>
      <c r="B510" s="4" t="s">
        <v>3104</v>
      </c>
      <c r="C510" s="102" t="s">
        <v>737</v>
      </c>
      <c r="D510" s="102"/>
      <c r="E510" s="102" t="s">
        <v>739</v>
      </c>
      <c r="F510" s="102" t="s">
        <v>1801</v>
      </c>
      <c r="G510" s="101" t="s">
        <v>740</v>
      </c>
      <c r="H510" s="101" t="s">
        <v>3102</v>
      </c>
      <c r="I510" s="101" t="s">
        <v>3102</v>
      </c>
      <c r="J510" s="101" t="s">
        <v>3102</v>
      </c>
      <c r="K510" s="101" t="s">
        <v>3102</v>
      </c>
      <c r="L510" s="101" t="s">
        <v>740</v>
      </c>
      <c r="M510" s="1">
        <v>2</v>
      </c>
    </row>
    <row r="511" spans="1:13" ht="9">
      <c r="A511" s="103" t="s">
        <v>273</v>
      </c>
      <c r="B511" s="4" t="s">
        <v>3104</v>
      </c>
      <c r="C511" s="102" t="s">
        <v>737</v>
      </c>
      <c r="D511" s="102"/>
      <c r="E511" s="102" t="s">
        <v>741</v>
      </c>
      <c r="F511" s="102" t="s">
        <v>1801</v>
      </c>
      <c r="G511" s="101" t="s">
        <v>742</v>
      </c>
      <c r="H511" s="101" t="s">
        <v>3102</v>
      </c>
      <c r="I511" s="101" t="s">
        <v>3102</v>
      </c>
      <c r="J511" s="101" t="s">
        <v>3102</v>
      </c>
      <c r="K511" s="101" t="s">
        <v>3102</v>
      </c>
      <c r="L511" s="101" t="s">
        <v>742</v>
      </c>
      <c r="M511" s="1">
        <v>2</v>
      </c>
    </row>
    <row r="512" spans="1:13" ht="9">
      <c r="A512" s="103" t="s">
        <v>274</v>
      </c>
      <c r="B512" s="4" t="s">
        <v>3104</v>
      </c>
      <c r="C512" s="102" t="s">
        <v>737</v>
      </c>
      <c r="D512" s="102"/>
      <c r="E512" s="102" t="s">
        <v>743</v>
      </c>
      <c r="F512" s="102" t="s">
        <v>1801</v>
      </c>
      <c r="G512" s="101" t="s">
        <v>744</v>
      </c>
      <c r="H512" s="101" t="s">
        <v>3102</v>
      </c>
      <c r="I512" s="101" t="s">
        <v>3102</v>
      </c>
      <c r="J512" s="101" t="s">
        <v>744</v>
      </c>
      <c r="K512" s="101" t="s">
        <v>3102</v>
      </c>
      <c r="L512" s="101" t="s">
        <v>3102</v>
      </c>
      <c r="M512" s="1">
        <v>2</v>
      </c>
    </row>
    <row r="513" spans="1:13" ht="9">
      <c r="A513" s="103" t="s">
        <v>275</v>
      </c>
      <c r="B513" s="4" t="s">
        <v>3104</v>
      </c>
      <c r="C513" s="102" t="s">
        <v>737</v>
      </c>
      <c r="D513" s="102"/>
      <c r="E513" s="102" t="s">
        <v>1794</v>
      </c>
      <c r="F513" s="102" t="s">
        <v>1801</v>
      </c>
      <c r="G513" s="101" t="s">
        <v>745</v>
      </c>
      <c r="H513" s="101" t="s">
        <v>3102</v>
      </c>
      <c r="I513" s="101" t="s">
        <v>3102</v>
      </c>
      <c r="J513" s="101" t="s">
        <v>671</v>
      </c>
      <c r="K513" s="101" t="s">
        <v>3102</v>
      </c>
      <c r="L513" s="101" t="s">
        <v>672</v>
      </c>
      <c r="M513" s="1">
        <v>2</v>
      </c>
    </row>
    <row r="514" spans="1:13" ht="18">
      <c r="A514" s="103" t="s">
        <v>276</v>
      </c>
      <c r="B514" s="4" t="s">
        <v>3104</v>
      </c>
      <c r="C514" s="102" t="s">
        <v>737</v>
      </c>
      <c r="D514" s="102"/>
      <c r="E514" s="102" t="s">
        <v>1814</v>
      </c>
      <c r="F514" s="102" t="s">
        <v>1801</v>
      </c>
      <c r="G514" s="101" t="s">
        <v>746</v>
      </c>
      <c r="H514" s="101" t="s">
        <v>3102</v>
      </c>
      <c r="I514" s="101" t="s">
        <v>3102</v>
      </c>
      <c r="J514" s="101" t="s">
        <v>673</v>
      </c>
      <c r="K514" s="101" t="s">
        <v>3102</v>
      </c>
      <c r="L514" s="101" t="s">
        <v>674</v>
      </c>
      <c r="M514" s="1">
        <v>2</v>
      </c>
    </row>
    <row r="515" spans="1:12" ht="9">
      <c r="A515" s="103" t="s">
        <v>1766</v>
      </c>
      <c r="B515" s="101"/>
      <c r="C515" s="102"/>
      <c r="D515" s="102"/>
      <c r="E515" s="102"/>
      <c r="F515" s="102"/>
      <c r="G515" s="101"/>
      <c r="H515" s="101"/>
      <c r="I515" s="101"/>
      <c r="J515" s="101"/>
      <c r="K515" s="101"/>
      <c r="L515" s="101"/>
    </row>
    <row r="516" spans="1:13" ht="9.75" thickBot="1">
      <c r="A516" s="103" t="s">
        <v>277</v>
      </c>
      <c r="B516" s="101"/>
      <c r="C516" s="102"/>
      <c r="D516" s="102"/>
      <c r="E516" s="102"/>
      <c r="F516" s="102"/>
      <c r="G516" s="99" t="s">
        <v>747</v>
      </c>
      <c r="H516" s="99" t="s">
        <v>3102</v>
      </c>
      <c r="I516" s="99" t="s">
        <v>3102</v>
      </c>
      <c r="J516" s="99" t="s">
        <v>675</v>
      </c>
      <c r="K516" s="99" t="s">
        <v>3102</v>
      </c>
      <c r="L516" s="99" t="s">
        <v>676</v>
      </c>
      <c r="M516" s="1">
        <v>2</v>
      </c>
    </row>
    <row r="517" spans="1:12" ht="9.75" thickTop="1">
      <c r="A517" s="103"/>
      <c r="B517" s="101"/>
      <c r="C517" s="102"/>
      <c r="D517" s="102"/>
      <c r="E517" s="102"/>
      <c r="F517" s="102"/>
      <c r="G517" s="104"/>
      <c r="H517" s="104"/>
      <c r="I517" s="101"/>
      <c r="J517" s="101"/>
      <c r="K517" s="101"/>
      <c r="L517" s="101"/>
    </row>
    <row r="518" spans="1:12" ht="9">
      <c r="A518" s="100" t="s">
        <v>2449</v>
      </c>
      <c r="B518" s="101"/>
      <c r="C518" s="102"/>
      <c r="D518" s="102"/>
      <c r="E518" s="102"/>
      <c r="F518" s="102"/>
      <c r="G518" s="101"/>
      <c r="H518" s="101"/>
      <c r="I518" s="101"/>
      <c r="J518" s="101"/>
      <c r="K518" s="101"/>
      <c r="L518" s="101"/>
    </row>
    <row r="519" spans="1:12" ht="9">
      <c r="A519" s="103"/>
      <c r="B519" s="101"/>
      <c r="C519" s="102"/>
      <c r="D519" s="102"/>
      <c r="E519" s="102"/>
      <c r="F519" s="102"/>
      <c r="G519" s="101"/>
      <c r="H519" s="101"/>
      <c r="I519" s="101"/>
      <c r="J519" s="101"/>
      <c r="K519" s="101"/>
      <c r="L519" s="101"/>
    </row>
    <row r="520" spans="1:13" ht="18">
      <c r="A520" s="103" t="s">
        <v>278</v>
      </c>
      <c r="B520" s="4" t="s">
        <v>3104</v>
      </c>
      <c r="C520" s="102" t="s">
        <v>3264</v>
      </c>
      <c r="D520" s="102"/>
      <c r="E520" s="102" t="s">
        <v>1791</v>
      </c>
      <c r="F520" s="102" t="s">
        <v>1795</v>
      </c>
      <c r="G520" s="101" t="s">
        <v>748</v>
      </c>
      <c r="H520" s="101" t="s">
        <v>3102</v>
      </c>
      <c r="I520" s="101" t="s">
        <v>3102</v>
      </c>
      <c r="J520" s="101" t="s">
        <v>3102</v>
      </c>
      <c r="K520" s="101" t="s">
        <v>3102</v>
      </c>
      <c r="L520" s="101" t="s">
        <v>748</v>
      </c>
      <c r="M520" s="1">
        <v>4</v>
      </c>
    </row>
    <row r="521" spans="1:13" ht="18">
      <c r="A521" s="103" t="s">
        <v>279</v>
      </c>
      <c r="B521" s="4" t="s">
        <v>3104</v>
      </c>
      <c r="C521" s="102" t="s">
        <v>3264</v>
      </c>
      <c r="D521" s="102"/>
      <c r="E521" s="102" t="s">
        <v>1791</v>
      </c>
      <c r="F521" s="102" t="s">
        <v>1106</v>
      </c>
      <c r="G521" s="101" t="s">
        <v>749</v>
      </c>
      <c r="H521" s="101" t="s">
        <v>3102</v>
      </c>
      <c r="I521" s="101" t="s">
        <v>3102</v>
      </c>
      <c r="J521" s="101" t="s">
        <v>3102</v>
      </c>
      <c r="K521" s="101" t="s">
        <v>3102</v>
      </c>
      <c r="L521" s="101" t="s">
        <v>749</v>
      </c>
      <c r="M521" s="1">
        <v>3</v>
      </c>
    </row>
    <row r="522" spans="1:13" ht="18">
      <c r="A522" s="103" t="s">
        <v>280</v>
      </c>
      <c r="B522" s="4" t="s">
        <v>3104</v>
      </c>
      <c r="C522" s="102" t="s">
        <v>3264</v>
      </c>
      <c r="D522" s="102"/>
      <c r="E522" s="102" t="s">
        <v>1791</v>
      </c>
      <c r="F522" s="102" t="s">
        <v>750</v>
      </c>
      <c r="G522" s="101" t="s">
        <v>751</v>
      </c>
      <c r="H522" s="101" t="s">
        <v>3102</v>
      </c>
      <c r="I522" s="101" t="s">
        <v>3102</v>
      </c>
      <c r="J522" s="101" t="s">
        <v>3102</v>
      </c>
      <c r="K522" s="101" t="s">
        <v>3102</v>
      </c>
      <c r="L522" s="101" t="s">
        <v>751</v>
      </c>
      <c r="M522" s="1">
        <v>3</v>
      </c>
    </row>
    <row r="523" spans="1:13" ht="9">
      <c r="A523" s="103"/>
      <c r="B523" s="101" t="s">
        <v>3106</v>
      </c>
      <c r="C523" s="102" t="s">
        <v>3264</v>
      </c>
      <c r="D523" s="102"/>
      <c r="E523" s="102" t="s">
        <v>1791</v>
      </c>
      <c r="F523" s="102"/>
      <c r="G523" s="101" t="s">
        <v>752</v>
      </c>
      <c r="H523" s="101" t="s">
        <v>3102</v>
      </c>
      <c r="I523" s="101" t="s">
        <v>3102</v>
      </c>
      <c r="J523" s="101" t="s">
        <v>3102</v>
      </c>
      <c r="K523" s="101" t="s">
        <v>3102</v>
      </c>
      <c r="L523" s="101" t="s">
        <v>752</v>
      </c>
      <c r="M523" s="1">
        <v>1</v>
      </c>
    </row>
    <row r="524" spans="1:13" ht="9">
      <c r="A524" s="103" t="s">
        <v>281</v>
      </c>
      <c r="B524" s="4" t="s">
        <v>3104</v>
      </c>
      <c r="C524" s="102" t="s">
        <v>3264</v>
      </c>
      <c r="D524" s="102"/>
      <c r="E524" s="102" t="s">
        <v>1794</v>
      </c>
      <c r="F524" s="102" t="s">
        <v>1795</v>
      </c>
      <c r="G524" s="101" t="s">
        <v>753</v>
      </c>
      <c r="H524" s="101" t="s">
        <v>3102</v>
      </c>
      <c r="I524" s="101" t="s">
        <v>3102</v>
      </c>
      <c r="J524" s="101" t="s">
        <v>3102</v>
      </c>
      <c r="K524" s="101" t="s">
        <v>3102</v>
      </c>
      <c r="L524" s="101" t="s">
        <v>753</v>
      </c>
      <c r="M524" s="1">
        <v>2</v>
      </c>
    </row>
    <row r="525" spans="1:13" ht="9">
      <c r="A525" s="103" t="s">
        <v>282</v>
      </c>
      <c r="B525" s="4" t="s">
        <v>3104</v>
      </c>
      <c r="C525" s="102" t="s">
        <v>3264</v>
      </c>
      <c r="D525" s="102"/>
      <c r="E525" s="102" t="s">
        <v>1825</v>
      </c>
      <c r="F525" s="102" t="s">
        <v>1795</v>
      </c>
      <c r="G525" s="101" t="s">
        <v>754</v>
      </c>
      <c r="H525" s="101" t="s">
        <v>3102</v>
      </c>
      <c r="I525" s="101" t="s">
        <v>3102</v>
      </c>
      <c r="J525" s="101" t="s">
        <v>3102</v>
      </c>
      <c r="K525" s="101" t="s">
        <v>3102</v>
      </c>
      <c r="L525" s="101" t="s">
        <v>754</v>
      </c>
      <c r="M525" s="1">
        <v>1</v>
      </c>
    </row>
    <row r="526" spans="1:12" ht="9">
      <c r="A526" s="103"/>
      <c r="B526" s="101"/>
      <c r="C526" s="102"/>
      <c r="D526" s="102"/>
      <c r="E526" s="102"/>
      <c r="F526" s="102"/>
      <c r="G526" s="101"/>
      <c r="H526" s="101"/>
      <c r="I526" s="101"/>
      <c r="J526" s="101"/>
      <c r="K526" s="101"/>
      <c r="L526" s="101"/>
    </row>
    <row r="527" spans="1:13" ht="9.75" thickBot="1">
      <c r="A527" s="103" t="s">
        <v>283</v>
      </c>
      <c r="B527" s="101"/>
      <c r="C527" s="102"/>
      <c r="D527" s="102"/>
      <c r="E527" s="102"/>
      <c r="F527" s="102"/>
      <c r="G527" s="99" t="s">
        <v>755</v>
      </c>
      <c r="H527" s="99" t="s">
        <v>3102</v>
      </c>
      <c r="I527" s="99" t="s">
        <v>3102</v>
      </c>
      <c r="J527" s="99" t="s">
        <v>3102</v>
      </c>
      <c r="K527" s="99" t="s">
        <v>3102</v>
      </c>
      <c r="L527" s="99" t="s">
        <v>755</v>
      </c>
      <c r="M527" s="1">
        <v>1</v>
      </c>
    </row>
    <row r="528" spans="1:12" ht="9.75" thickTop="1">
      <c r="A528" s="103"/>
      <c r="B528" s="101"/>
      <c r="C528" s="102"/>
      <c r="D528" s="102"/>
      <c r="E528" s="102"/>
      <c r="F528" s="102"/>
      <c r="G528" s="104"/>
      <c r="H528" s="104"/>
      <c r="I528" s="101"/>
      <c r="J528" s="101"/>
      <c r="K528" s="101"/>
      <c r="L528" s="101"/>
    </row>
    <row r="529" spans="1:12" ht="9">
      <c r="A529" s="100" t="s">
        <v>2527</v>
      </c>
      <c r="B529" s="101"/>
      <c r="C529" s="102"/>
      <c r="D529" s="102"/>
      <c r="E529" s="102"/>
      <c r="F529" s="102"/>
      <c r="G529" s="101"/>
      <c r="H529" s="101"/>
      <c r="I529" s="101"/>
      <c r="J529" s="101"/>
      <c r="K529" s="101"/>
      <c r="L529" s="101"/>
    </row>
    <row r="530" spans="1:12" ht="9">
      <c r="A530" s="103"/>
      <c r="B530" s="101"/>
      <c r="C530" s="102"/>
      <c r="D530" s="102"/>
      <c r="E530" s="102"/>
      <c r="F530" s="102"/>
      <c r="G530" s="101"/>
      <c r="H530" s="101"/>
      <c r="I530" s="101"/>
      <c r="J530" s="101"/>
      <c r="K530" s="101"/>
      <c r="L530" s="101"/>
    </row>
    <row r="531" spans="1:13" ht="18">
      <c r="A531" s="103" t="s">
        <v>284</v>
      </c>
      <c r="B531" s="4" t="s">
        <v>3104</v>
      </c>
      <c r="C531" s="102" t="s">
        <v>756</v>
      </c>
      <c r="D531" s="102"/>
      <c r="E531" s="102" t="s">
        <v>1791</v>
      </c>
      <c r="F531" s="102" t="s">
        <v>1801</v>
      </c>
      <c r="G531" s="101" t="s">
        <v>757</v>
      </c>
      <c r="H531" s="101" t="s">
        <v>3102</v>
      </c>
      <c r="I531" s="101" t="s">
        <v>3102</v>
      </c>
      <c r="J531" s="101" t="s">
        <v>677</v>
      </c>
      <c r="K531" s="101" t="s">
        <v>3102</v>
      </c>
      <c r="L531" s="101" t="s">
        <v>678</v>
      </c>
      <c r="M531" s="1">
        <v>4</v>
      </c>
    </row>
    <row r="532" spans="1:13" ht="9">
      <c r="A532" s="103" t="s">
        <v>285</v>
      </c>
      <c r="B532" s="4" t="s">
        <v>3104</v>
      </c>
      <c r="C532" s="102" t="s">
        <v>756</v>
      </c>
      <c r="D532" s="102"/>
      <c r="E532" s="102" t="s">
        <v>1794</v>
      </c>
      <c r="F532" s="102" t="s">
        <v>1801</v>
      </c>
      <c r="G532" s="101" t="s">
        <v>758</v>
      </c>
      <c r="H532" s="101" t="s">
        <v>3102</v>
      </c>
      <c r="I532" s="101" t="s">
        <v>3102</v>
      </c>
      <c r="J532" s="101" t="s">
        <v>679</v>
      </c>
      <c r="K532" s="101" t="s">
        <v>3102</v>
      </c>
      <c r="L532" s="101" t="s">
        <v>680</v>
      </c>
      <c r="M532" s="1">
        <v>2</v>
      </c>
    </row>
    <row r="533" spans="1:13" ht="18">
      <c r="A533" s="103" t="s">
        <v>286</v>
      </c>
      <c r="B533" s="4" t="s">
        <v>3104</v>
      </c>
      <c r="C533" s="102" t="s">
        <v>756</v>
      </c>
      <c r="D533" s="102"/>
      <c r="E533" s="102" t="s">
        <v>1814</v>
      </c>
      <c r="F533" s="102" t="s">
        <v>1801</v>
      </c>
      <c r="G533" s="101" t="s">
        <v>759</v>
      </c>
      <c r="H533" s="101" t="s">
        <v>3102</v>
      </c>
      <c r="I533" s="101" t="s">
        <v>3102</v>
      </c>
      <c r="J533" s="101" t="s">
        <v>681</v>
      </c>
      <c r="K533" s="101" t="s">
        <v>3102</v>
      </c>
      <c r="L533" s="101" t="s">
        <v>682</v>
      </c>
      <c r="M533" s="1">
        <v>2</v>
      </c>
    </row>
    <row r="534" spans="1:13" ht="18">
      <c r="A534" s="103" t="s">
        <v>287</v>
      </c>
      <c r="B534" s="4" t="s">
        <v>3104</v>
      </c>
      <c r="C534" s="102" t="s">
        <v>756</v>
      </c>
      <c r="D534" s="102"/>
      <c r="E534" s="102" t="s">
        <v>760</v>
      </c>
      <c r="F534" s="102" t="s">
        <v>1801</v>
      </c>
      <c r="G534" s="101" t="s">
        <v>761</v>
      </c>
      <c r="H534" s="101" t="s">
        <v>3102</v>
      </c>
      <c r="I534" s="101" t="s">
        <v>3102</v>
      </c>
      <c r="J534" s="101" t="s">
        <v>3102</v>
      </c>
      <c r="K534" s="101" t="s">
        <v>3102</v>
      </c>
      <c r="L534" s="101" t="s">
        <v>761</v>
      </c>
      <c r="M534" s="1">
        <v>2</v>
      </c>
    </row>
    <row r="535" spans="1:13" ht="9">
      <c r="A535" s="103" t="s">
        <v>288</v>
      </c>
      <c r="B535" s="4" t="s">
        <v>3104</v>
      </c>
      <c r="C535" s="102" t="s">
        <v>756</v>
      </c>
      <c r="D535" s="102"/>
      <c r="E535" s="102" t="s">
        <v>1266</v>
      </c>
      <c r="F535" s="102" t="s">
        <v>1801</v>
      </c>
      <c r="G535" s="101" t="s">
        <v>762</v>
      </c>
      <c r="H535" s="101" t="s">
        <v>3102</v>
      </c>
      <c r="I535" s="101" t="s">
        <v>3102</v>
      </c>
      <c r="J535" s="101" t="s">
        <v>683</v>
      </c>
      <c r="K535" s="101" t="s">
        <v>3102</v>
      </c>
      <c r="L535" s="101" t="s">
        <v>684</v>
      </c>
      <c r="M535" s="1">
        <v>2</v>
      </c>
    </row>
    <row r="536" spans="1:12" ht="9">
      <c r="A536" s="103" t="s">
        <v>1766</v>
      </c>
      <c r="B536" s="101"/>
      <c r="C536" s="102"/>
      <c r="D536" s="102"/>
      <c r="E536" s="102"/>
      <c r="F536" s="102"/>
      <c r="G536" s="101"/>
      <c r="H536" s="101"/>
      <c r="I536" s="101"/>
      <c r="J536" s="101"/>
      <c r="K536" s="101"/>
      <c r="L536" s="101"/>
    </row>
    <row r="537" spans="1:13" ht="9.75" thickBot="1">
      <c r="A537" s="103" t="s">
        <v>289</v>
      </c>
      <c r="B537" s="101"/>
      <c r="C537" s="102"/>
      <c r="D537" s="102"/>
      <c r="E537" s="102"/>
      <c r="F537" s="102"/>
      <c r="G537" s="99" t="s">
        <v>763</v>
      </c>
      <c r="H537" s="99" t="s">
        <v>3102</v>
      </c>
      <c r="I537" s="99" t="s">
        <v>3102</v>
      </c>
      <c r="J537" s="99" t="s">
        <v>685</v>
      </c>
      <c r="K537" s="99" t="s">
        <v>3102</v>
      </c>
      <c r="L537" s="99" t="s">
        <v>686</v>
      </c>
      <c r="M537" s="1">
        <v>2</v>
      </c>
    </row>
    <row r="538" spans="1:12" ht="9.75" thickTop="1">
      <c r="A538" s="103"/>
      <c r="B538" s="101"/>
      <c r="C538" s="102"/>
      <c r="D538" s="102"/>
      <c r="E538" s="102"/>
      <c r="F538" s="102"/>
      <c r="G538" s="104"/>
      <c r="H538" s="104"/>
      <c r="I538" s="101"/>
      <c r="J538" s="101"/>
      <c r="K538" s="101"/>
      <c r="L538" s="101"/>
    </row>
    <row r="539" spans="1:12" ht="9">
      <c r="A539" s="100" t="s">
        <v>2453</v>
      </c>
      <c r="B539" s="101"/>
      <c r="C539" s="102"/>
      <c r="D539" s="102"/>
      <c r="E539" s="102"/>
      <c r="F539" s="102"/>
      <c r="G539" s="101"/>
      <c r="H539" s="101"/>
      <c r="I539" s="101"/>
      <c r="J539" s="101"/>
      <c r="K539" s="101"/>
      <c r="L539" s="101"/>
    </row>
    <row r="540" spans="1:12" ht="9">
      <c r="A540" s="103"/>
      <c r="B540" s="101"/>
      <c r="C540" s="102"/>
      <c r="D540" s="102"/>
      <c r="E540" s="102"/>
      <c r="F540" s="102"/>
      <c r="G540" s="101"/>
      <c r="H540" s="101"/>
      <c r="I540" s="101"/>
      <c r="J540" s="101"/>
      <c r="K540" s="101"/>
      <c r="L540" s="101"/>
    </row>
    <row r="541" spans="1:12" ht="9">
      <c r="A541" s="100" t="s">
        <v>764</v>
      </c>
      <c r="B541" s="101"/>
      <c r="C541" s="102"/>
      <c r="D541" s="102"/>
      <c r="E541" s="102"/>
      <c r="F541" s="102"/>
      <c r="G541" s="101"/>
      <c r="H541" s="101"/>
      <c r="I541" s="101"/>
      <c r="J541" s="101"/>
      <c r="K541" s="101"/>
      <c r="L541" s="101"/>
    </row>
    <row r="542" spans="1:12" ht="9">
      <c r="A542" s="103"/>
      <c r="B542" s="101"/>
      <c r="C542" s="102"/>
      <c r="D542" s="102"/>
      <c r="E542" s="102"/>
      <c r="F542" s="102"/>
      <c r="G542" s="101"/>
      <c r="H542" s="101"/>
      <c r="I542" s="101"/>
      <c r="J542" s="101"/>
      <c r="K542" s="101"/>
      <c r="L542" s="101"/>
    </row>
    <row r="543" spans="1:13" ht="9">
      <c r="A543" s="103" t="s">
        <v>290</v>
      </c>
      <c r="B543" s="4" t="s">
        <v>3104</v>
      </c>
      <c r="C543" s="102" t="s">
        <v>3264</v>
      </c>
      <c r="D543" s="102"/>
      <c r="E543" s="102" t="s">
        <v>765</v>
      </c>
      <c r="F543" s="102" t="s">
        <v>1801</v>
      </c>
      <c r="G543" s="101" t="s">
        <v>766</v>
      </c>
      <c r="H543" s="101" t="s">
        <v>3102</v>
      </c>
      <c r="I543" s="101" t="s">
        <v>3102</v>
      </c>
      <c r="J543" s="101" t="s">
        <v>687</v>
      </c>
      <c r="K543" s="101" t="s">
        <v>3102</v>
      </c>
      <c r="L543" s="101" t="s">
        <v>688</v>
      </c>
      <c r="M543" s="1">
        <v>5</v>
      </c>
    </row>
    <row r="544" spans="1:12" ht="9">
      <c r="A544" s="103" t="s">
        <v>1766</v>
      </c>
      <c r="B544" s="101"/>
      <c r="C544" s="102"/>
      <c r="D544" s="102"/>
      <c r="E544" s="102"/>
      <c r="F544" s="102"/>
      <c r="G544" s="101"/>
      <c r="H544" s="101"/>
      <c r="I544" s="101"/>
      <c r="J544" s="101"/>
      <c r="K544" s="101"/>
      <c r="L544" s="101"/>
    </row>
    <row r="545" spans="1:13" ht="9.75" thickBot="1">
      <c r="A545" s="103" t="s">
        <v>291</v>
      </c>
      <c r="B545" s="101"/>
      <c r="C545" s="102"/>
      <c r="D545" s="102"/>
      <c r="E545" s="102"/>
      <c r="F545" s="102"/>
      <c r="G545" s="99" t="s">
        <v>766</v>
      </c>
      <c r="H545" s="99" t="s">
        <v>3102</v>
      </c>
      <c r="I545" s="99" t="s">
        <v>3102</v>
      </c>
      <c r="J545" s="99" t="s">
        <v>687</v>
      </c>
      <c r="K545" s="99" t="s">
        <v>3102</v>
      </c>
      <c r="L545" s="99" t="s">
        <v>688</v>
      </c>
      <c r="M545" s="1">
        <v>2</v>
      </c>
    </row>
    <row r="546" spans="1:12" ht="9.75" thickTop="1">
      <c r="A546" s="103"/>
      <c r="B546" s="101"/>
      <c r="C546" s="102"/>
      <c r="D546" s="102"/>
      <c r="E546" s="102"/>
      <c r="F546" s="102"/>
      <c r="G546" s="104"/>
      <c r="H546" s="104"/>
      <c r="I546" s="101"/>
      <c r="J546" s="101"/>
      <c r="K546" s="101"/>
      <c r="L546" s="101"/>
    </row>
    <row r="547" spans="1:12" ht="9">
      <c r="A547" s="100" t="s">
        <v>767</v>
      </c>
      <c r="B547" s="101"/>
      <c r="C547" s="102"/>
      <c r="D547" s="102"/>
      <c r="E547" s="102"/>
      <c r="F547" s="102"/>
      <c r="G547" s="101"/>
      <c r="H547" s="101"/>
      <c r="I547" s="101"/>
      <c r="J547" s="101"/>
      <c r="K547" s="101"/>
      <c r="L547" s="101"/>
    </row>
    <row r="548" spans="1:12" ht="9">
      <c r="A548" s="103"/>
      <c r="B548" s="101"/>
      <c r="C548" s="102"/>
      <c r="D548" s="102"/>
      <c r="E548" s="102"/>
      <c r="F548" s="102"/>
      <c r="G548" s="101"/>
      <c r="H548" s="101"/>
      <c r="I548" s="101"/>
      <c r="J548" s="101"/>
      <c r="K548" s="101"/>
      <c r="L548" s="101"/>
    </row>
    <row r="549" spans="1:12" ht="9">
      <c r="A549" s="100" t="s">
        <v>768</v>
      </c>
      <c r="B549" s="101"/>
      <c r="C549" s="102"/>
      <c r="D549" s="102"/>
      <c r="E549" s="102"/>
      <c r="F549" s="102"/>
      <c r="G549" s="101"/>
      <c r="H549" s="101"/>
      <c r="I549" s="101"/>
      <c r="J549" s="101"/>
      <c r="K549" s="101"/>
      <c r="L549" s="101"/>
    </row>
    <row r="550" spans="1:12" ht="9">
      <c r="A550" s="103"/>
      <c r="B550" s="101"/>
      <c r="C550" s="102"/>
      <c r="D550" s="102"/>
      <c r="E550" s="102"/>
      <c r="F550" s="102"/>
      <c r="G550" s="101"/>
      <c r="H550" s="101"/>
      <c r="I550" s="101"/>
      <c r="J550" s="101"/>
      <c r="K550" s="101"/>
      <c r="L550" s="101"/>
    </row>
    <row r="551" spans="1:13" ht="18">
      <c r="A551" s="103" t="s">
        <v>292</v>
      </c>
      <c r="B551" s="4" t="s">
        <v>3104</v>
      </c>
      <c r="C551" s="102" t="s">
        <v>3187</v>
      </c>
      <c r="D551" s="102"/>
      <c r="E551" s="102" t="s">
        <v>1791</v>
      </c>
      <c r="F551" s="102" t="s">
        <v>1801</v>
      </c>
      <c r="G551" s="101" t="s">
        <v>769</v>
      </c>
      <c r="H551" s="101" t="s">
        <v>3102</v>
      </c>
      <c r="I551" s="101" t="s">
        <v>3102</v>
      </c>
      <c r="J551" s="101" t="s">
        <v>3102</v>
      </c>
      <c r="K551" s="101" t="s">
        <v>3102</v>
      </c>
      <c r="L551" s="101" t="s">
        <v>769</v>
      </c>
      <c r="M551" s="1">
        <v>7</v>
      </c>
    </row>
    <row r="552" spans="1:13" ht="18">
      <c r="A552" s="103" t="s">
        <v>293</v>
      </c>
      <c r="B552" s="4" t="s">
        <v>3104</v>
      </c>
      <c r="C552" s="102" t="s">
        <v>3187</v>
      </c>
      <c r="D552" s="102"/>
      <c r="E552" s="102" t="s">
        <v>1372</v>
      </c>
      <c r="F552" s="102" t="s">
        <v>1801</v>
      </c>
      <c r="G552" s="101" t="s">
        <v>770</v>
      </c>
      <c r="H552" s="101" t="s">
        <v>3102</v>
      </c>
      <c r="I552" s="101" t="s">
        <v>3102</v>
      </c>
      <c r="J552" s="101" t="s">
        <v>689</v>
      </c>
      <c r="K552" s="101" t="s">
        <v>3102</v>
      </c>
      <c r="L552" s="101" t="s">
        <v>690</v>
      </c>
      <c r="M552" s="1">
        <v>4</v>
      </c>
    </row>
    <row r="553" spans="1:13" ht="18">
      <c r="A553" s="103" t="s">
        <v>294</v>
      </c>
      <c r="B553" s="4" t="s">
        <v>3104</v>
      </c>
      <c r="C553" s="102" t="s">
        <v>3187</v>
      </c>
      <c r="D553" s="102"/>
      <c r="E553" s="102" t="s">
        <v>1814</v>
      </c>
      <c r="F553" s="102" t="s">
        <v>1801</v>
      </c>
      <c r="G553" s="101" t="s">
        <v>771</v>
      </c>
      <c r="H553" s="101" t="s">
        <v>3102</v>
      </c>
      <c r="I553" s="101" t="s">
        <v>3102</v>
      </c>
      <c r="J553" s="101" t="s">
        <v>691</v>
      </c>
      <c r="K553" s="101" t="s">
        <v>3102</v>
      </c>
      <c r="L553" s="101" t="s">
        <v>692</v>
      </c>
      <c r="M553" s="1">
        <v>3</v>
      </c>
    </row>
    <row r="554" spans="1:13" ht="9">
      <c r="A554" s="103" t="s">
        <v>295</v>
      </c>
      <c r="B554" s="4" t="s">
        <v>3104</v>
      </c>
      <c r="C554" s="102" t="s">
        <v>3187</v>
      </c>
      <c r="D554" s="102"/>
      <c r="E554" s="102" t="s">
        <v>1208</v>
      </c>
      <c r="F554" s="102" t="s">
        <v>1801</v>
      </c>
      <c r="G554" s="101" t="s">
        <v>772</v>
      </c>
      <c r="H554" s="101" t="s">
        <v>3102</v>
      </c>
      <c r="I554" s="101" t="s">
        <v>3102</v>
      </c>
      <c r="J554" s="101" t="s">
        <v>693</v>
      </c>
      <c r="K554" s="101" t="s">
        <v>3102</v>
      </c>
      <c r="L554" s="101" t="s">
        <v>694</v>
      </c>
      <c r="M554" s="1">
        <v>2</v>
      </c>
    </row>
    <row r="555" spans="1:13" ht="9">
      <c r="A555" s="103" t="s">
        <v>296</v>
      </c>
      <c r="B555" s="4" t="s">
        <v>3104</v>
      </c>
      <c r="C555" s="102" t="s">
        <v>3187</v>
      </c>
      <c r="D555" s="102"/>
      <c r="E555" s="102" t="s">
        <v>1825</v>
      </c>
      <c r="F555" s="102" t="s">
        <v>1801</v>
      </c>
      <c r="G555" s="101" t="s">
        <v>773</v>
      </c>
      <c r="H555" s="101" t="s">
        <v>3102</v>
      </c>
      <c r="I555" s="101" t="s">
        <v>3102</v>
      </c>
      <c r="J555" s="101" t="s">
        <v>3102</v>
      </c>
      <c r="K555" s="101" t="s">
        <v>3102</v>
      </c>
      <c r="L555" s="101" t="s">
        <v>773</v>
      </c>
      <c r="M555" s="1">
        <v>2</v>
      </c>
    </row>
    <row r="556" spans="1:12" ht="9">
      <c r="A556" s="103" t="s">
        <v>1766</v>
      </c>
      <c r="B556" s="101"/>
      <c r="C556" s="102"/>
      <c r="D556" s="102"/>
      <c r="E556" s="102"/>
      <c r="F556" s="102"/>
      <c r="G556" s="101"/>
      <c r="H556" s="101"/>
      <c r="I556" s="101"/>
      <c r="J556" s="101"/>
      <c r="K556" s="101"/>
      <c r="L556" s="101"/>
    </row>
    <row r="557" spans="1:13" ht="9.75" thickBot="1">
      <c r="A557" s="103" t="s">
        <v>297</v>
      </c>
      <c r="B557" s="101"/>
      <c r="C557" s="102"/>
      <c r="D557" s="102"/>
      <c r="E557" s="102"/>
      <c r="F557" s="102"/>
      <c r="G557" s="99" t="s">
        <v>774</v>
      </c>
      <c r="H557" s="99" t="s">
        <v>3102</v>
      </c>
      <c r="I557" s="99" t="s">
        <v>3102</v>
      </c>
      <c r="J557" s="99" t="s">
        <v>695</v>
      </c>
      <c r="K557" s="99" t="s">
        <v>3102</v>
      </c>
      <c r="L557" s="99" t="s">
        <v>696</v>
      </c>
      <c r="M557" s="1">
        <v>2</v>
      </c>
    </row>
    <row r="558" spans="1:12" ht="9.75" thickTop="1">
      <c r="A558" s="103"/>
      <c r="B558" s="101"/>
      <c r="C558" s="102"/>
      <c r="D558" s="102"/>
      <c r="E558" s="102"/>
      <c r="F558" s="102"/>
      <c r="G558" s="104"/>
      <c r="H558" s="104"/>
      <c r="I558" s="101"/>
      <c r="J558" s="101"/>
      <c r="K558" s="101"/>
      <c r="L558" s="101"/>
    </row>
    <row r="559" spans="1:12" ht="9">
      <c r="A559" s="100" t="s">
        <v>775</v>
      </c>
      <c r="B559" s="101"/>
      <c r="C559" s="102"/>
      <c r="D559" s="102"/>
      <c r="E559" s="102"/>
      <c r="F559" s="102"/>
      <c r="G559" s="101"/>
      <c r="H559" s="101"/>
      <c r="I559" s="101"/>
      <c r="J559" s="101"/>
      <c r="K559" s="101"/>
      <c r="L559" s="101"/>
    </row>
    <row r="560" spans="1:12" ht="9">
      <c r="A560" s="103"/>
      <c r="B560" s="101"/>
      <c r="C560" s="102"/>
      <c r="D560" s="102"/>
      <c r="E560" s="102"/>
      <c r="F560" s="102"/>
      <c r="G560" s="101"/>
      <c r="H560" s="101"/>
      <c r="I560" s="101"/>
      <c r="J560" s="101"/>
      <c r="K560" s="101"/>
      <c r="L560" s="101"/>
    </row>
    <row r="561" spans="1:13" ht="18">
      <c r="A561" s="103" t="s">
        <v>298</v>
      </c>
      <c r="B561" s="4" t="s">
        <v>3104</v>
      </c>
      <c r="C561" s="102" t="s">
        <v>776</v>
      </c>
      <c r="D561" s="102"/>
      <c r="E561" s="102" t="s">
        <v>1791</v>
      </c>
      <c r="F561" s="102" t="s">
        <v>1801</v>
      </c>
      <c r="G561" s="101" t="s">
        <v>777</v>
      </c>
      <c r="H561" s="101" t="s">
        <v>3102</v>
      </c>
      <c r="I561" s="101" t="s">
        <v>3102</v>
      </c>
      <c r="J561" s="101" t="s">
        <v>3102</v>
      </c>
      <c r="K561" s="101" t="s">
        <v>3102</v>
      </c>
      <c r="L561" s="101" t="s">
        <v>777</v>
      </c>
      <c r="M561" s="1">
        <v>5</v>
      </c>
    </row>
    <row r="562" spans="1:13" ht="18">
      <c r="A562" s="103" t="s">
        <v>299</v>
      </c>
      <c r="B562" s="4" t="s">
        <v>3104</v>
      </c>
      <c r="C562" s="102" t="s">
        <v>776</v>
      </c>
      <c r="D562" s="102"/>
      <c r="E562" s="102" t="s">
        <v>1794</v>
      </c>
      <c r="F562" s="102" t="s">
        <v>1801</v>
      </c>
      <c r="G562" s="101" t="s">
        <v>778</v>
      </c>
      <c r="H562" s="101" t="s">
        <v>3102</v>
      </c>
      <c r="I562" s="101" t="s">
        <v>3102</v>
      </c>
      <c r="J562" s="101" t="s">
        <v>697</v>
      </c>
      <c r="K562" s="101" t="s">
        <v>3102</v>
      </c>
      <c r="L562" s="101" t="s">
        <v>698</v>
      </c>
      <c r="M562" s="1">
        <v>2</v>
      </c>
    </row>
    <row r="563" spans="1:12" ht="9">
      <c r="A563" s="103" t="s">
        <v>1766</v>
      </c>
      <c r="B563" s="101"/>
      <c r="C563" s="102"/>
      <c r="D563" s="102"/>
      <c r="E563" s="102"/>
      <c r="F563" s="102"/>
      <c r="G563" s="101"/>
      <c r="H563" s="101"/>
      <c r="I563" s="101"/>
      <c r="J563" s="101"/>
      <c r="K563" s="101"/>
      <c r="L563" s="101"/>
    </row>
    <row r="564" spans="1:13" ht="9.75" thickBot="1">
      <c r="A564" s="103" t="s">
        <v>300</v>
      </c>
      <c r="B564" s="101"/>
      <c r="C564" s="102"/>
      <c r="D564" s="102"/>
      <c r="E564" s="102"/>
      <c r="F564" s="102"/>
      <c r="G564" s="99" t="s">
        <v>779</v>
      </c>
      <c r="H564" s="99" t="s">
        <v>3102</v>
      </c>
      <c r="I564" s="99" t="s">
        <v>3102</v>
      </c>
      <c r="J564" s="99" t="s">
        <v>697</v>
      </c>
      <c r="K564" s="99" t="s">
        <v>3102</v>
      </c>
      <c r="L564" s="99" t="s">
        <v>699</v>
      </c>
      <c r="M564" s="1">
        <v>2</v>
      </c>
    </row>
    <row r="565" spans="1:12" ht="9.75" thickTop="1">
      <c r="A565" s="103"/>
      <c r="B565" s="101"/>
      <c r="C565" s="102"/>
      <c r="D565" s="102"/>
      <c r="E565" s="102"/>
      <c r="F565" s="102"/>
      <c r="G565" s="104"/>
      <c r="H565" s="104"/>
      <c r="I565" s="101"/>
      <c r="J565" s="101"/>
      <c r="K565" s="101"/>
      <c r="L565" s="101"/>
    </row>
    <row r="566" spans="1:12" ht="9">
      <c r="A566" s="100" t="s">
        <v>780</v>
      </c>
      <c r="B566" s="101"/>
      <c r="C566" s="102"/>
      <c r="D566" s="102"/>
      <c r="E566" s="102"/>
      <c r="F566" s="102"/>
      <c r="G566" s="101"/>
      <c r="H566" s="101"/>
      <c r="I566" s="101"/>
      <c r="J566" s="101"/>
      <c r="K566" s="101"/>
      <c r="L566" s="101"/>
    </row>
    <row r="567" spans="1:12" ht="9">
      <c r="A567" s="103"/>
      <c r="B567" s="101"/>
      <c r="C567" s="102"/>
      <c r="D567" s="102"/>
      <c r="E567" s="102"/>
      <c r="F567" s="102"/>
      <c r="G567" s="101"/>
      <c r="H567" s="101"/>
      <c r="I567" s="101"/>
      <c r="J567" s="101"/>
      <c r="K567" s="101"/>
      <c r="L567" s="101"/>
    </row>
    <row r="568" spans="1:13" ht="9">
      <c r="A568" s="103" t="s">
        <v>301</v>
      </c>
      <c r="B568" s="4" t="s">
        <v>3104</v>
      </c>
      <c r="C568" s="102" t="s">
        <v>3264</v>
      </c>
      <c r="D568" s="102"/>
      <c r="E568" s="102" t="s">
        <v>781</v>
      </c>
      <c r="F568" s="102" t="s">
        <v>1801</v>
      </c>
      <c r="G568" s="101" t="s">
        <v>782</v>
      </c>
      <c r="H568" s="101" t="s">
        <v>3102</v>
      </c>
      <c r="I568" s="101" t="s">
        <v>3102</v>
      </c>
      <c r="J568" s="101" t="s">
        <v>700</v>
      </c>
      <c r="K568" s="101" t="s">
        <v>3102</v>
      </c>
      <c r="L568" s="101" t="s">
        <v>701</v>
      </c>
      <c r="M568" s="1">
        <v>2</v>
      </c>
    </row>
    <row r="569" spans="1:13" ht="18">
      <c r="A569" s="103" t="s">
        <v>302</v>
      </c>
      <c r="B569" s="4" t="s">
        <v>3104</v>
      </c>
      <c r="C569" s="102" t="s">
        <v>3264</v>
      </c>
      <c r="D569" s="102"/>
      <c r="E569" s="102" t="s">
        <v>1791</v>
      </c>
      <c r="F569" s="102" t="s">
        <v>783</v>
      </c>
      <c r="G569" s="101" t="s">
        <v>784</v>
      </c>
      <c r="H569" s="101" t="s">
        <v>3102</v>
      </c>
      <c r="I569" s="101" t="s">
        <v>3102</v>
      </c>
      <c r="J569" s="101" t="s">
        <v>702</v>
      </c>
      <c r="K569" s="101" t="s">
        <v>3102</v>
      </c>
      <c r="L569" s="101" t="s">
        <v>703</v>
      </c>
      <c r="M569" s="1">
        <v>2</v>
      </c>
    </row>
    <row r="570" spans="1:12" ht="9">
      <c r="A570" s="103"/>
      <c r="B570" s="101"/>
      <c r="C570" s="102"/>
      <c r="D570" s="102"/>
      <c r="E570" s="102"/>
      <c r="F570" s="102"/>
      <c r="G570" s="101"/>
      <c r="H570" s="101"/>
      <c r="I570" s="101"/>
      <c r="J570" s="101"/>
      <c r="K570" s="101"/>
      <c r="L570" s="101"/>
    </row>
    <row r="571" spans="1:13" ht="9.75" thickBot="1">
      <c r="A571" s="103" t="s">
        <v>303</v>
      </c>
      <c r="B571" s="101"/>
      <c r="C571" s="102"/>
      <c r="D571" s="102"/>
      <c r="E571" s="102"/>
      <c r="F571" s="102"/>
      <c r="G571" s="99" t="s">
        <v>785</v>
      </c>
      <c r="H571" s="99" t="s">
        <v>3102</v>
      </c>
      <c r="I571" s="99" t="s">
        <v>3102</v>
      </c>
      <c r="J571" s="99" t="s">
        <v>704</v>
      </c>
      <c r="K571" s="99" t="s">
        <v>3102</v>
      </c>
      <c r="L571" s="99" t="s">
        <v>705</v>
      </c>
      <c r="M571" s="1">
        <v>1</v>
      </c>
    </row>
    <row r="572" spans="1:12" ht="9.75" thickTop="1">
      <c r="A572" s="103"/>
      <c r="B572" s="101"/>
      <c r="C572" s="102"/>
      <c r="D572" s="102"/>
      <c r="E572" s="102"/>
      <c r="F572" s="102"/>
      <c r="G572" s="104"/>
      <c r="H572" s="104"/>
      <c r="I572" s="101"/>
      <c r="J572" s="101"/>
      <c r="K572" s="101"/>
      <c r="L572" s="101"/>
    </row>
    <row r="573" spans="1:12" ht="9">
      <c r="A573" s="103" t="s">
        <v>1766</v>
      </c>
      <c r="B573" s="101"/>
      <c r="C573" s="102"/>
      <c r="D573" s="102"/>
      <c r="E573" s="102"/>
      <c r="F573" s="102"/>
      <c r="G573" s="101"/>
      <c r="H573" s="101"/>
      <c r="I573" s="101"/>
      <c r="J573" s="101"/>
      <c r="K573" s="101"/>
      <c r="L573" s="101"/>
    </row>
    <row r="574" spans="1:13" ht="9.75" thickBot="1">
      <c r="A574" s="103" t="s">
        <v>304</v>
      </c>
      <c r="B574" s="101"/>
      <c r="C574" s="102"/>
      <c r="D574" s="102"/>
      <c r="E574" s="102"/>
      <c r="F574" s="102"/>
      <c r="G574" s="99" t="s">
        <v>786</v>
      </c>
      <c r="H574" s="99" t="s">
        <v>3102</v>
      </c>
      <c r="I574" s="99" t="s">
        <v>3102</v>
      </c>
      <c r="J574" s="99" t="s">
        <v>706</v>
      </c>
      <c r="K574" s="99" t="s">
        <v>3102</v>
      </c>
      <c r="L574" s="99" t="s">
        <v>707</v>
      </c>
      <c r="M574" s="1">
        <v>2</v>
      </c>
    </row>
    <row r="575" spans="1:12" ht="9.75" thickTop="1">
      <c r="A575" s="103"/>
      <c r="B575" s="101"/>
      <c r="C575" s="102"/>
      <c r="D575" s="102"/>
      <c r="E575" s="102"/>
      <c r="F575" s="102"/>
      <c r="G575" s="104"/>
      <c r="H575" s="104"/>
      <c r="I575" s="101"/>
      <c r="J575" s="101"/>
      <c r="K575" s="101"/>
      <c r="L575" s="101"/>
    </row>
    <row r="576" spans="1:12" ht="9">
      <c r="A576" s="103" t="s">
        <v>1766</v>
      </c>
      <c r="B576" s="101"/>
      <c r="C576" s="102"/>
      <c r="D576" s="102"/>
      <c r="E576" s="102"/>
      <c r="F576" s="102"/>
      <c r="G576" s="101"/>
      <c r="H576" s="101"/>
      <c r="I576" s="101"/>
      <c r="J576" s="101"/>
      <c r="K576" s="101"/>
      <c r="L576" s="101"/>
    </row>
    <row r="577" spans="1:13" ht="9.75" thickBot="1">
      <c r="A577" s="103" t="s">
        <v>305</v>
      </c>
      <c r="B577" s="101"/>
      <c r="C577" s="102"/>
      <c r="D577" s="102"/>
      <c r="E577" s="102"/>
      <c r="F577" s="102"/>
      <c r="G577" s="99" t="s">
        <v>787</v>
      </c>
      <c r="H577" s="99" t="s">
        <v>3102</v>
      </c>
      <c r="I577" s="99" t="s">
        <v>3102</v>
      </c>
      <c r="J577" s="99" t="s">
        <v>708</v>
      </c>
      <c r="K577" s="99" t="s">
        <v>3102</v>
      </c>
      <c r="L577" s="99" t="s">
        <v>709</v>
      </c>
      <c r="M577" s="1">
        <v>2</v>
      </c>
    </row>
    <row r="578" spans="1:12" ht="9.75" thickTop="1">
      <c r="A578" s="103"/>
      <c r="B578" s="101"/>
      <c r="C578" s="102"/>
      <c r="D578" s="102"/>
      <c r="E578" s="102"/>
      <c r="F578" s="102"/>
      <c r="G578" s="104"/>
      <c r="H578" s="104"/>
      <c r="I578" s="101"/>
      <c r="J578" s="101"/>
      <c r="K578" s="101"/>
      <c r="L578" s="101"/>
    </row>
    <row r="579" spans="1:12" ht="9">
      <c r="A579" s="103"/>
      <c r="B579" s="101"/>
      <c r="C579" s="102"/>
      <c r="D579" s="102"/>
      <c r="E579" s="102"/>
      <c r="F579" s="102"/>
      <c r="G579" s="101"/>
      <c r="H579" s="101"/>
      <c r="I579" s="101"/>
      <c r="J579" s="101"/>
      <c r="K579" s="101"/>
      <c r="L579" s="101"/>
    </row>
    <row r="580" spans="1:12" ht="9">
      <c r="A580" s="100" t="s">
        <v>788</v>
      </c>
      <c r="B580" s="101"/>
      <c r="C580" s="102"/>
      <c r="D580" s="102"/>
      <c r="E580" s="102"/>
      <c r="F580" s="102"/>
      <c r="G580" s="101"/>
      <c r="H580" s="101"/>
      <c r="I580" s="101"/>
      <c r="J580" s="101"/>
      <c r="K580" s="101"/>
      <c r="L580" s="101"/>
    </row>
    <row r="581" spans="1:12" ht="9">
      <c r="A581" s="103"/>
      <c r="B581" s="101"/>
      <c r="C581" s="102"/>
      <c r="D581" s="102"/>
      <c r="E581" s="102"/>
      <c r="F581" s="102"/>
      <c r="G581" s="101"/>
      <c r="H581" s="101"/>
      <c r="I581" s="101"/>
      <c r="J581" s="101"/>
      <c r="K581" s="101"/>
      <c r="L581" s="101"/>
    </row>
    <row r="582" spans="1:13" ht="18">
      <c r="A582" s="103" t="s">
        <v>306</v>
      </c>
      <c r="B582" s="4" t="s">
        <v>3104</v>
      </c>
      <c r="C582" s="102" t="s">
        <v>789</v>
      </c>
      <c r="D582" s="102"/>
      <c r="E582" s="102" t="s">
        <v>1794</v>
      </c>
      <c r="F582" s="102" t="s">
        <v>1801</v>
      </c>
      <c r="G582" s="101" t="s">
        <v>790</v>
      </c>
      <c r="H582" s="101" t="s">
        <v>3102</v>
      </c>
      <c r="I582" s="101" t="s">
        <v>3102</v>
      </c>
      <c r="J582" s="101" t="s">
        <v>3102</v>
      </c>
      <c r="K582" s="101" t="s">
        <v>3102</v>
      </c>
      <c r="L582" s="101" t="s">
        <v>790</v>
      </c>
      <c r="M582" s="1">
        <v>5</v>
      </c>
    </row>
    <row r="583" spans="1:13" ht="18">
      <c r="A583" s="103" t="s">
        <v>307</v>
      </c>
      <c r="B583" s="4" t="s">
        <v>3104</v>
      </c>
      <c r="C583" s="102" t="s">
        <v>789</v>
      </c>
      <c r="D583" s="102"/>
      <c r="E583" s="102" t="s">
        <v>1840</v>
      </c>
      <c r="F583" s="102" t="s">
        <v>1801</v>
      </c>
      <c r="G583" s="101" t="s">
        <v>791</v>
      </c>
      <c r="H583" s="101" t="s">
        <v>3102</v>
      </c>
      <c r="I583" s="101" t="s">
        <v>3102</v>
      </c>
      <c r="J583" s="101" t="s">
        <v>3102</v>
      </c>
      <c r="K583" s="101" t="s">
        <v>3102</v>
      </c>
      <c r="L583" s="101" t="s">
        <v>791</v>
      </c>
      <c r="M583" s="1">
        <v>3</v>
      </c>
    </row>
    <row r="584" spans="1:13" ht="18">
      <c r="A584" s="103" t="s">
        <v>308</v>
      </c>
      <c r="B584" s="4" t="s">
        <v>3104</v>
      </c>
      <c r="C584" s="102" t="s">
        <v>789</v>
      </c>
      <c r="D584" s="102"/>
      <c r="E584" s="102" t="s">
        <v>1814</v>
      </c>
      <c r="F584" s="102" t="s">
        <v>1801</v>
      </c>
      <c r="G584" s="101" t="s">
        <v>3102</v>
      </c>
      <c r="H584" s="101" t="s">
        <v>3102</v>
      </c>
      <c r="I584" s="101" t="s">
        <v>3102</v>
      </c>
      <c r="J584" s="101" t="s">
        <v>710</v>
      </c>
      <c r="K584" s="101" t="s">
        <v>3102</v>
      </c>
      <c r="L584" s="101" t="s">
        <v>711</v>
      </c>
      <c r="M584" s="1">
        <v>2</v>
      </c>
    </row>
    <row r="585" spans="1:13" ht="9">
      <c r="A585" s="103" t="s">
        <v>309</v>
      </c>
      <c r="B585" s="4" t="s">
        <v>3104</v>
      </c>
      <c r="C585" s="102" t="s">
        <v>789</v>
      </c>
      <c r="D585" s="102"/>
      <c r="E585" s="102" t="s">
        <v>1844</v>
      </c>
      <c r="F585" s="102" t="s">
        <v>1801</v>
      </c>
      <c r="G585" s="101" t="s">
        <v>3102</v>
      </c>
      <c r="H585" s="101" t="s">
        <v>3102</v>
      </c>
      <c r="I585" s="101" t="s">
        <v>3102</v>
      </c>
      <c r="J585" s="101" t="s">
        <v>712</v>
      </c>
      <c r="K585" s="101" t="s">
        <v>3102</v>
      </c>
      <c r="L585" s="101" t="s">
        <v>713</v>
      </c>
      <c r="M585" s="1">
        <v>2</v>
      </c>
    </row>
    <row r="586" spans="1:12" ht="9">
      <c r="A586" s="103" t="s">
        <v>1766</v>
      </c>
      <c r="B586" s="101"/>
      <c r="C586" s="102"/>
      <c r="D586" s="102"/>
      <c r="E586" s="102"/>
      <c r="F586" s="102"/>
      <c r="G586" s="101"/>
      <c r="H586" s="101"/>
      <c r="I586" s="101"/>
      <c r="J586" s="101"/>
      <c r="K586" s="101"/>
      <c r="L586" s="101"/>
    </row>
    <row r="587" spans="1:13" ht="9.75" thickBot="1">
      <c r="A587" s="103" t="s">
        <v>310</v>
      </c>
      <c r="B587" s="101"/>
      <c r="C587" s="102"/>
      <c r="D587" s="102"/>
      <c r="E587" s="102"/>
      <c r="F587" s="102"/>
      <c r="G587" s="99" t="s">
        <v>792</v>
      </c>
      <c r="H587" s="99" t="s">
        <v>3102</v>
      </c>
      <c r="I587" s="99" t="s">
        <v>3102</v>
      </c>
      <c r="J587" s="99" t="s">
        <v>714</v>
      </c>
      <c r="K587" s="99" t="s">
        <v>3102</v>
      </c>
      <c r="L587" s="99" t="s">
        <v>715</v>
      </c>
      <c r="M587" s="1">
        <v>2</v>
      </c>
    </row>
    <row r="588" spans="1:12" ht="9.75" thickTop="1">
      <c r="A588" s="103"/>
      <c r="B588" s="101"/>
      <c r="C588" s="102"/>
      <c r="D588" s="102"/>
      <c r="E588" s="102"/>
      <c r="F588" s="102"/>
      <c r="G588" s="104"/>
      <c r="H588" s="104"/>
      <c r="I588" s="101"/>
      <c r="J588" s="101"/>
      <c r="K588" s="101"/>
      <c r="L588" s="101"/>
    </row>
    <row r="589" spans="1:12" ht="9">
      <c r="A589" s="100" t="s">
        <v>2539</v>
      </c>
      <c r="B589" s="101"/>
      <c r="C589" s="102"/>
      <c r="D589" s="102"/>
      <c r="E589" s="102"/>
      <c r="F589" s="102"/>
      <c r="G589" s="101"/>
      <c r="H589" s="101"/>
      <c r="I589" s="101"/>
      <c r="J589" s="101"/>
      <c r="K589" s="101"/>
      <c r="L589" s="101"/>
    </row>
    <row r="590" spans="1:12" ht="9">
      <c r="A590" s="103"/>
      <c r="B590" s="101"/>
      <c r="C590" s="102"/>
      <c r="D590" s="102"/>
      <c r="E590" s="102"/>
      <c r="F590" s="102"/>
      <c r="G590" s="101"/>
      <c r="H590" s="101"/>
      <c r="I590" s="101"/>
      <c r="J590" s="101"/>
      <c r="K590" s="101"/>
      <c r="L590" s="101"/>
    </row>
    <row r="591" spans="1:13" ht="9">
      <c r="A591" s="103" t="s">
        <v>311</v>
      </c>
      <c r="B591" s="4" t="s">
        <v>3104</v>
      </c>
      <c r="C591" s="102" t="s">
        <v>793</v>
      </c>
      <c r="D591" s="102"/>
      <c r="E591" s="102" t="s">
        <v>1794</v>
      </c>
      <c r="F591" s="102" t="s">
        <v>1801</v>
      </c>
      <c r="G591" s="101" t="s">
        <v>794</v>
      </c>
      <c r="H591" s="101" t="s">
        <v>3102</v>
      </c>
      <c r="I591" s="101" t="s">
        <v>3102</v>
      </c>
      <c r="J591" s="101" t="s">
        <v>716</v>
      </c>
      <c r="K591" s="101" t="s">
        <v>3102</v>
      </c>
      <c r="L591" s="101" t="s">
        <v>717</v>
      </c>
      <c r="M591" s="1">
        <v>3</v>
      </c>
    </row>
    <row r="592" spans="1:12" ht="9">
      <c r="A592" s="103" t="s">
        <v>1766</v>
      </c>
      <c r="B592" s="101"/>
      <c r="C592" s="102"/>
      <c r="D592" s="102"/>
      <c r="E592" s="102"/>
      <c r="F592" s="102"/>
      <c r="G592" s="101"/>
      <c r="H592" s="101"/>
      <c r="I592" s="101"/>
      <c r="J592" s="101"/>
      <c r="K592" s="101"/>
      <c r="L592" s="101"/>
    </row>
    <row r="593" spans="1:13" ht="9.75" thickBot="1">
      <c r="A593" s="103" t="s">
        <v>312</v>
      </c>
      <c r="B593" s="101"/>
      <c r="C593" s="102"/>
      <c r="D593" s="102"/>
      <c r="E593" s="102"/>
      <c r="F593" s="102"/>
      <c r="G593" s="99" t="s">
        <v>794</v>
      </c>
      <c r="H593" s="99" t="s">
        <v>3102</v>
      </c>
      <c r="I593" s="99" t="s">
        <v>3102</v>
      </c>
      <c r="J593" s="99" t="s">
        <v>716</v>
      </c>
      <c r="K593" s="99" t="s">
        <v>3102</v>
      </c>
      <c r="L593" s="99" t="s">
        <v>717</v>
      </c>
      <c r="M593" s="1">
        <v>2</v>
      </c>
    </row>
    <row r="594" spans="1:12" ht="9.75" thickTop="1">
      <c r="A594" s="103"/>
      <c r="B594" s="101"/>
      <c r="C594" s="102"/>
      <c r="D594" s="102"/>
      <c r="E594" s="102"/>
      <c r="F594" s="102"/>
      <c r="G594" s="104"/>
      <c r="H594" s="104"/>
      <c r="I594" s="101"/>
      <c r="J594" s="101"/>
      <c r="K594" s="101"/>
      <c r="L594" s="101"/>
    </row>
    <row r="595" spans="1:12" ht="9">
      <c r="A595" s="100" t="s">
        <v>2542</v>
      </c>
      <c r="B595" s="101"/>
      <c r="C595" s="102"/>
      <c r="D595" s="102"/>
      <c r="E595" s="102"/>
      <c r="F595" s="102"/>
      <c r="G595" s="101"/>
      <c r="H595" s="101"/>
      <c r="I595" s="101"/>
      <c r="J595" s="101"/>
      <c r="K595" s="101"/>
      <c r="L595" s="101"/>
    </row>
    <row r="596" spans="1:12" ht="9">
      <c r="A596" s="103"/>
      <c r="B596" s="101"/>
      <c r="C596" s="102"/>
      <c r="D596" s="102"/>
      <c r="E596" s="102"/>
      <c r="F596" s="102"/>
      <c r="G596" s="101"/>
      <c r="H596" s="101"/>
      <c r="I596" s="101"/>
      <c r="J596" s="101"/>
      <c r="K596" s="101"/>
      <c r="L596" s="101"/>
    </row>
    <row r="597" spans="1:13" ht="18">
      <c r="A597" s="103" t="s">
        <v>313</v>
      </c>
      <c r="B597" s="4" t="s">
        <v>3104</v>
      </c>
      <c r="C597" s="102" t="s">
        <v>3270</v>
      </c>
      <c r="D597" s="102"/>
      <c r="E597" s="102" t="s">
        <v>795</v>
      </c>
      <c r="F597" s="102" t="s">
        <v>1801</v>
      </c>
      <c r="G597" s="101" t="s">
        <v>796</v>
      </c>
      <c r="H597" s="101" t="s">
        <v>3102</v>
      </c>
      <c r="I597" s="101" t="s">
        <v>3102</v>
      </c>
      <c r="J597" s="101" t="s">
        <v>718</v>
      </c>
      <c r="K597" s="101" t="s">
        <v>3102</v>
      </c>
      <c r="L597" s="101" t="s">
        <v>719</v>
      </c>
      <c r="M597" s="1">
        <v>4</v>
      </c>
    </row>
    <row r="598" spans="1:13" ht="18">
      <c r="A598" s="103" t="s">
        <v>314</v>
      </c>
      <c r="B598" s="4" t="s">
        <v>3104</v>
      </c>
      <c r="C598" s="102" t="s">
        <v>3270</v>
      </c>
      <c r="D598" s="102"/>
      <c r="E598" s="102" t="s">
        <v>797</v>
      </c>
      <c r="F598" s="102" t="s">
        <v>1801</v>
      </c>
      <c r="G598" s="101" t="s">
        <v>798</v>
      </c>
      <c r="H598" s="101" t="s">
        <v>3102</v>
      </c>
      <c r="I598" s="101" t="s">
        <v>3102</v>
      </c>
      <c r="J598" s="101" t="s">
        <v>720</v>
      </c>
      <c r="K598" s="101" t="s">
        <v>3102</v>
      </c>
      <c r="L598" s="101" t="s">
        <v>3325</v>
      </c>
      <c r="M598" s="1">
        <v>2</v>
      </c>
    </row>
    <row r="599" spans="1:13" ht="18">
      <c r="A599" s="103" t="s">
        <v>315</v>
      </c>
      <c r="B599" s="4" t="s">
        <v>3104</v>
      </c>
      <c r="C599" s="102" t="s">
        <v>3270</v>
      </c>
      <c r="D599" s="102"/>
      <c r="E599" s="102" t="s">
        <v>799</v>
      </c>
      <c r="F599" s="102" t="s">
        <v>1801</v>
      </c>
      <c r="G599" s="101" t="s">
        <v>800</v>
      </c>
      <c r="H599" s="101" t="s">
        <v>3102</v>
      </c>
      <c r="I599" s="101" t="s">
        <v>3102</v>
      </c>
      <c r="J599" s="101" t="s">
        <v>3102</v>
      </c>
      <c r="K599" s="101" t="s">
        <v>3102</v>
      </c>
      <c r="L599" s="101" t="s">
        <v>800</v>
      </c>
      <c r="M599" s="1">
        <v>3</v>
      </c>
    </row>
    <row r="600" spans="1:13" ht="9">
      <c r="A600" s="103" t="s">
        <v>316</v>
      </c>
      <c r="B600" s="4" t="s">
        <v>3104</v>
      </c>
      <c r="C600" s="102" t="s">
        <v>3270</v>
      </c>
      <c r="D600" s="102"/>
      <c r="E600" s="102" t="s">
        <v>1825</v>
      </c>
      <c r="F600" s="102" t="s">
        <v>1801</v>
      </c>
      <c r="G600" s="101" t="s">
        <v>801</v>
      </c>
      <c r="H600" s="101" t="s">
        <v>3102</v>
      </c>
      <c r="I600" s="101" t="s">
        <v>3102</v>
      </c>
      <c r="J600" s="101" t="s">
        <v>3102</v>
      </c>
      <c r="K600" s="101" t="s">
        <v>3102</v>
      </c>
      <c r="L600" s="101" t="s">
        <v>801</v>
      </c>
      <c r="M600" s="1">
        <v>1</v>
      </c>
    </row>
    <row r="601" spans="1:12" ht="9">
      <c r="A601" s="103" t="s">
        <v>1766</v>
      </c>
      <c r="B601" s="101"/>
      <c r="C601" s="102"/>
      <c r="D601" s="102"/>
      <c r="E601" s="102"/>
      <c r="F601" s="102"/>
      <c r="G601" s="101"/>
      <c r="H601" s="101"/>
      <c r="I601" s="101"/>
      <c r="J601" s="101"/>
      <c r="K601" s="101"/>
      <c r="L601" s="101"/>
    </row>
    <row r="602" spans="1:13" ht="9.75" thickBot="1">
      <c r="A602" s="103" t="s">
        <v>317</v>
      </c>
      <c r="B602" s="101"/>
      <c r="C602" s="102"/>
      <c r="D602" s="102"/>
      <c r="E602" s="102"/>
      <c r="F602" s="102"/>
      <c r="G602" s="99" t="s">
        <v>802</v>
      </c>
      <c r="H602" s="99" t="s">
        <v>3102</v>
      </c>
      <c r="I602" s="99" t="s">
        <v>3102</v>
      </c>
      <c r="J602" s="99" t="s">
        <v>3326</v>
      </c>
      <c r="K602" s="99" t="s">
        <v>3102</v>
      </c>
      <c r="L602" s="99" t="s">
        <v>3327</v>
      </c>
      <c r="M602" s="1">
        <v>2</v>
      </c>
    </row>
    <row r="603" spans="1:12" ht="9.75" thickTop="1">
      <c r="A603" s="103"/>
      <c r="B603" s="101"/>
      <c r="C603" s="102"/>
      <c r="D603" s="102"/>
      <c r="E603" s="102"/>
      <c r="F603" s="102"/>
      <c r="G603" s="104"/>
      <c r="H603" s="104"/>
      <c r="I603" s="101"/>
      <c r="J603" s="101"/>
      <c r="K603" s="101"/>
      <c r="L603" s="101"/>
    </row>
    <row r="604" spans="1:12" ht="9">
      <c r="A604" s="100" t="s">
        <v>2549</v>
      </c>
      <c r="B604" s="101"/>
      <c r="C604" s="102"/>
      <c r="D604" s="102"/>
      <c r="E604" s="102"/>
      <c r="F604" s="102"/>
      <c r="G604" s="101"/>
      <c r="H604" s="101"/>
      <c r="I604" s="101"/>
      <c r="J604" s="101"/>
      <c r="K604" s="101"/>
      <c r="L604" s="101"/>
    </row>
    <row r="605" spans="1:12" ht="9">
      <c r="A605" s="103"/>
      <c r="B605" s="101"/>
      <c r="C605" s="102"/>
      <c r="D605" s="102"/>
      <c r="E605" s="102"/>
      <c r="F605" s="102"/>
      <c r="G605" s="101"/>
      <c r="H605" s="101"/>
      <c r="I605" s="101"/>
      <c r="J605" s="101"/>
      <c r="K605" s="101"/>
      <c r="L605" s="101"/>
    </row>
    <row r="606" spans="1:12" ht="9">
      <c r="A606" s="100" t="s">
        <v>803</v>
      </c>
      <c r="B606" s="101"/>
      <c r="C606" s="102"/>
      <c r="D606" s="102"/>
      <c r="E606" s="102"/>
      <c r="F606" s="102"/>
      <c r="G606" s="101"/>
      <c r="H606" s="101"/>
      <c r="I606" s="101"/>
      <c r="J606" s="101"/>
      <c r="K606" s="101"/>
      <c r="L606" s="101"/>
    </row>
    <row r="607" spans="1:12" ht="9">
      <c r="A607" s="103"/>
      <c r="B607" s="101"/>
      <c r="C607" s="102"/>
      <c r="D607" s="102"/>
      <c r="E607" s="102"/>
      <c r="F607" s="102"/>
      <c r="G607" s="101"/>
      <c r="H607" s="101"/>
      <c r="I607" s="101"/>
      <c r="J607" s="101"/>
      <c r="K607" s="101"/>
      <c r="L607" s="101"/>
    </row>
    <row r="608" spans="1:13" ht="18">
      <c r="A608" s="103" t="s">
        <v>318</v>
      </c>
      <c r="B608" s="4" t="s">
        <v>3104</v>
      </c>
      <c r="C608" s="102" t="s">
        <v>804</v>
      </c>
      <c r="D608" s="102"/>
      <c r="E608" s="102" t="s">
        <v>1791</v>
      </c>
      <c r="F608" s="102" t="s">
        <v>805</v>
      </c>
      <c r="G608" s="101" t="s">
        <v>3102</v>
      </c>
      <c r="H608" s="101" t="s">
        <v>3102</v>
      </c>
      <c r="I608" s="101" t="s">
        <v>3102</v>
      </c>
      <c r="J608" s="101" t="s">
        <v>3328</v>
      </c>
      <c r="K608" s="101" t="s">
        <v>3102</v>
      </c>
      <c r="L608" s="101" t="s">
        <v>3329</v>
      </c>
      <c r="M608" s="1">
        <v>5</v>
      </c>
    </row>
    <row r="609" spans="1:13" ht="9">
      <c r="A609" s="103" t="s">
        <v>319</v>
      </c>
      <c r="B609" s="4" t="s">
        <v>3104</v>
      </c>
      <c r="C609" s="102" t="s">
        <v>804</v>
      </c>
      <c r="D609" s="102"/>
      <c r="E609" s="102" t="s">
        <v>1794</v>
      </c>
      <c r="F609" s="102" t="s">
        <v>805</v>
      </c>
      <c r="G609" s="101" t="s">
        <v>3102</v>
      </c>
      <c r="H609" s="101" t="s">
        <v>3102</v>
      </c>
      <c r="I609" s="101" t="s">
        <v>3102</v>
      </c>
      <c r="J609" s="101" t="s">
        <v>3330</v>
      </c>
      <c r="K609" s="101" t="s">
        <v>3102</v>
      </c>
      <c r="L609" s="101" t="s">
        <v>3331</v>
      </c>
      <c r="M609" s="1">
        <v>2</v>
      </c>
    </row>
    <row r="610" spans="1:13" ht="18">
      <c r="A610" s="103" t="s">
        <v>320</v>
      </c>
      <c r="B610" s="4" t="s">
        <v>3104</v>
      </c>
      <c r="C610" s="102" t="s">
        <v>804</v>
      </c>
      <c r="D610" s="102"/>
      <c r="E610" s="102" t="s">
        <v>1840</v>
      </c>
      <c r="F610" s="102" t="s">
        <v>805</v>
      </c>
      <c r="G610" s="101" t="s">
        <v>806</v>
      </c>
      <c r="H610" s="101" t="s">
        <v>3102</v>
      </c>
      <c r="I610" s="101" t="s">
        <v>3102</v>
      </c>
      <c r="J610" s="101" t="s">
        <v>3332</v>
      </c>
      <c r="K610" s="101" t="s">
        <v>3102</v>
      </c>
      <c r="L610" s="101" t="s">
        <v>3333</v>
      </c>
      <c r="M610" s="1">
        <v>3</v>
      </c>
    </row>
    <row r="611" spans="1:12" ht="9">
      <c r="A611" s="103"/>
      <c r="B611" s="101"/>
      <c r="C611" s="102"/>
      <c r="D611" s="102"/>
      <c r="E611" s="102"/>
      <c r="F611" s="102"/>
      <c r="G611" s="101"/>
      <c r="H611" s="101"/>
      <c r="I611" s="101"/>
      <c r="J611" s="101"/>
      <c r="K611" s="101"/>
      <c r="L611" s="101"/>
    </row>
    <row r="612" spans="1:13" ht="9.75" thickBot="1">
      <c r="A612" s="103" t="s">
        <v>321</v>
      </c>
      <c r="B612" s="101"/>
      <c r="C612" s="102"/>
      <c r="D612" s="102"/>
      <c r="E612" s="102"/>
      <c r="F612" s="102"/>
      <c r="G612" s="99" t="s">
        <v>806</v>
      </c>
      <c r="H612" s="99" t="s">
        <v>3102</v>
      </c>
      <c r="I612" s="99" t="s">
        <v>3102</v>
      </c>
      <c r="J612" s="99" t="s">
        <v>3334</v>
      </c>
      <c r="K612" s="99" t="s">
        <v>3102</v>
      </c>
      <c r="L612" s="99" t="s">
        <v>3335</v>
      </c>
      <c r="M612" s="1">
        <v>1</v>
      </c>
    </row>
    <row r="613" spans="1:12" ht="9.75" thickTop="1">
      <c r="A613" s="103"/>
      <c r="B613" s="101"/>
      <c r="C613" s="102"/>
      <c r="D613" s="102"/>
      <c r="E613" s="102"/>
      <c r="F613" s="102"/>
      <c r="G613" s="104"/>
      <c r="H613" s="104"/>
      <c r="I613" s="101"/>
      <c r="J613" s="101"/>
      <c r="K613" s="101"/>
      <c r="L613" s="101"/>
    </row>
    <row r="614" spans="1:12" ht="9">
      <c r="A614" s="100" t="s">
        <v>807</v>
      </c>
      <c r="B614" s="101"/>
      <c r="C614" s="102"/>
      <c r="D614" s="102"/>
      <c r="E614" s="102"/>
      <c r="F614" s="102"/>
      <c r="G614" s="101"/>
      <c r="H614" s="101"/>
      <c r="I614" s="101"/>
      <c r="J614" s="101"/>
      <c r="K614" s="101"/>
      <c r="L614" s="101"/>
    </row>
    <row r="615" spans="1:12" ht="9">
      <c r="A615" s="103"/>
      <c r="B615" s="101"/>
      <c r="C615" s="102"/>
      <c r="D615" s="102"/>
      <c r="E615" s="102"/>
      <c r="F615" s="102"/>
      <c r="G615" s="101"/>
      <c r="H615" s="101"/>
      <c r="I615" s="101"/>
      <c r="J615" s="101"/>
      <c r="K615" s="101"/>
      <c r="L615" s="101"/>
    </row>
    <row r="616" spans="1:13" ht="9">
      <c r="A616" s="103" t="s">
        <v>322</v>
      </c>
      <c r="B616" s="4" t="s">
        <v>3104</v>
      </c>
      <c r="C616" s="102" t="s">
        <v>808</v>
      </c>
      <c r="D616" s="102"/>
      <c r="E616" s="102" t="s">
        <v>809</v>
      </c>
      <c r="F616" s="102" t="s">
        <v>1801</v>
      </c>
      <c r="G616" s="101" t="s">
        <v>810</v>
      </c>
      <c r="H616" s="101" t="s">
        <v>3102</v>
      </c>
      <c r="I616" s="101" t="s">
        <v>3102</v>
      </c>
      <c r="J616" s="101" t="s">
        <v>3336</v>
      </c>
      <c r="K616" s="101" t="s">
        <v>3102</v>
      </c>
      <c r="L616" s="101" t="s">
        <v>3337</v>
      </c>
      <c r="M616" s="1">
        <v>3</v>
      </c>
    </row>
    <row r="617" spans="1:13" ht="9">
      <c r="A617" s="103" t="s">
        <v>323</v>
      </c>
      <c r="B617" s="4" t="s">
        <v>3104</v>
      </c>
      <c r="C617" s="102" t="s">
        <v>808</v>
      </c>
      <c r="D617" s="102"/>
      <c r="E617" s="102" t="s">
        <v>811</v>
      </c>
      <c r="F617" s="102" t="s">
        <v>1801</v>
      </c>
      <c r="G617" s="101" t="s">
        <v>812</v>
      </c>
      <c r="H617" s="101" t="s">
        <v>3102</v>
      </c>
      <c r="I617" s="101" t="s">
        <v>3338</v>
      </c>
      <c r="J617" s="101" t="s">
        <v>3339</v>
      </c>
      <c r="K617" s="101" t="s">
        <v>3102</v>
      </c>
      <c r="L617" s="101" t="s">
        <v>3340</v>
      </c>
      <c r="M617" s="1">
        <v>1</v>
      </c>
    </row>
    <row r="618" spans="1:13" ht="9">
      <c r="A618" s="103" t="s">
        <v>1280</v>
      </c>
      <c r="B618" s="4" t="s">
        <v>3104</v>
      </c>
      <c r="C618" s="102" t="s">
        <v>808</v>
      </c>
      <c r="D618" s="102"/>
      <c r="E618" s="102" t="s">
        <v>811</v>
      </c>
      <c r="F618" s="102" t="s">
        <v>1803</v>
      </c>
      <c r="G618" s="101" t="s">
        <v>813</v>
      </c>
      <c r="H618" s="101" t="s">
        <v>3102</v>
      </c>
      <c r="I618" s="101" t="s">
        <v>3341</v>
      </c>
      <c r="J618" s="101" t="s">
        <v>3102</v>
      </c>
      <c r="K618" s="101" t="s">
        <v>3102</v>
      </c>
      <c r="L618" s="101" t="s">
        <v>3102</v>
      </c>
      <c r="M618" s="1">
        <v>1</v>
      </c>
    </row>
    <row r="619" spans="1:13" ht="9">
      <c r="A619" s="103" t="s">
        <v>1282</v>
      </c>
      <c r="B619" s="4" t="s">
        <v>3104</v>
      </c>
      <c r="C619" s="102" t="s">
        <v>808</v>
      </c>
      <c r="D619" s="102"/>
      <c r="E619" s="102" t="s">
        <v>811</v>
      </c>
      <c r="F619" s="102" t="s">
        <v>1807</v>
      </c>
      <c r="G619" s="101" t="s">
        <v>814</v>
      </c>
      <c r="H619" s="101" t="s">
        <v>3102</v>
      </c>
      <c r="I619" s="101" t="s">
        <v>3342</v>
      </c>
      <c r="J619" s="101" t="s">
        <v>3102</v>
      </c>
      <c r="K619" s="101" t="s">
        <v>3102</v>
      </c>
      <c r="L619" s="101" t="s">
        <v>3343</v>
      </c>
      <c r="M619" s="1">
        <v>1</v>
      </c>
    </row>
    <row r="620" spans="1:13" ht="9">
      <c r="A620" s="103"/>
      <c r="B620" s="101" t="s">
        <v>3106</v>
      </c>
      <c r="C620" s="102" t="s">
        <v>808</v>
      </c>
      <c r="D620" s="102"/>
      <c r="E620" s="102" t="s">
        <v>811</v>
      </c>
      <c r="F620" s="102"/>
      <c r="G620" s="101" t="s">
        <v>815</v>
      </c>
      <c r="H620" s="101" t="s">
        <v>3102</v>
      </c>
      <c r="I620" s="101" t="s">
        <v>3102</v>
      </c>
      <c r="J620" s="101" t="s">
        <v>3339</v>
      </c>
      <c r="K620" s="101" t="s">
        <v>3102</v>
      </c>
      <c r="L620" s="101" t="s">
        <v>3344</v>
      </c>
      <c r="M620" s="1">
        <v>1</v>
      </c>
    </row>
    <row r="621" spans="1:12" ht="9">
      <c r="A621" s="103" t="s">
        <v>1766</v>
      </c>
      <c r="B621" s="101"/>
      <c r="C621" s="102"/>
      <c r="D621" s="102"/>
      <c r="E621" s="102"/>
      <c r="F621" s="102"/>
      <c r="G621" s="101"/>
      <c r="H621" s="101"/>
      <c r="I621" s="101"/>
      <c r="J621" s="101"/>
      <c r="K621" s="101"/>
      <c r="L621" s="101"/>
    </row>
    <row r="622" spans="1:13" ht="9.75" thickBot="1">
      <c r="A622" s="103" t="s">
        <v>324</v>
      </c>
      <c r="B622" s="101"/>
      <c r="C622" s="102"/>
      <c r="D622" s="102"/>
      <c r="E622" s="102"/>
      <c r="F622" s="102"/>
      <c r="G622" s="99" t="s">
        <v>816</v>
      </c>
      <c r="H622" s="99" t="s">
        <v>3102</v>
      </c>
      <c r="I622" s="99" t="s">
        <v>3102</v>
      </c>
      <c r="J622" s="99" t="s">
        <v>3345</v>
      </c>
      <c r="K622" s="99" t="s">
        <v>3102</v>
      </c>
      <c r="L622" s="99" t="s">
        <v>3346</v>
      </c>
      <c r="M622" s="1">
        <v>2</v>
      </c>
    </row>
    <row r="623" spans="1:12" ht="9.75" thickTop="1">
      <c r="A623" s="103"/>
      <c r="B623" s="101"/>
      <c r="C623" s="102"/>
      <c r="D623" s="102"/>
      <c r="E623" s="102"/>
      <c r="F623" s="102"/>
      <c r="G623" s="104"/>
      <c r="H623" s="104"/>
      <c r="I623" s="101"/>
      <c r="J623" s="101"/>
      <c r="K623" s="101"/>
      <c r="L623" s="101"/>
    </row>
    <row r="624" spans="1:12" ht="9">
      <c r="A624" s="100" t="s">
        <v>817</v>
      </c>
      <c r="B624" s="101"/>
      <c r="C624" s="102"/>
      <c r="D624" s="102"/>
      <c r="E624" s="102"/>
      <c r="F624" s="102"/>
      <c r="G624" s="101"/>
      <c r="H624" s="101"/>
      <c r="I624" s="101"/>
      <c r="J624" s="101"/>
      <c r="K624" s="101"/>
      <c r="L624" s="101"/>
    </row>
    <row r="625" spans="1:12" ht="9">
      <c r="A625" s="103"/>
      <c r="B625" s="101"/>
      <c r="C625" s="102"/>
      <c r="D625" s="102"/>
      <c r="E625" s="102"/>
      <c r="F625" s="102"/>
      <c r="G625" s="101"/>
      <c r="H625" s="101"/>
      <c r="I625" s="101"/>
      <c r="J625" s="101"/>
      <c r="K625" s="101"/>
      <c r="L625" s="101"/>
    </row>
    <row r="626" spans="1:13" ht="9">
      <c r="A626" s="103" t="s">
        <v>325</v>
      </c>
      <c r="B626" s="4" t="s">
        <v>3104</v>
      </c>
      <c r="C626" s="102" t="s">
        <v>804</v>
      </c>
      <c r="D626" s="102"/>
      <c r="E626" s="102" t="s">
        <v>818</v>
      </c>
      <c r="F626" s="102" t="s">
        <v>1801</v>
      </c>
      <c r="G626" s="101" t="s">
        <v>819</v>
      </c>
      <c r="H626" s="101" t="s">
        <v>3102</v>
      </c>
      <c r="I626" s="101" t="s">
        <v>3102</v>
      </c>
      <c r="J626" s="101" t="s">
        <v>1458</v>
      </c>
      <c r="K626" s="101" t="s">
        <v>3102</v>
      </c>
      <c r="L626" s="101" t="s">
        <v>3347</v>
      </c>
      <c r="M626" s="1">
        <v>4</v>
      </c>
    </row>
    <row r="627" spans="1:12" ht="9">
      <c r="A627" s="103" t="s">
        <v>1766</v>
      </c>
      <c r="B627" s="101"/>
      <c r="C627" s="102"/>
      <c r="D627" s="102"/>
      <c r="E627" s="102"/>
      <c r="F627" s="102"/>
      <c r="G627" s="101"/>
      <c r="H627" s="101"/>
      <c r="I627" s="101"/>
      <c r="J627" s="101"/>
      <c r="K627" s="101"/>
      <c r="L627" s="101"/>
    </row>
    <row r="628" spans="1:13" ht="9.75" thickBot="1">
      <c r="A628" s="103" t="s">
        <v>326</v>
      </c>
      <c r="B628" s="101"/>
      <c r="C628" s="102"/>
      <c r="D628" s="102"/>
      <c r="E628" s="102"/>
      <c r="F628" s="102"/>
      <c r="G628" s="99" t="s">
        <v>819</v>
      </c>
      <c r="H628" s="99" t="s">
        <v>3102</v>
      </c>
      <c r="I628" s="99" t="s">
        <v>3102</v>
      </c>
      <c r="J628" s="99" t="s">
        <v>1458</v>
      </c>
      <c r="K628" s="99" t="s">
        <v>3102</v>
      </c>
      <c r="L628" s="99" t="s">
        <v>3347</v>
      </c>
      <c r="M628" s="1">
        <v>2</v>
      </c>
    </row>
    <row r="629" spans="1:12" ht="9.75" thickTop="1">
      <c r="A629" s="103"/>
      <c r="B629" s="101"/>
      <c r="C629" s="102"/>
      <c r="D629" s="102"/>
      <c r="E629" s="102"/>
      <c r="F629" s="102"/>
      <c r="G629" s="104"/>
      <c r="H629" s="104"/>
      <c r="I629" s="101"/>
      <c r="J629" s="101"/>
      <c r="K629" s="101"/>
      <c r="L629" s="101"/>
    </row>
    <row r="630" spans="1:12" ht="9">
      <c r="A630" s="100" t="s">
        <v>820</v>
      </c>
      <c r="B630" s="101"/>
      <c r="C630" s="102"/>
      <c r="D630" s="102"/>
      <c r="E630" s="102"/>
      <c r="F630" s="102"/>
      <c r="G630" s="101"/>
      <c r="H630" s="101"/>
      <c r="I630" s="101"/>
      <c r="J630" s="101"/>
      <c r="K630" s="101"/>
      <c r="L630" s="101"/>
    </row>
    <row r="631" spans="1:12" ht="9">
      <c r="A631" s="103"/>
      <c r="B631" s="101"/>
      <c r="C631" s="102"/>
      <c r="D631" s="102"/>
      <c r="E631" s="102"/>
      <c r="F631" s="102"/>
      <c r="G631" s="101"/>
      <c r="H631" s="101"/>
      <c r="I631" s="101"/>
      <c r="J631" s="101"/>
      <c r="K631" s="101"/>
      <c r="L631" s="101"/>
    </row>
    <row r="632" spans="1:13" ht="9">
      <c r="A632" s="103" t="s">
        <v>327</v>
      </c>
      <c r="B632" s="4" t="s">
        <v>3104</v>
      </c>
      <c r="C632" s="102" t="s">
        <v>804</v>
      </c>
      <c r="D632" s="102"/>
      <c r="E632" s="102" t="s">
        <v>821</v>
      </c>
      <c r="F632" s="102" t="s">
        <v>1801</v>
      </c>
      <c r="G632" s="101" t="s">
        <v>822</v>
      </c>
      <c r="H632" s="101" t="s">
        <v>3102</v>
      </c>
      <c r="I632" s="101" t="s">
        <v>3102</v>
      </c>
      <c r="J632" s="101" t="s">
        <v>3348</v>
      </c>
      <c r="K632" s="101" t="s">
        <v>3102</v>
      </c>
      <c r="L632" s="101" t="s">
        <v>3349</v>
      </c>
      <c r="M632" s="1">
        <v>4</v>
      </c>
    </row>
    <row r="633" spans="1:13" ht="18">
      <c r="A633" s="103" t="s">
        <v>328</v>
      </c>
      <c r="B633" s="4" t="s">
        <v>3104</v>
      </c>
      <c r="C633" s="102" t="s">
        <v>804</v>
      </c>
      <c r="D633" s="102"/>
      <c r="E633" s="102" t="s">
        <v>1840</v>
      </c>
      <c r="F633" s="102" t="s">
        <v>823</v>
      </c>
      <c r="G633" s="101" t="s">
        <v>824</v>
      </c>
      <c r="H633" s="101" t="s">
        <v>3102</v>
      </c>
      <c r="I633" s="101" t="s">
        <v>3102</v>
      </c>
      <c r="J633" s="101" t="s">
        <v>3350</v>
      </c>
      <c r="K633" s="101" t="s">
        <v>3102</v>
      </c>
      <c r="L633" s="101" t="s">
        <v>3351</v>
      </c>
      <c r="M633" s="1">
        <v>3</v>
      </c>
    </row>
    <row r="634" spans="1:12" ht="9">
      <c r="A634" s="103" t="s">
        <v>1766</v>
      </c>
      <c r="B634" s="101"/>
      <c r="C634" s="102"/>
      <c r="D634" s="102"/>
      <c r="E634" s="102"/>
      <c r="F634" s="102"/>
      <c r="G634" s="101"/>
      <c r="H634" s="101"/>
      <c r="I634" s="101"/>
      <c r="J634" s="101"/>
      <c r="K634" s="101"/>
      <c r="L634" s="101"/>
    </row>
    <row r="635" spans="1:13" ht="9.75" thickBot="1">
      <c r="A635" s="103" t="s">
        <v>329</v>
      </c>
      <c r="B635" s="101"/>
      <c r="C635" s="102"/>
      <c r="D635" s="102"/>
      <c r="E635" s="102"/>
      <c r="F635" s="102"/>
      <c r="G635" s="99" t="s">
        <v>825</v>
      </c>
      <c r="H635" s="99" t="s">
        <v>3102</v>
      </c>
      <c r="I635" s="99" t="s">
        <v>3102</v>
      </c>
      <c r="J635" s="99" t="s">
        <v>3352</v>
      </c>
      <c r="K635" s="99" t="s">
        <v>3102</v>
      </c>
      <c r="L635" s="99" t="s">
        <v>3353</v>
      </c>
      <c r="M635" s="1">
        <v>2</v>
      </c>
    </row>
    <row r="636" spans="1:12" ht="9.75" thickTop="1">
      <c r="A636" s="103"/>
      <c r="B636" s="101"/>
      <c r="C636" s="102"/>
      <c r="D636" s="102"/>
      <c r="E636" s="102"/>
      <c r="F636" s="102"/>
      <c r="G636" s="104"/>
      <c r="H636" s="104"/>
      <c r="I636" s="101"/>
      <c r="J636" s="101"/>
      <c r="K636" s="101"/>
      <c r="L636" s="101"/>
    </row>
    <row r="637" spans="1:12" ht="9">
      <c r="A637" s="100" t="s">
        <v>826</v>
      </c>
      <c r="B637" s="101"/>
      <c r="C637" s="102"/>
      <c r="D637" s="102"/>
      <c r="E637" s="102"/>
      <c r="F637" s="102"/>
      <c r="G637" s="101"/>
      <c r="H637" s="101"/>
      <c r="I637" s="101"/>
      <c r="J637" s="101"/>
      <c r="K637" s="101"/>
      <c r="L637" s="101"/>
    </row>
    <row r="638" spans="1:12" ht="9">
      <c r="A638" s="103"/>
      <c r="B638" s="101"/>
      <c r="C638" s="102"/>
      <c r="D638" s="102"/>
      <c r="E638" s="102"/>
      <c r="F638" s="102"/>
      <c r="G638" s="101"/>
      <c r="H638" s="101"/>
      <c r="I638" s="101"/>
      <c r="J638" s="101"/>
      <c r="K638" s="101"/>
      <c r="L638" s="101"/>
    </row>
    <row r="639" spans="1:12" ht="9">
      <c r="A639" s="100" t="s">
        <v>827</v>
      </c>
      <c r="B639" s="101"/>
      <c r="C639" s="102"/>
      <c r="D639" s="102"/>
      <c r="E639" s="102"/>
      <c r="F639" s="102"/>
      <c r="G639" s="101"/>
      <c r="H639" s="101"/>
      <c r="I639" s="101"/>
      <c r="J639" s="101"/>
      <c r="K639" s="101"/>
      <c r="L639" s="101"/>
    </row>
    <row r="640" spans="1:12" ht="9">
      <c r="A640" s="103"/>
      <c r="B640" s="101"/>
      <c r="C640" s="102"/>
      <c r="D640" s="102"/>
      <c r="E640" s="102"/>
      <c r="F640" s="102"/>
      <c r="G640" s="101"/>
      <c r="H640" s="101"/>
      <c r="I640" s="101"/>
      <c r="J640" s="101"/>
      <c r="K640" s="101"/>
      <c r="L640" s="101"/>
    </row>
    <row r="641" spans="1:13" ht="9">
      <c r="A641" s="103" t="s">
        <v>330</v>
      </c>
      <c r="B641" s="4" t="s">
        <v>3104</v>
      </c>
      <c r="C641" s="102" t="s">
        <v>804</v>
      </c>
      <c r="D641" s="102"/>
      <c r="E641" s="102" t="s">
        <v>828</v>
      </c>
      <c r="F641" s="102" t="s">
        <v>1801</v>
      </c>
      <c r="G641" s="101" t="s">
        <v>829</v>
      </c>
      <c r="H641" s="101" t="s">
        <v>3102</v>
      </c>
      <c r="I641" s="101" t="s">
        <v>3102</v>
      </c>
      <c r="J641" s="101" t="s">
        <v>3354</v>
      </c>
      <c r="K641" s="101" t="s">
        <v>3102</v>
      </c>
      <c r="L641" s="101" t="s">
        <v>3355</v>
      </c>
      <c r="M641" s="1">
        <v>4</v>
      </c>
    </row>
    <row r="642" spans="1:13" ht="9">
      <c r="A642" s="103" t="s">
        <v>331</v>
      </c>
      <c r="B642" s="4" t="s">
        <v>3104</v>
      </c>
      <c r="C642" s="102" t="s">
        <v>804</v>
      </c>
      <c r="D642" s="102"/>
      <c r="E642" s="102" t="s">
        <v>830</v>
      </c>
      <c r="F642" s="102" t="s">
        <v>1795</v>
      </c>
      <c r="G642" s="101" t="s">
        <v>831</v>
      </c>
      <c r="H642" s="101" t="s">
        <v>3102</v>
      </c>
      <c r="I642" s="101" t="s">
        <v>3102</v>
      </c>
      <c r="J642" s="101" t="s">
        <v>3102</v>
      </c>
      <c r="K642" s="101" t="s">
        <v>3102</v>
      </c>
      <c r="L642" s="101" t="s">
        <v>831</v>
      </c>
      <c r="M642" s="1">
        <v>2</v>
      </c>
    </row>
    <row r="643" spans="1:13" ht="18">
      <c r="A643" s="103" t="s">
        <v>332</v>
      </c>
      <c r="B643" s="4" t="s">
        <v>3104</v>
      </c>
      <c r="C643" s="102" t="s">
        <v>804</v>
      </c>
      <c r="D643" s="102"/>
      <c r="E643" s="102" t="s">
        <v>830</v>
      </c>
      <c r="F643" s="102" t="s">
        <v>1823</v>
      </c>
      <c r="G643" s="101" t="s">
        <v>832</v>
      </c>
      <c r="H643" s="101" t="s">
        <v>3102</v>
      </c>
      <c r="I643" s="101" t="s">
        <v>3102</v>
      </c>
      <c r="J643" s="101" t="s">
        <v>3102</v>
      </c>
      <c r="K643" s="101" t="s">
        <v>3102</v>
      </c>
      <c r="L643" s="101" t="s">
        <v>832</v>
      </c>
      <c r="M643" s="1">
        <v>2</v>
      </c>
    </row>
    <row r="644" spans="1:13" ht="9">
      <c r="A644" s="103"/>
      <c r="B644" s="101" t="s">
        <v>3106</v>
      </c>
      <c r="C644" s="102" t="s">
        <v>804</v>
      </c>
      <c r="D644" s="102"/>
      <c r="E644" s="102" t="s">
        <v>830</v>
      </c>
      <c r="F644" s="102"/>
      <c r="G644" s="101" t="s">
        <v>833</v>
      </c>
      <c r="H644" s="101" t="s">
        <v>3102</v>
      </c>
      <c r="I644" s="101" t="s">
        <v>3102</v>
      </c>
      <c r="J644" s="101" t="s">
        <v>3102</v>
      </c>
      <c r="K644" s="101" t="s">
        <v>3102</v>
      </c>
      <c r="L644" s="101" t="s">
        <v>833</v>
      </c>
      <c r="M644" s="1">
        <v>1</v>
      </c>
    </row>
    <row r="645" spans="1:13" ht="9.75" thickBot="1">
      <c r="A645" s="103" t="s">
        <v>333</v>
      </c>
      <c r="B645" s="101"/>
      <c r="C645" s="102"/>
      <c r="D645" s="102"/>
      <c r="E645" s="102"/>
      <c r="F645" s="102"/>
      <c r="G645" s="99" t="s">
        <v>834</v>
      </c>
      <c r="H645" s="99" t="s">
        <v>3102</v>
      </c>
      <c r="I645" s="99" t="s">
        <v>3102</v>
      </c>
      <c r="J645" s="99" t="s">
        <v>3354</v>
      </c>
      <c r="K645" s="99" t="s">
        <v>3102</v>
      </c>
      <c r="L645" s="99" t="s">
        <v>3356</v>
      </c>
      <c r="M645" s="1">
        <v>1</v>
      </c>
    </row>
    <row r="646" spans="1:12" ht="9.75" thickTop="1">
      <c r="A646" s="103"/>
      <c r="B646" s="101"/>
      <c r="C646" s="102"/>
      <c r="D646" s="102"/>
      <c r="E646" s="102"/>
      <c r="F646" s="102"/>
      <c r="G646" s="104"/>
      <c r="H646" s="104"/>
      <c r="I646" s="101"/>
      <c r="J646" s="101"/>
      <c r="K646" s="101"/>
      <c r="L646" s="101"/>
    </row>
    <row r="647" spans="1:13" ht="9.75" thickBot="1">
      <c r="A647" s="103" t="s">
        <v>334</v>
      </c>
      <c r="B647" s="101"/>
      <c r="C647" s="102"/>
      <c r="D647" s="102"/>
      <c r="E647" s="102"/>
      <c r="F647" s="102"/>
      <c r="G647" s="99" t="s">
        <v>834</v>
      </c>
      <c r="H647" s="99" t="s">
        <v>3102</v>
      </c>
      <c r="I647" s="99" t="s">
        <v>3102</v>
      </c>
      <c r="J647" s="99" t="s">
        <v>3354</v>
      </c>
      <c r="K647" s="99" t="s">
        <v>3102</v>
      </c>
      <c r="L647" s="99" t="s">
        <v>3356</v>
      </c>
      <c r="M647" s="1">
        <v>1</v>
      </c>
    </row>
    <row r="648" spans="1:12" ht="9.75" thickTop="1">
      <c r="A648" s="103"/>
      <c r="B648" s="101"/>
      <c r="C648" s="102"/>
      <c r="D648" s="102"/>
      <c r="E648" s="102"/>
      <c r="F648" s="102"/>
      <c r="G648" s="104"/>
      <c r="H648" s="104"/>
      <c r="I648" s="101"/>
      <c r="J648" s="101"/>
      <c r="K648" s="101"/>
      <c r="L648" s="101"/>
    </row>
    <row r="649" spans="1:12" ht="9">
      <c r="A649" s="100" t="s">
        <v>835</v>
      </c>
      <c r="B649" s="101"/>
      <c r="C649" s="102"/>
      <c r="D649" s="102"/>
      <c r="E649" s="102"/>
      <c r="F649" s="102"/>
      <c r="G649" s="101"/>
      <c r="H649" s="101"/>
      <c r="I649" s="101"/>
      <c r="J649" s="101"/>
      <c r="K649" s="101"/>
      <c r="L649" s="101"/>
    </row>
    <row r="650" spans="1:12" ht="9">
      <c r="A650" s="103"/>
      <c r="B650" s="101"/>
      <c r="C650" s="102"/>
      <c r="D650" s="102"/>
      <c r="E650" s="102"/>
      <c r="F650" s="102"/>
      <c r="G650" s="101"/>
      <c r="H650" s="101"/>
      <c r="I650" s="101"/>
      <c r="J650" s="101"/>
      <c r="K650" s="101"/>
      <c r="L650" s="101"/>
    </row>
    <row r="651" spans="1:13" ht="18">
      <c r="A651" s="103" t="s">
        <v>335</v>
      </c>
      <c r="B651" s="4" t="s">
        <v>3104</v>
      </c>
      <c r="C651" s="102" t="s">
        <v>836</v>
      </c>
      <c r="D651" s="102"/>
      <c r="E651" s="102" t="s">
        <v>1814</v>
      </c>
      <c r="F651" s="102" t="s">
        <v>1801</v>
      </c>
      <c r="G651" s="101" t="s">
        <v>837</v>
      </c>
      <c r="H651" s="101" t="s">
        <v>3102</v>
      </c>
      <c r="I651" s="101" t="s">
        <v>3102</v>
      </c>
      <c r="J651" s="101" t="s">
        <v>3357</v>
      </c>
      <c r="K651" s="101" t="s">
        <v>3102</v>
      </c>
      <c r="L651" s="101" t="s">
        <v>3358</v>
      </c>
      <c r="M651" s="1">
        <v>5</v>
      </c>
    </row>
    <row r="652" spans="1:13" ht="9">
      <c r="A652" s="103" t="s">
        <v>336</v>
      </c>
      <c r="B652" s="4" t="s">
        <v>3104</v>
      </c>
      <c r="C652" s="102" t="s">
        <v>836</v>
      </c>
      <c r="D652" s="102"/>
      <c r="E652" s="102" t="s">
        <v>1844</v>
      </c>
      <c r="F652" s="102" t="s">
        <v>1801</v>
      </c>
      <c r="G652" s="101" t="s">
        <v>3102</v>
      </c>
      <c r="H652" s="101" t="s">
        <v>3102</v>
      </c>
      <c r="I652" s="101" t="s">
        <v>3102</v>
      </c>
      <c r="J652" s="101" t="s">
        <v>3359</v>
      </c>
      <c r="K652" s="101" t="s">
        <v>3102</v>
      </c>
      <c r="L652" s="101" t="s">
        <v>3360</v>
      </c>
      <c r="M652" s="1">
        <v>2</v>
      </c>
    </row>
    <row r="653" spans="1:12" ht="9">
      <c r="A653" s="103" t="s">
        <v>1766</v>
      </c>
      <c r="B653" s="101"/>
      <c r="C653" s="102"/>
      <c r="D653" s="102"/>
      <c r="E653" s="102"/>
      <c r="F653" s="102"/>
      <c r="G653" s="101"/>
      <c r="H653" s="101"/>
      <c r="I653" s="101"/>
      <c r="J653" s="101"/>
      <c r="K653" s="101"/>
      <c r="L653" s="101"/>
    </row>
    <row r="654" spans="1:13" ht="9.75" thickBot="1">
      <c r="A654" s="103" t="s">
        <v>337</v>
      </c>
      <c r="B654" s="101"/>
      <c r="C654" s="102"/>
      <c r="D654" s="102"/>
      <c r="E654" s="102"/>
      <c r="F654" s="102"/>
      <c r="G654" s="99" t="s">
        <v>837</v>
      </c>
      <c r="H654" s="99" t="s">
        <v>3102</v>
      </c>
      <c r="I654" s="99" t="s">
        <v>3102</v>
      </c>
      <c r="J654" s="99" t="s">
        <v>3361</v>
      </c>
      <c r="K654" s="99" t="s">
        <v>3102</v>
      </c>
      <c r="L654" s="99" t="s">
        <v>3362</v>
      </c>
      <c r="M654" s="1">
        <v>2</v>
      </c>
    </row>
    <row r="655" spans="1:12" ht="9.75" thickTop="1">
      <c r="A655" s="103"/>
      <c r="B655" s="101"/>
      <c r="C655" s="102"/>
      <c r="D655" s="102"/>
      <c r="E655" s="102"/>
      <c r="F655" s="102"/>
      <c r="G655" s="104"/>
      <c r="H655" s="104"/>
      <c r="I655" s="101"/>
      <c r="J655" s="101"/>
      <c r="K655" s="101"/>
      <c r="L655" s="101"/>
    </row>
    <row r="656" spans="1:12" ht="9">
      <c r="A656" s="100" t="s">
        <v>838</v>
      </c>
      <c r="B656" s="101"/>
      <c r="C656" s="102"/>
      <c r="D656" s="102"/>
      <c r="E656" s="102"/>
      <c r="F656" s="102"/>
      <c r="G656" s="101"/>
      <c r="H656" s="101"/>
      <c r="I656" s="101"/>
      <c r="J656" s="101"/>
      <c r="K656" s="101"/>
      <c r="L656" s="101"/>
    </row>
    <row r="657" spans="1:12" ht="9">
      <c r="A657" s="103"/>
      <c r="B657" s="101"/>
      <c r="C657" s="102"/>
      <c r="D657" s="102"/>
      <c r="E657" s="102"/>
      <c r="F657" s="102"/>
      <c r="G657" s="101"/>
      <c r="H657" s="101"/>
      <c r="I657" s="101"/>
      <c r="J657" s="101"/>
      <c r="K657" s="101"/>
      <c r="L657" s="101"/>
    </row>
    <row r="658" spans="1:13" ht="9">
      <c r="A658" s="103" t="s">
        <v>338</v>
      </c>
      <c r="B658" s="4" t="s">
        <v>3104</v>
      </c>
      <c r="C658" s="102" t="s">
        <v>839</v>
      </c>
      <c r="D658" s="102"/>
      <c r="E658" s="102" t="s">
        <v>840</v>
      </c>
      <c r="F658" s="102" t="s">
        <v>1801</v>
      </c>
      <c r="G658" s="101" t="s">
        <v>841</v>
      </c>
      <c r="H658" s="101" t="s">
        <v>3102</v>
      </c>
      <c r="I658" s="101" t="s">
        <v>3102</v>
      </c>
      <c r="J658" s="101" t="s">
        <v>3363</v>
      </c>
      <c r="K658" s="101" t="s">
        <v>3102</v>
      </c>
      <c r="L658" s="101" t="s">
        <v>3364</v>
      </c>
      <c r="M658" s="1">
        <v>4</v>
      </c>
    </row>
    <row r="659" spans="1:13" ht="9">
      <c r="A659" s="103" t="s">
        <v>339</v>
      </c>
      <c r="B659" s="4" t="s">
        <v>3104</v>
      </c>
      <c r="C659" s="102" t="s">
        <v>839</v>
      </c>
      <c r="D659" s="102"/>
      <c r="E659" s="102" t="s">
        <v>842</v>
      </c>
      <c r="F659" s="102" t="s">
        <v>1801</v>
      </c>
      <c r="G659" s="101" t="s">
        <v>843</v>
      </c>
      <c r="H659" s="101" t="s">
        <v>3102</v>
      </c>
      <c r="I659" s="101" t="s">
        <v>844</v>
      </c>
      <c r="J659" s="101" t="s">
        <v>3365</v>
      </c>
      <c r="K659" s="101" t="s">
        <v>3102</v>
      </c>
      <c r="L659" s="101" t="s">
        <v>3366</v>
      </c>
      <c r="M659" s="1">
        <v>2</v>
      </c>
    </row>
    <row r="660" spans="1:13" ht="9">
      <c r="A660" s="103" t="s">
        <v>1281</v>
      </c>
      <c r="B660" s="4" t="s">
        <v>3104</v>
      </c>
      <c r="C660" s="102" t="s">
        <v>839</v>
      </c>
      <c r="D660" s="102"/>
      <c r="E660" s="102" t="s">
        <v>842</v>
      </c>
      <c r="F660" s="102" t="s">
        <v>1805</v>
      </c>
      <c r="G660" s="101" t="s">
        <v>844</v>
      </c>
      <c r="H660" s="101" t="s">
        <v>3102</v>
      </c>
      <c r="I660" s="101" t="s">
        <v>3367</v>
      </c>
      <c r="J660" s="101" t="s">
        <v>3102</v>
      </c>
      <c r="K660" s="101" t="s">
        <v>3102</v>
      </c>
      <c r="L660" s="101" t="s">
        <v>3102</v>
      </c>
      <c r="M660" s="1">
        <v>1</v>
      </c>
    </row>
    <row r="661" spans="1:13" ht="9">
      <c r="A661" s="103"/>
      <c r="B661" s="101" t="s">
        <v>3106</v>
      </c>
      <c r="C661" s="102" t="s">
        <v>839</v>
      </c>
      <c r="D661" s="102"/>
      <c r="E661" s="102" t="s">
        <v>842</v>
      </c>
      <c r="F661" s="102"/>
      <c r="G661" s="101" t="s">
        <v>845</v>
      </c>
      <c r="H661" s="101" t="s">
        <v>3102</v>
      </c>
      <c r="I661" s="101" t="s">
        <v>3102</v>
      </c>
      <c r="J661" s="101" t="s">
        <v>3365</v>
      </c>
      <c r="K661" s="101" t="s">
        <v>3102</v>
      </c>
      <c r="L661" s="101" t="s">
        <v>3366</v>
      </c>
      <c r="M661" s="1">
        <v>1</v>
      </c>
    </row>
    <row r="662" spans="1:12" ht="9">
      <c r="A662" s="103" t="s">
        <v>1766</v>
      </c>
      <c r="B662" s="101"/>
      <c r="C662" s="102"/>
      <c r="D662" s="102"/>
      <c r="E662" s="102"/>
      <c r="F662" s="102"/>
      <c r="G662" s="101"/>
      <c r="H662" s="101"/>
      <c r="I662" s="101"/>
      <c r="J662" s="101"/>
      <c r="K662" s="101"/>
      <c r="L662" s="101"/>
    </row>
    <row r="663" spans="1:13" ht="9.75" thickBot="1">
      <c r="A663" s="103" t="s">
        <v>340</v>
      </c>
      <c r="B663" s="101"/>
      <c r="C663" s="102"/>
      <c r="D663" s="102"/>
      <c r="E663" s="102"/>
      <c r="F663" s="102"/>
      <c r="G663" s="99" t="s">
        <v>846</v>
      </c>
      <c r="H663" s="99" t="s">
        <v>3102</v>
      </c>
      <c r="I663" s="99" t="s">
        <v>3102</v>
      </c>
      <c r="J663" s="99" t="s">
        <v>3368</v>
      </c>
      <c r="K663" s="99" t="s">
        <v>3102</v>
      </c>
      <c r="L663" s="99" t="s">
        <v>3369</v>
      </c>
      <c r="M663" s="1">
        <v>2</v>
      </c>
    </row>
    <row r="664" spans="1:12" ht="9.75" thickTop="1">
      <c r="A664" s="103"/>
      <c r="B664" s="101"/>
      <c r="C664" s="102"/>
      <c r="D664" s="102"/>
      <c r="E664" s="102"/>
      <c r="F664" s="102"/>
      <c r="G664" s="104"/>
      <c r="H664" s="104"/>
      <c r="I664" s="101"/>
      <c r="J664" s="101"/>
      <c r="K664" s="101"/>
      <c r="L664" s="101"/>
    </row>
    <row r="665" spans="1:12" ht="9">
      <c r="A665" s="100" t="s">
        <v>847</v>
      </c>
      <c r="B665" s="101"/>
      <c r="C665" s="102"/>
      <c r="D665" s="102"/>
      <c r="E665" s="102"/>
      <c r="F665" s="102"/>
      <c r="G665" s="101"/>
      <c r="H665" s="101"/>
      <c r="I665" s="101"/>
      <c r="J665" s="101"/>
      <c r="K665" s="101"/>
      <c r="L665" s="101"/>
    </row>
    <row r="666" spans="1:12" ht="9">
      <c r="A666" s="103"/>
      <c r="B666" s="101"/>
      <c r="C666" s="102"/>
      <c r="D666" s="102"/>
      <c r="E666" s="102"/>
      <c r="F666" s="102"/>
      <c r="G666" s="101"/>
      <c r="H666" s="101"/>
      <c r="I666" s="101"/>
      <c r="J666" s="101"/>
      <c r="K666" s="101"/>
      <c r="L666" s="101"/>
    </row>
    <row r="667" spans="1:12" ht="9">
      <c r="A667" s="103" t="s">
        <v>1766</v>
      </c>
      <c r="B667" s="101"/>
      <c r="C667" s="102"/>
      <c r="D667" s="102"/>
      <c r="E667" s="102"/>
      <c r="F667" s="102"/>
      <c r="G667" s="101"/>
      <c r="H667" s="101"/>
      <c r="I667" s="101"/>
      <c r="J667" s="101"/>
      <c r="K667" s="101"/>
      <c r="L667" s="101"/>
    </row>
    <row r="668" spans="1:13" ht="9.75" thickBot="1">
      <c r="A668" s="103" t="s">
        <v>341</v>
      </c>
      <c r="B668" s="101"/>
      <c r="C668" s="102"/>
      <c r="D668" s="102"/>
      <c r="E668" s="102"/>
      <c r="F668" s="102"/>
      <c r="G668" s="99" t="s">
        <v>3102</v>
      </c>
      <c r="H668" s="99" t="s">
        <v>3102</v>
      </c>
      <c r="I668" s="99" t="s">
        <v>3102</v>
      </c>
      <c r="J668" s="99" t="s">
        <v>3102</v>
      </c>
      <c r="K668" s="99" t="s">
        <v>3102</v>
      </c>
      <c r="L668" s="99" t="s">
        <v>3102</v>
      </c>
      <c r="M668" s="1">
        <v>4</v>
      </c>
    </row>
    <row r="669" spans="1:12" ht="9.75" thickTop="1">
      <c r="A669" s="103"/>
      <c r="B669" s="101"/>
      <c r="C669" s="102"/>
      <c r="D669" s="102"/>
      <c r="E669" s="102"/>
      <c r="F669" s="102"/>
      <c r="G669" s="104"/>
      <c r="H669" s="104"/>
      <c r="I669" s="101"/>
      <c r="J669" s="101"/>
      <c r="K669" s="101"/>
      <c r="L669" s="101"/>
    </row>
    <row r="670" spans="1:12" ht="9">
      <c r="A670" s="100" t="s">
        <v>848</v>
      </c>
      <c r="B670" s="101"/>
      <c r="C670" s="102"/>
      <c r="D670" s="102"/>
      <c r="E670" s="102"/>
      <c r="F670" s="102"/>
      <c r="G670" s="101"/>
      <c r="H670" s="101"/>
      <c r="I670" s="101"/>
      <c r="J670" s="101"/>
      <c r="K670" s="101"/>
      <c r="L670" s="101"/>
    </row>
    <row r="671" spans="1:12" ht="9">
      <c r="A671" s="103"/>
      <c r="B671" s="101"/>
      <c r="C671" s="102"/>
      <c r="D671" s="102"/>
      <c r="E671" s="102"/>
      <c r="F671" s="102"/>
      <c r="G671" s="101"/>
      <c r="H671" s="101"/>
      <c r="I671" s="101"/>
      <c r="J671" s="101"/>
      <c r="K671" s="101"/>
      <c r="L671" s="101"/>
    </row>
    <row r="672" spans="1:13" ht="9">
      <c r="A672" s="103" t="s">
        <v>342</v>
      </c>
      <c r="B672" s="4" t="s">
        <v>3104</v>
      </c>
      <c r="C672" s="102" t="s">
        <v>804</v>
      </c>
      <c r="D672" s="102"/>
      <c r="E672" s="102" t="s">
        <v>1794</v>
      </c>
      <c r="F672" s="102" t="s">
        <v>849</v>
      </c>
      <c r="G672" s="101" t="s">
        <v>850</v>
      </c>
      <c r="H672" s="101" t="s">
        <v>3102</v>
      </c>
      <c r="I672" s="101" t="s">
        <v>3102</v>
      </c>
      <c r="J672" s="101" t="s">
        <v>850</v>
      </c>
      <c r="K672" s="101" t="s">
        <v>3102</v>
      </c>
      <c r="L672" s="101" t="s">
        <v>3102</v>
      </c>
      <c r="M672" s="1">
        <v>3</v>
      </c>
    </row>
    <row r="673" spans="1:12" ht="9">
      <c r="A673" s="103" t="s">
        <v>1766</v>
      </c>
      <c r="B673" s="101"/>
      <c r="C673" s="102"/>
      <c r="D673" s="102"/>
      <c r="E673" s="102"/>
      <c r="F673" s="102"/>
      <c r="G673" s="101"/>
      <c r="H673" s="101"/>
      <c r="I673" s="101"/>
      <c r="J673" s="101"/>
      <c r="K673" s="101"/>
      <c r="L673" s="101"/>
    </row>
    <row r="674" spans="1:13" ht="9.75" thickBot="1">
      <c r="A674" s="103" t="s">
        <v>343</v>
      </c>
      <c r="B674" s="101"/>
      <c r="C674" s="102"/>
      <c r="D674" s="102"/>
      <c r="E674" s="102"/>
      <c r="F674" s="102"/>
      <c r="G674" s="99" t="s">
        <v>850</v>
      </c>
      <c r="H674" s="99" t="s">
        <v>3102</v>
      </c>
      <c r="I674" s="99" t="s">
        <v>3102</v>
      </c>
      <c r="J674" s="99" t="s">
        <v>850</v>
      </c>
      <c r="K674" s="99" t="s">
        <v>3102</v>
      </c>
      <c r="L674" s="99" t="s">
        <v>3102</v>
      </c>
      <c r="M674" s="1">
        <v>2</v>
      </c>
    </row>
    <row r="675" spans="1:12" ht="9.75" thickTop="1">
      <c r="A675" s="103"/>
      <c r="B675" s="101"/>
      <c r="C675" s="102"/>
      <c r="D675" s="102"/>
      <c r="E675" s="102"/>
      <c r="F675" s="102"/>
      <c r="G675" s="104"/>
      <c r="H675" s="104"/>
      <c r="I675" s="101"/>
      <c r="J675" s="101"/>
      <c r="K675" s="101"/>
      <c r="L675" s="101"/>
    </row>
    <row r="676" spans="1:12" ht="9">
      <c r="A676" s="100" t="s">
        <v>851</v>
      </c>
      <c r="B676" s="101"/>
      <c r="C676" s="102"/>
      <c r="D676" s="102"/>
      <c r="E676" s="102"/>
      <c r="F676" s="102"/>
      <c r="G676" s="101"/>
      <c r="H676" s="101"/>
      <c r="I676" s="101"/>
      <c r="J676" s="101"/>
      <c r="K676" s="101"/>
      <c r="L676" s="101"/>
    </row>
    <row r="677" spans="1:12" ht="9">
      <c r="A677" s="103"/>
      <c r="B677" s="101"/>
      <c r="C677" s="102"/>
      <c r="D677" s="102"/>
      <c r="E677" s="102"/>
      <c r="F677" s="102"/>
      <c r="G677" s="101"/>
      <c r="H677" s="101"/>
      <c r="I677" s="101"/>
      <c r="J677" s="101"/>
      <c r="K677" s="101"/>
      <c r="L677" s="101"/>
    </row>
    <row r="678" spans="1:13" ht="9">
      <c r="A678" s="103" t="s">
        <v>344</v>
      </c>
      <c r="B678" s="4" t="s">
        <v>3104</v>
      </c>
      <c r="C678" s="102" t="s">
        <v>852</v>
      </c>
      <c r="D678" s="102"/>
      <c r="E678" s="102" t="s">
        <v>853</v>
      </c>
      <c r="F678" s="102" t="s">
        <v>1801</v>
      </c>
      <c r="G678" s="101" t="s">
        <v>854</v>
      </c>
      <c r="H678" s="101" t="s">
        <v>3102</v>
      </c>
      <c r="I678" s="101" t="s">
        <v>3370</v>
      </c>
      <c r="J678" s="101" t="s">
        <v>3371</v>
      </c>
      <c r="K678" s="101" t="s">
        <v>3102</v>
      </c>
      <c r="L678" s="101" t="s">
        <v>3372</v>
      </c>
      <c r="M678" s="1">
        <v>4</v>
      </c>
    </row>
    <row r="679" spans="1:13" ht="9">
      <c r="A679" s="103" t="s">
        <v>1282</v>
      </c>
      <c r="B679" s="4" t="s">
        <v>3104</v>
      </c>
      <c r="C679" s="102" t="s">
        <v>852</v>
      </c>
      <c r="D679" s="102"/>
      <c r="E679" s="102" t="s">
        <v>853</v>
      </c>
      <c r="F679" s="102" t="s">
        <v>1807</v>
      </c>
      <c r="G679" s="101" t="s">
        <v>855</v>
      </c>
      <c r="H679" s="101" t="s">
        <v>3102</v>
      </c>
      <c r="I679" s="101" t="s">
        <v>3373</v>
      </c>
      <c r="J679" s="101" t="s">
        <v>3102</v>
      </c>
      <c r="K679" s="101" t="s">
        <v>3102</v>
      </c>
      <c r="L679" s="101" t="s">
        <v>3374</v>
      </c>
      <c r="M679" s="1">
        <v>1</v>
      </c>
    </row>
    <row r="680" spans="1:13" ht="9">
      <c r="A680" s="103"/>
      <c r="B680" s="101" t="s">
        <v>3106</v>
      </c>
      <c r="C680" s="102" t="s">
        <v>852</v>
      </c>
      <c r="D680" s="102"/>
      <c r="E680" s="102" t="s">
        <v>853</v>
      </c>
      <c r="F680" s="102"/>
      <c r="G680" s="101" t="s">
        <v>856</v>
      </c>
      <c r="H680" s="101" t="s">
        <v>3102</v>
      </c>
      <c r="I680" s="101" t="s">
        <v>3102</v>
      </c>
      <c r="J680" s="101" t="s">
        <v>3371</v>
      </c>
      <c r="K680" s="101" t="s">
        <v>3102</v>
      </c>
      <c r="L680" s="101" t="s">
        <v>3375</v>
      </c>
      <c r="M680" s="1">
        <v>1</v>
      </c>
    </row>
    <row r="681" spans="1:12" ht="9">
      <c r="A681" s="103" t="s">
        <v>1766</v>
      </c>
      <c r="B681" s="101"/>
      <c r="C681" s="102"/>
      <c r="D681" s="102"/>
      <c r="E681" s="102"/>
      <c r="F681" s="102"/>
      <c r="G681" s="101"/>
      <c r="H681" s="101"/>
      <c r="I681" s="101"/>
      <c r="J681" s="101"/>
      <c r="K681" s="101"/>
      <c r="L681" s="101"/>
    </row>
    <row r="682" spans="1:13" ht="9.75" thickBot="1">
      <c r="A682" s="103" t="s">
        <v>345</v>
      </c>
      <c r="B682" s="101"/>
      <c r="C682" s="102"/>
      <c r="D682" s="102"/>
      <c r="E682" s="102"/>
      <c r="F682" s="102"/>
      <c r="G682" s="99" t="s">
        <v>856</v>
      </c>
      <c r="H682" s="99" t="s">
        <v>3102</v>
      </c>
      <c r="I682" s="99" t="s">
        <v>3102</v>
      </c>
      <c r="J682" s="99" t="s">
        <v>3371</v>
      </c>
      <c r="K682" s="99" t="s">
        <v>3102</v>
      </c>
      <c r="L682" s="99" t="s">
        <v>3375</v>
      </c>
      <c r="M682" s="1">
        <v>2</v>
      </c>
    </row>
    <row r="683" spans="1:12" ht="9.75" thickTop="1">
      <c r="A683" s="103"/>
      <c r="B683" s="101"/>
      <c r="C683" s="102"/>
      <c r="D683" s="102"/>
      <c r="E683" s="102"/>
      <c r="F683" s="102"/>
      <c r="G683" s="104"/>
      <c r="H683" s="104"/>
      <c r="I683" s="101"/>
      <c r="J683" s="101"/>
      <c r="K683" s="101"/>
      <c r="L683" s="101"/>
    </row>
    <row r="684" spans="1:12" ht="9">
      <c r="A684" s="100" t="s">
        <v>857</v>
      </c>
      <c r="B684" s="101"/>
      <c r="C684" s="102"/>
      <c r="D684" s="102"/>
      <c r="E684" s="102"/>
      <c r="F684" s="102"/>
      <c r="G684" s="101"/>
      <c r="H684" s="101"/>
      <c r="I684" s="101"/>
      <c r="J684" s="101"/>
      <c r="K684" s="101"/>
      <c r="L684" s="101"/>
    </row>
    <row r="685" spans="1:12" ht="9">
      <c r="A685" s="103"/>
      <c r="B685" s="101"/>
      <c r="C685" s="102"/>
      <c r="D685" s="102"/>
      <c r="E685" s="102"/>
      <c r="F685" s="102"/>
      <c r="G685" s="101"/>
      <c r="H685" s="101"/>
      <c r="I685" s="101"/>
      <c r="J685" s="101"/>
      <c r="K685" s="101"/>
      <c r="L685" s="101"/>
    </row>
    <row r="686" spans="1:13" ht="9">
      <c r="A686" s="103" t="s">
        <v>346</v>
      </c>
      <c r="B686" s="4" t="s">
        <v>3104</v>
      </c>
      <c r="C686" s="102" t="s">
        <v>858</v>
      </c>
      <c r="D686" s="102"/>
      <c r="E686" s="102" t="s">
        <v>859</v>
      </c>
      <c r="F686" s="102" t="s">
        <v>1801</v>
      </c>
      <c r="G686" s="101" t="s">
        <v>860</v>
      </c>
      <c r="H686" s="101" t="s">
        <v>3102</v>
      </c>
      <c r="I686" s="101" t="s">
        <v>3102</v>
      </c>
      <c r="J686" s="101" t="s">
        <v>3376</v>
      </c>
      <c r="K686" s="101" t="s">
        <v>3102</v>
      </c>
      <c r="L686" s="101" t="s">
        <v>3377</v>
      </c>
      <c r="M686" s="1">
        <v>3</v>
      </c>
    </row>
    <row r="687" spans="1:12" ht="9">
      <c r="A687" s="103" t="s">
        <v>1766</v>
      </c>
      <c r="B687" s="101"/>
      <c r="C687" s="102"/>
      <c r="D687" s="102"/>
      <c r="E687" s="102"/>
      <c r="F687" s="102"/>
      <c r="G687" s="101"/>
      <c r="H687" s="101"/>
      <c r="I687" s="101"/>
      <c r="J687" s="101"/>
      <c r="K687" s="101"/>
      <c r="L687" s="101"/>
    </row>
    <row r="688" spans="1:13" ht="9.75" thickBot="1">
      <c r="A688" s="103" t="s">
        <v>347</v>
      </c>
      <c r="B688" s="101"/>
      <c r="C688" s="102"/>
      <c r="D688" s="102"/>
      <c r="E688" s="102"/>
      <c r="F688" s="102"/>
      <c r="G688" s="99" t="s">
        <v>860</v>
      </c>
      <c r="H688" s="99" t="s">
        <v>3102</v>
      </c>
      <c r="I688" s="99" t="s">
        <v>3102</v>
      </c>
      <c r="J688" s="99" t="s">
        <v>3376</v>
      </c>
      <c r="K688" s="99" t="s">
        <v>3102</v>
      </c>
      <c r="L688" s="99" t="s">
        <v>3377</v>
      </c>
      <c r="M688" s="1">
        <v>2</v>
      </c>
    </row>
    <row r="689" spans="1:12" ht="9.75" thickTop="1">
      <c r="A689" s="103"/>
      <c r="B689" s="101"/>
      <c r="C689" s="102"/>
      <c r="D689" s="102"/>
      <c r="E689" s="102"/>
      <c r="F689" s="102"/>
      <c r="G689" s="104"/>
      <c r="H689" s="104"/>
      <c r="I689" s="101"/>
      <c r="J689" s="101"/>
      <c r="K689" s="101"/>
      <c r="L689" s="101"/>
    </row>
    <row r="690" spans="1:12" ht="9">
      <c r="A690" s="100" t="s">
        <v>861</v>
      </c>
      <c r="B690" s="101"/>
      <c r="C690" s="102"/>
      <c r="D690" s="102"/>
      <c r="E690" s="102"/>
      <c r="F690" s="102"/>
      <c r="G690" s="101"/>
      <c r="H690" s="101"/>
      <c r="I690" s="101"/>
      <c r="J690" s="101"/>
      <c r="K690" s="101"/>
      <c r="L690" s="101"/>
    </row>
    <row r="691" spans="1:12" ht="9">
      <c r="A691" s="103"/>
      <c r="B691" s="101"/>
      <c r="C691" s="102"/>
      <c r="D691" s="102"/>
      <c r="E691" s="102"/>
      <c r="F691" s="102"/>
      <c r="G691" s="101"/>
      <c r="H691" s="101"/>
      <c r="I691" s="101"/>
      <c r="J691" s="101"/>
      <c r="K691" s="101"/>
      <c r="L691" s="101"/>
    </row>
    <row r="692" spans="1:13" ht="9">
      <c r="A692" s="103" t="s">
        <v>348</v>
      </c>
      <c r="B692" s="4" t="s">
        <v>3104</v>
      </c>
      <c r="C692" s="102" t="s">
        <v>804</v>
      </c>
      <c r="D692" s="102"/>
      <c r="E692" s="102" t="s">
        <v>862</v>
      </c>
      <c r="F692" s="102" t="s">
        <v>1801</v>
      </c>
      <c r="G692" s="101" t="s">
        <v>863</v>
      </c>
      <c r="H692" s="101" t="s">
        <v>3102</v>
      </c>
      <c r="I692" s="101" t="s">
        <v>3378</v>
      </c>
      <c r="J692" s="101" t="s">
        <v>3379</v>
      </c>
      <c r="K692" s="101" t="s">
        <v>3102</v>
      </c>
      <c r="L692" s="101" t="s">
        <v>3380</v>
      </c>
      <c r="M692" s="1">
        <v>3</v>
      </c>
    </row>
    <row r="693" spans="1:13" ht="9">
      <c r="A693" s="103" t="s">
        <v>1280</v>
      </c>
      <c r="B693" s="4" t="s">
        <v>3104</v>
      </c>
      <c r="C693" s="102" t="s">
        <v>804</v>
      </c>
      <c r="D693" s="102"/>
      <c r="E693" s="102" t="s">
        <v>862</v>
      </c>
      <c r="F693" s="102" t="s">
        <v>1803</v>
      </c>
      <c r="G693" s="101" t="s">
        <v>864</v>
      </c>
      <c r="H693" s="101" t="s">
        <v>3102</v>
      </c>
      <c r="I693" s="101" t="s">
        <v>3381</v>
      </c>
      <c r="J693" s="101" t="s">
        <v>3102</v>
      </c>
      <c r="K693" s="101" t="s">
        <v>3102</v>
      </c>
      <c r="L693" s="101" t="s">
        <v>3382</v>
      </c>
      <c r="M693" s="1">
        <v>1</v>
      </c>
    </row>
    <row r="694" spans="1:13" ht="9">
      <c r="A694" s="103" t="s">
        <v>1282</v>
      </c>
      <c r="B694" s="4" t="s">
        <v>3104</v>
      </c>
      <c r="C694" s="102" t="s">
        <v>804</v>
      </c>
      <c r="D694" s="102"/>
      <c r="E694" s="102" t="s">
        <v>862</v>
      </c>
      <c r="F694" s="102" t="s">
        <v>1807</v>
      </c>
      <c r="G694" s="101" t="s">
        <v>865</v>
      </c>
      <c r="H694" s="101" t="s">
        <v>3102</v>
      </c>
      <c r="I694" s="101" t="s">
        <v>3383</v>
      </c>
      <c r="J694" s="101" t="s">
        <v>3102</v>
      </c>
      <c r="K694" s="101" t="s">
        <v>3102</v>
      </c>
      <c r="L694" s="101" t="s">
        <v>3384</v>
      </c>
      <c r="M694" s="1">
        <v>1</v>
      </c>
    </row>
    <row r="695" spans="1:13" ht="9">
      <c r="A695" s="103"/>
      <c r="B695" s="101" t="s">
        <v>3106</v>
      </c>
      <c r="C695" s="102" t="s">
        <v>804</v>
      </c>
      <c r="D695" s="102"/>
      <c r="E695" s="102" t="s">
        <v>862</v>
      </c>
      <c r="F695" s="102"/>
      <c r="G695" s="101" t="s">
        <v>866</v>
      </c>
      <c r="H695" s="101" t="s">
        <v>3102</v>
      </c>
      <c r="I695" s="101" t="s">
        <v>3102</v>
      </c>
      <c r="J695" s="101" t="s">
        <v>3379</v>
      </c>
      <c r="K695" s="101" t="s">
        <v>3102</v>
      </c>
      <c r="L695" s="101" t="s">
        <v>3385</v>
      </c>
      <c r="M695" s="1">
        <v>1</v>
      </c>
    </row>
    <row r="696" spans="1:12" ht="9">
      <c r="A696" s="103" t="s">
        <v>1766</v>
      </c>
      <c r="B696" s="101"/>
      <c r="C696" s="102"/>
      <c r="D696" s="102"/>
      <c r="E696" s="102"/>
      <c r="F696" s="102"/>
      <c r="G696" s="101"/>
      <c r="H696" s="101"/>
      <c r="I696" s="101"/>
      <c r="J696" s="101"/>
      <c r="K696" s="101"/>
      <c r="L696" s="101"/>
    </row>
    <row r="697" spans="1:13" ht="9.75" thickBot="1">
      <c r="A697" s="103" t="s">
        <v>349</v>
      </c>
      <c r="B697" s="101"/>
      <c r="C697" s="102"/>
      <c r="D697" s="102"/>
      <c r="E697" s="102"/>
      <c r="F697" s="102"/>
      <c r="G697" s="99" t="s">
        <v>866</v>
      </c>
      <c r="H697" s="99" t="s">
        <v>3102</v>
      </c>
      <c r="I697" s="99" t="s">
        <v>3102</v>
      </c>
      <c r="J697" s="99" t="s">
        <v>3379</v>
      </c>
      <c r="K697" s="99" t="s">
        <v>3102</v>
      </c>
      <c r="L697" s="99" t="s">
        <v>3385</v>
      </c>
      <c r="M697" s="1">
        <v>2</v>
      </c>
    </row>
    <row r="698" spans="1:12" ht="9.75" thickTop="1">
      <c r="A698" s="103"/>
      <c r="B698" s="101"/>
      <c r="C698" s="102"/>
      <c r="D698" s="102"/>
      <c r="E698" s="102"/>
      <c r="F698" s="102"/>
      <c r="G698" s="104"/>
      <c r="H698" s="104"/>
      <c r="I698" s="101"/>
      <c r="J698" s="101"/>
      <c r="K698" s="101"/>
      <c r="L698" s="101"/>
    </row>
    <row r="699" spans="1:12" ht="9">
      <c r="A699" s="100" t="s">
        <v>867</v>
      </c>
      <c r="B699" s="101"/>
      <c r="C699" s="102"/>
      <c r="D699" s="102"/>
      <c r="E699" s="102"/>
      <c r="F699" s="102"/>
      <c r="G699" s="101"/>
      <c r="H699" s="101"/>
      <c r="I699" s="101"/>
      <c r="J699" s="101"/>
      <c r="K699" s="101"/>
      <c r="L699" s="101"/>
    </row>
    <row r="700" spans="1:12" ht="9">
      <c r="A700" s="103"/>
      <c r="B700" s="101"/>
      <c r="C700" s="102"/>
      <c r="D700" s="102"/>
      <c r="E700" s="102"/>
      <c r="F700" s="102"/>
      <c r="G700" s="101"/>
      <c r="H700" s="101"/>
      <c r="I700" s="101"/>
      <c r="J700" s="101"/>
      <c r="K700" s="101"/>
      <c r="L700" s="101"/>
    </row>
    <row r="701" spans="1:13" ht="18">
      <c r="A701" s="103" t="s">
        <v>350</v>
      </c>
      <c r="B701" s="4" t="s">
        <v>3104</v>
      </c>
      <c r="C701" s="102" t="s">
        <v>868</v>
      </c>
      <c r="D701" s="102"/>
      <c r="E701" s="102" t="s">
        <v>1791</v>
      </c>
      <c r="F701" s="102" t="s">
        <v>1801</v>
      </c>
      <c r="G701" s="101" t="s">
        <v>869</v>
      </c>
      <c r="H701" s="101" t="s">
        <v>3102</v>
      </c>
      <c r="I701" s="101" t="s">
        <v>3102</v>
      </c>
      <c r="J701" s="101" t="s">
        <v>3102</v>
      </c>
      <c r="K701" s="101" t="s">
        <v>3102</v>
      </c>
      <c r="L701" s="101" t="s">
        <v>869</v>
      </c>
      <c r="M701" s="1">
        <v>5</v>
      </c>
    </row>
    <row r="702" spans="1:12" ht="9">
      <c r="A702" s="103" t="s">
        <v>1766</v>
      </c>
      <c r="B702" s="101"/>
      <c r="C702" s="102"/>
      <c r="D702" s="102"/>
      <c r="E702" s="102"/>
      <c r="F702" s="102"/>
      <c r="G702" s="101"/>
      <c r="H702" s="101"/>
      <c r="I702" s="101"/>
      <c r="J702" s="101"/>
      <c r="K702" s="101"/>
      <c r="L702" s="101"/>
    </row>
    <row r="703" spans="1:13" ht="9.75" thickBot="1">
      <c r="A703" s="103" t="s">
        <v>351</v>
      </c>
      <c r="B703" s="101"/>
      <c r="C703" s="102"/>
      <c r="D703" s="102"/>
      <c r="E703" s="102"/>
      <c r="F703" s="102"/>
      <c r="G703" s="99" t="s">
        <v>869</v>
      </c>
      <c r="H703" s="99" t="s">
        <v>3102</v>
      </c>
      <c r="I703" s="99" t="s">
        <v>3102</v>
      </c>
      <c r="J703" s="99" t="s">
        <v>3102</v>
      </c>
      <c r="K703" s="99" t="s">
        <v>3102</v>
      </c>
      <c r="L703" s="99" t="s">
        <v>869</v>
      </c>
      <c r="M703" s="1">
        <v>2</v>
      </c>
    </row>
    <row r="704" spans="1:12" ht="9.75" thickTop="1">
      <c r="A704" s="103"/>
      <c r="B704" s="101"/>
      <c r="C704" s="102"/>
      <c r="D704" s="102"/>
      <c r="E704" s="102"/>
      <c r="F704" s="102"/>
      <c r="G704" s="104"/>
      <c r="H704" s="104"/>
      <c r="I704" s="101"/>
      <c r="J704" s="101"/>
      <c r="K704" s="101"/>
      <c r="L704" s="101"/>
    </row>
    <row r="705" spans="1:12" ht="9">
      <c r="A705" s="100" t="s">
        <v>870</v>
      </c>
      <c r="B705" s="101"/>
      <c r="C705" s="102"/>
      <c r="D705" s="102"/>
      <c r="E705" s="102"/>
      <c r="F705" s="102"/>
      <c r="G705" s="101"/>
      <c r="H705" s="101"/>
      <c r="I705" s="101"/>
      <c r="J705" s="101"/>
      <c r="K705" s="101"/>
      <c r="L705" s="101"/>
    </row>
    <row r="706" spans="1:12" ht="9">
      <c r="A706" s="103"/>
      <c r="B706" s="101"/>
      <c r="C706" s="102"/>
      <c r="D706" s="102"/>
      <c r="E706" s="102"/>
      <c r="F706" s="102"/>
      <c r="G706" s="101"/>
      <c r="H706" s="101"/>
      <c r="I706" s="101"/>
      <c r="J706" s="101"/>
      <c r="K706" s="101"/>
      <c r="L706" s="101"/>
    </row>
    <row r="707" spans="1:13" ht="9">
      <c r="A707" s="103" t="s">
        <v>352</v>
      </c>
      <c r="B707" s="4" t="s">
        <v>3104</v>
      </c>
      <c r="C707" s="102" t="s">
        <v>871</v>
      </c>
      <c r="D707" s="102"/>
      <c r="E707" s="102" t="s">
        <v>872</v>
      </c>
      <c r="F707" s="102" t="s">
        <v>1801</v>
      </c>
      <c r="G707" s="101" t="s">
        <v>873</v>
      </c>
      <c r="H707" s="101" t="s">
        <v>3102</v>
      </c>
      <c r="I707" s="101" t="s">
        <v>3386</v>
      </c>
      <c r="J707" s="101" t="s">
        <v>3387</v>
      </c>
      <c r="K707" s="101" t="s">
        <v>3102</v>
      </c>
      <c r="L707" s="101" t="s">
        <v>3388</v>
      </c>
      <c r="M707" s="1">
        <v>4</v>
      </c>
    </row>
    <row r="708" spans="1:13" ht="9">
      <c r="A708" s="103" t="s">
        <v>1280</v>
      </c>
      <c r="B708" s="4" t="s">
        <v>3104</v>
      </c>
      <c r="C708" s="102" t="s">
        <v>871</v>
      </c>
      <c r="D708" s="102"/>
      <c r="E708" s="102" t="s">
        <v>872</v>
      </c>
      <c r="F708" s="102" t="s">
        <v>1803</v>
      </c>
      <c r="G708" s="101" t="s">
        <v>874</v>
      </c>
      <c r="H708" s="101" t="s">
        <v>3102</v>
      </c>
      <c r="I708" s="101" t="s">
        <v>3389</v>
      </c>
      <c r="J708" s="101" t="s">
        <v>3102</v>
      </c>
      <c r="K708" s="101" t="s">
        <v>3102</v>
      </c>
      <c r="L708" s="101" t="s">
        <v>3390</v>
      </c>
      <c r="M708" s="1">
        <v>1</v>
      </c>
    </row>
    <row r="709" spans="1:13" ht="9">
      <c r="A709" s="103" t="s">
        <v>1282</v>
      </c>
      <c r="B709" s="4" t="s">
        <v>3104</v>
      </c>
      <c r="C709" s="102" t="s">
        <v>871</v>
      </c>
      <c r="D709" s="102"/>
      <c r="E709" s="102" t="s">
        <v>872</v>
      </c>
      <c r="F709" s="102" t="s">
        <v>1807</v>
      </c>
      <c r="G709" s="101" t="s">
        <v>875</v>
      </c>
      <c r="H709" s="101" t="s">
        <v>3102</v>
      </c>
      <c r="I709" s="101" t="s">
        <v>3391</v>
      </c>
      <c r="J709" s="101" t="s">
        <v>3102</v>
      </c>
      <c r="K709" s="101" t="s">
        <v>3102</v>
      </c>
      <c r="L709" s="101" t="s">
        <v>3392</v>
      </c>
      <c r="M709" s="1">
        <v>1</v>
      </c>
    </row>
    <row r="710" spans="1:13" ht="9">
      <c r="A710" s="103"/>
      <c r="B710" s="101" t="s">
        <v>3106</v>
      </c>
      <c r="C710" s="102" t="s">
        <v>871</v>
      </c>
      <c r="D710" s="102"/>
      <c r="E710" s="102" t="s">
        <v>872</v>
      </c>
      <c r="F710" s="102"/>
      <c r="G710" s="101" t="s">
        <v>876</v>
      </c>
      <c r="H710" s="101" t="s">
        <v>3102</v>
      </c>
      <c r="I710" s="101" t="s">
        <v>3102</v>
      </c>
      <c r="J710" s="101" t="s">
        <v>3387</v>
      </c>
      <c r="K710" s="101" t="s">
        <v>3102</v>
      </c>
      <c r="L710" s="101" t="s">
        <v>3393</v>
      </c>
      <c r="M710" s="1">
        <v>1</v>
      </c>
    </row>
    <row r="711" spans="1:12" ht="9">
      <c r="A711" s="103" t="s">
        <v>1766</v>
      </c>
      <c r="B711" s="101"/>
      <c r="C711" s="102"/>
      <c r="D711" s="102"/>
      <c r="E711" s="102"/>
      <c r="F711" s="102"/>
      <c r="G711" s="101"/>
      <c r="H711" s="101"/>
      <c r="I711" s="101"/>
      <c r="J711" s="101"/>
      <c r="K711" s="101"/>
      <c r="L711" s="101"/>
    </row>
    <row r="712" spans="1:13" ht="9.75" thickBot="1">
      <c r="A712" s="103" t="s">
        <v>353</v>
      </c>
      <c r="B712" s="101"/>
      <c r="C712" s="102"/>
      <c r="D712" s="102"/>
      <c r="E712" s="102"/>
      <c r="F712" s="102"/>
      <c r="G712" s="99" t="s">
        <v>876</v>
      </c>
      <c r="H712" s="99" t="s">
        <v>3102</v>
      </c>
      <c r="I712" s="99" t="s">
        <v>3102</v>
      </c>
      <c r="J712" s="99" t="s">
        <v>3387</v>
      </c>
      <c r="K712" s="99" t="s">
        <v>3102</v>
      </c>
      <c r="L712" s="99" t="s">
        <v>3393</v>
      </c>
      <c r="M712" s="1">
        <v>2</v>
      </c>
    </row>
    <row r="713" spans="1:12" ht="9.75" thickTop="1">
      <c r="A713" s="103"/>
      <c r="B713" s="101"/>
      <c r="C713" s="102"/>
      <c r="D713" s="102"/>
      <c r="E713" s="102"/>
      <c r="F713" s="102"/>
      <c r="G713" s="104"/>
      <c r="H713" s="104"/>
      <c r="I713" s="101"/>
      <c r="J713" s="101"/>
      <c r="K713" s="101"/>
      <c r="L713" s="101"/>
    </row>
    <row r="714" spans="1:12" ht="9">
      <c r="A714" s="100" t="s">
        <v>877</v>
      </c>
      <c r="B714" s="101"/>
      <c r="C714" s="102"/>
      <c r="D714" s="102"/>
      <c r="E714" s="102"/>
      <c r="F714" s="102"/>
      <c r="G714" s="101"/>
      <c r="H714" s="101"/>
      <c r="I714" s="101"/>
      <c r="J714" s="101"/>
      <c r="K714" s="101"/>
      <c r="L714" s="101"/>
    </row>
    <row r="715" spans="1:12" ht="9">
      <c r="A715" s="103"/>
      <c r="B715" s="101"/>
      <c r="C715" s="102"/>
      <c r="D715" s="102"/>
      <c r="E715" s="102"/>
      <c r="F715" s="102"/>
      <c r="G715" s="101"/>
      <c r="H715" s="101"/>
      <c r="I715" s="101"/>
      <c r="J715" s="101"/>
      <c r="K715" s="101"/>
      <c r="L715" s="101"/>
    </row>
    <row r="716" spans="1:13" ht="18">
      <c r="A716" s="103" t="s">
        <v>354</v>
      </c>
      <c r="B716" s="4" t="s">
        <v>3104</v>
      </c>
      <c r="C716" s="102" t="s">
        <v>804</v>
      </c>
      <c r="D716" s="102"/>
      <c r="E716" s="102" t="s">
        <v>1791</v>
      </c>
      <c r="F716" s="102" t="s">
        <v>878</v>
      </c>
      <c r="G716" s="101" t="s">
        <v>879</v>
      </c>
      <c r="H716" s="101" t="s">
        <v>3102</v>
      </c>
      <c r="I716" s="101" t="s">
        <v>3102</v>
      </c>
      <c r="J716" s="101" t="s">
        <v>3102</v>
      </c>
      <c r="K716" s="101" t="s">
        <v>3102</v>
      </c>
      <c r="L716" s="101" t="s">
        <v>879</v>
      </c>
      <c r="M716" s="1">
        <v>4</v>
      </c>
    </row>
    <row r="717" spans="1:12" ht="9">
      <c r="A717" s="103" t="s">
        <v>1766</v>
      </c>
      <c r="B717" s="101"/>
      <c r="C717" s="102"/>
      <c r="D717" s="102"/>
      <c r="E717" s="102"/>
      <c r="F717" s="102"/>
      <c r="G717" s="101"/>
      <c r="H717" s="101"/>
      <c r="I717" s="101"/>
      <c r="J717" s="101"/>
      <c r="K717" s="101"/>
      <c r="L717" s="101"/>
    </row>
    <row r="718" spans="1:13" ht="9.75" thickBot="1">
      <c r="A718" s="103" t="s">
        <v>355</v>
      </c>
      <c r="B718" s="101"/>
      <c r="C718" s="102"/>
      <c r="D718" s="102"/>
      <c r="E718" s="102"/>
      <c r="F718" s="102"/>
      <c r="G718" s="99" t="s">
        <v>879</v>
      </c>
      <c r="H718" s="99" t="s">
        <v>3102</v>
      </c>
      <c r="I718" s="99" t="s">
        <v>3102</v>
      </c>
      <c r="J718" s="99" t="s">
        <v>3102</v>
      </c>
      <c r="K718" s="99" t="s">
        <v>3102</v>
      </c>
      <c r="L718" s="99" t="s">
        <v>879</v>
      </c>
      <c r="M718" s="1">
        <v>2</v>
      </c>
    </row>
    <row r="719" spans="1:12" ht="9.75" thickTop="1">
      <c r="A719" s="103"/>
      <c r="B719" s="101"/>
      <c r="C719" s="102"/>
      <c r="D719" s="102"/>
      <c r="E719" s="102"/>
      <c r="F719" s="102"/>
      <c r="G719" s="104"/>
      <c r="H719" s="104"/>
      <c r="I719" s="101"/>
      <c r="J719" s="101"/>
      <c r="K719" s="101"/>
      <c r="L719" s="101"/>
    </row>
    <row r="720" spans="1:12" ht="9">
      <c r="A720" s="100" t="s">
        <v>880</v>
      </c>
      <c r="B720" s="101"/>
      <c r="C720" s="102"/>
      <c r="D720" s="102"/>
      <c r="E720" s="102"/>
      <c r="F720" s="102"/>
      <c r="G720" s="101"/>
      <c r="H720" s="101"/>
      <c r="I720" s="101"/>
      <c r="J720" s="101"/>
      <c r="K720" s="101"/>
      <c r="L720" s="101"/>
    </row>
    <row r="721" spans="1:12" ht="9">
      <c r="A721" s="103"/>
      <c r="B721" s="101"/>
      <c r="C721" s="102"/>
      <c r="D721" s="102"/>
      <c r="E721" s="102"/>
      <c r="F721" s="102"/>
      <c r="G721" s="101"/>
      <c r="H721" s="101"/>
      <c r="I721" s="101"/>
      <c r="J721" s="101"/>
      <c r="K721" s="101"/>
      <c r="L721" s="101"/>
    </row>
    <row r="722" spans="1:13" ht="18">
      <c r="A722" s="103" t="s">
        <v>356</v>
      </c>
      <c r="B722" s="4" t="s">
        <v>3104</v>
      </c>
      <c r="C722" s="102" t="s">
        <v>881</v>
      </c>
      <c r="D722" s="102"/>
      <c r="E722" s="102" t="s">
        <v>882</v>
      </c>
      <c r="F722" s="102" t="s">
        <v>1801</v>
      </c>
      <c r="G722" s="101" t="s">
        <v>883</v>
      </c>
      <c r="H722" s="101" t="s">
        <v>3102</v>
      </c>
      <c r="I722" s="101" t="s">
        <v>3102</v>
      </c>
      <c r="J722" s="101" t="s">
        <v>3394</v>
      </c>
      <c r="K722" s="101" t="s">
        <v>3102</v>
      </c>
      <c r="L722" s="101" t="s">
        <v>3395</v>
      </c>
      <c r="M722" s="1">
        <v>4</v>
      </c>
    </row>
    <row r="723" spans="1:12" ht="9">
      <c r="A723" s="103" t="s">
        <v>1766</v>
      </c>
      <c r="B723" s="101"/>
      <c r="C723" s="102"/>
      <c r="D723" s="102"/>
      <c r="E723" s="102"/>
      <c r="F723" s="102"/>
      <c r="G723" s="101"/>
      <c r="H723" s="101"/>
      <c r="I723" s="101"/>
      <c r="J723" s="101"/>
      <c r="K723" s="101"/>
      <c r="L723" s="101"/>
    </row>
    <row r="724" spans="1:13" ht="9.75" thickBot="1">
      <c r="A724" s="103" t="s">
        <v>357</v>
      </c>
      <c r="B724" s="101"/>
      <c r="C724" s="102"/>
      <c r="D724" s="102"/>
      <c r="E724" s="102"/>
      <c r="F724" s="102"/>
      <c r="G724" s="99" t="s">
        <v>883</v>
      </c>
      <c r="H724" s="99" t="s">
        <v>3102</v>
      </c>
      <c r="I724" s="99" t="s">
        <v>3102</v>
      </c>
      <c r="J724" s="99" t="s">
        <v>3394</v>
      </c>
      <c r="K724" s="99" t="s">
        <v>3102</v>
      </c>
      <c r="L724" s="99" t="s">
        <v>3395</v>
      </c>
      <c r="M724" s="1">
        <v>2</v>
      </c>
    </row>
    <row r="725" spans="1:12" ht="9.75" thickTop="1">
      <c r="A725" s="103"/>
      <c r="B725" s="101"/>
      <c r="C725" s="102"/>
      <c r="D725" s="102"/>
      <c r="E725" s="102"/>
      <c r="F725" s="102"/>
      <c r="G725" s="104"/>
      <c r="H725" s="104"/>
      <c r="I725" s="101"/>
      <c r="J725" s="101"/>
      <c r="K725" s="101"/>
      <c r="L725" s="101"/>
    </row>
    <row r="726" spans="1:12" ht="9">
      <c r="A726" s="100" t="s">
        <v>884</v>
      </c>
      <c r="B726" s="101"/>
      <c r="C726" s="102"/>
      <c r="D726" s="102"/>
      <c r="E726" s="102"/>
      <c r="F726" s="102"/>
      <c r="G726" s="101"/>
      <c r="H726" s="101"/>
      <c r="I726" s="101"/>
      <c r="J726" s="101"/>
      <c r="K726" s="101"/>
      <c r="L726" s="101"/>
    </row>
    <row r="727" spans="1:12" ht="9">
      <c r="A727" s="103"/>
      <c r="B727" s="101"/>
      <c r="C727" s="102"/>
      <c r="D727" s="102"/>
      <c r="E727" s="102"/>
      <c r="F727" s="102"/>
      <c r="G727" s="101"/>
      <c r="H727" s="101"/>
      <c r="I727" s="101"/>
      <c r="J727" s="101"/>
      <c r="K727" s="101"/>
      <c r="L727" s="101"/>
    </row>
    <row r="728" spans="1:13" ht="9">
      <c r="A728" s="103" t="s">
        <v>358</v>
      </c>
      <c r="B728" s="4" t="s">
        <v>3104</v>
      </c>
      <c r="C728" s="102" t="s">
        <v>885</v>
      </c>
      <c r="D728" s="102"/>
      <c r="E728" s="102" t="s">
        <v>886</v>
      </c>
      <c r="F728" s="102" t="s">
        <v>1823</v>
      </c>
      <c r="G728" s="101" t="s">
        <v>887</v>
      </c>
      <c r="H728" s="101" t="s">
        <v>3102</v>
      </c>
      <c r="I728" s="101" t="s">
        <v>3102</v>
      </c>
      <c r="J728" s="101" t="s">
        <v>3396</v>
      </c>
      <c r="K728" s="101" t="s">
        <v>3102</v>
      </c>
      <c r="L728" s="101" t="s">
        <v>3397</v>
      </c>
      <c r="M728" s="1">
        <v>2</v>
      </c>
    </row>
    <row r="729" spans="1:12" ht="9">
      <c r="A729" s="103" t="s">
        <v>1766</v>
      </c>
      <c r="B729" s="101"/>
      <c r="C729" s="102"/>
      <c r="D729" s="102"/>
      <c r="E729" s="102"/>
      <c r="F729" s="102"/>
      <c r="G729" s="101"/>
      <c r="H729" s="101"/>
      <c r="I729" s="101"/>
      <c r="J729" s="101"/>
      <c r="K729" s="101"/>
      <c r="L729" s="101"/>
    </row>
    <row r="730" spans="1:13" ht="9.75" thickBot="1">
      <c r="A730" s="103" t="s">
        <v>359</v>
      </c>
      <c r="B730" s="101"/>
      <c r="C730" s="102"/>
      <c r="D730" s="102"/>
      <c r="E730" s="102"/>
      <c r="F730" s="102"/>
      <c r="G730" s="99" t="s">
        <v>887</v>
      </c>
      <c r="H730" s="99" t="s">
        <v>3102</v>
      </c>
      <c r="I730" s="99" t="s">
        <v>3102</v>
      </c>
      <c r="J730" s="99" t="s">
        <v>3396</v>
      </c>
      <c r="K730" s="99" t="s">
        <v>3102</v>
      </c>
      <c r="L730" s="99" t="s">
        <v>3397</v>
      </c>
      <c r="M730" s="1">
        <v>2</v>
      </c>
    </row>
    <row r="731" spans="1:12" ht="9.75" thickTop="1">
      <c r="A731" s="103"/>
      <c r="B731" s="101"/>
      <c r="C731" s="102"/>
      <c r="D731" s="102"/>
      <c r="E731" s="102"/>
      <c r="F731" s="102"/>
      <c r="G731" s="104"/>
      <c r="H731" s="104"/>
      <c r="I731" s="101"/>
      <c r="J731" s="101"/>
      <c r="K731" s="101"/>
      <c r="L731" s="101"/>
    </row>
    <row r="732" spans="1:12" ht="9">
      <c r="A732" s="100" t="s">
        <v>888</v>
      </c>
      <c r="B732" s="101"/>
      <c r="C732" s="102"/>
      <c r="D732" s="102"/>
      <c r="E732" s="102"/>
      <c r="F732" s="102"/>
      <c r="G732" s="101"/>
      <c r="H732" s="101"/>
      <c r="I732" s="101"/>
      <c r="J732" s="101"/>
      <c r="K732" s="101"/>
      <c r="L732" s="101"/>
    </row>
    <row r="733" spans="1:12" ht="9">
      <c r="A733" s="103"/>
      <c r="B733" s="101"/>
      <c r="C733" s="102"/>
      <c r="D733" s="102"/>
      <c r="E733" s="102"/>
      <c r="F733" s="102"/>
      <c r="G733" s="101"/>
      <c r="H733" s="101"/>
      <c r="I733" s="101"/>
      <c r="J733" s="101"/>
      <c r="K733" s="101"/>
      <c r="L733" s="101"/>
    </row>
    <row r="734" spans="1:13" ht="9">
      <c r="A734" s="103" t="s">
        <v>360</v>
      </c>
      <c r="B734" s="4" t="s">
        <v>3104</v>
      </c>
      <c r="C734" s="102" t="s">
        <v>889</v>
      </c>
      <c r="D734" s="102"/>
      <c r="E734" s="102" t="s">
        <v>1794</v>
      </c>
      <c r="F734" s="102" t="s">
        <v>1801</v>
      </c>
      <c r="G734" s="101" t="s">
        <v>890</v>
      </c>
      <c r="H734" s="101" t="s">
        <v>3102</v>
      </c>
      <c r="I734" s="101" t="s">
        <v>3102</v>
      </c>
      <c r="J734" s="101" t="s">
        <v>3102</v>
      </c>
      <c r="K734" s="101" t="s">
        <v>3102</v>
      </c>
      <c r="L734" s="101" t="s">
        <v>890</v>
      </c>
      <c r="M734" s="1">
        <v>3</v>
      </c>
    </row>
    <row r="735" spans="1:12" ht="9">
      <c r="A735" s="103"/>
      <c r="B735" s="101"/>
      <c r="C735" s="102"/>
      <c r="D735" s="102"/>
      <c r="E735" s="102"/>
      <c r="F735" s="102"/>
      <c r="G735" s="101"/>
      <c r="H735" s="101"/>
      <c r="I735" s="101"/>
      <c r="J735" s="101"/>
      <c r="K735" s="101"/>
      <c r="L735" s="101"/>
    </row>
    <row r="736" spans="1:13" ht="9.75" thickBot="1">
      <c r="A736" s="103" t="s">
        <v>361</v>
      </c>
      <c r="B736" s="101"/>
      <c r="C736" s="102"/>
      <c r="D736" s="102"/>
      <c r="E736" s="102"/>
      <c r="F736" s="102"/>
      <c r="G736" s="99" t="s">
        <v>890</v>
      </c>
      <c r="H736" s="99" t="s">
        <v>3102</v>
      </c>
      <c r="I736" s="99" t="s">
        <v>3102</v>
      </c>
      <c r="J736" s="99" t="s">
        <v>3102</v>
      </c>
      <c r="K736" s="99" t="s">
        <v>3102</v>
      </c>
      <c r="L736" s="99" t="s">
        <v>890</v>
      </c>
      <c r="M736" s="1">
        <v>1</v>
      </c>
    </row>
    <row r="737" spans="1:12" ht="9.75" thickTop="1">
      <c r="A737" s="103"/>
      <c r="B737" s="101"/>
      <c r="C737" s="102"/>
      <c r="D737" s="102"/>
      <c r="E737" s="102"/>
      <c r="F737" s="102"/>
      <c r="G737" s="104"/>
      <c r="H737" s="104"/>
      <c r="I737" s="101"/>
      <c r="J737" s="101"/>
      <c r="K737" s="101"/>
      <c r="L737" s="101"/>
    </row>
    <row r="738" spans="1:12" ht="9">
      <c r="A738" s="100" t="s">
        <v>891</v>
      </c>
      <c r="B738" s="101"/>
      <c r="C738" s="102"/>
      <c r="D738" s="102"/>
      <c r="E738" s="102"/>
      <c r="F738" s="102"/>
      <c r="G738" s="101"/>
      <c r="H738" s="101"/>
      <c r="I738" s="101"/>
      <c r="J738" s="101"/>
      <c r="K738" s="101"/>
      <c r="L738" s="101"/>
    </row>
    <row r="739" spans="1:12" ht="9">
      <c r="A739" s="103"/>
      <c r="B739" s="101"/>
      <c r="C739" s="102"/>
      <c r="D739" s="102"/>
      <c r="E739" s="102"/>
      <c r="F739" s="102"/>
      <c r="G739" s="101"/>
      <c r="H739" s="101"/>
      <c r="I739" s="101"/>
      <c r="J739" s="101"/>
      <c r="K739" s="101"/>
      <c r="L739" s="101"/>
    </row>
    <row r="740" spans="1:13" ht="18">
      <c r="A740" s="103" t="s">
        <v>362</v>
      </c>
      <c r="B740" s="4" t="s">
        <v>3104</v>
      </c>
      <c r="C740" s="102" t="s">
        <v>892</v>
      </c>
      <c r="D740" s="102"/>
      <c r="E740" s="102" t="s">
        <v>893</v>
      </c>
      <c r="F740" s="102" t="s">
        <v>1801</v>
      </c>
      <c r="G740" s="101" t="s">
        <v>894</v>
      </c>
      <c r="H740" s="101" t="s">
        <v>3102</v>
      </c>
      <c r="I740" s="101" t="s">
        <v>3398</v>
      </c>
      <c r="J740" s="101" t="s">
        <v>3399</v>
      </c>
      <c r="K740" s="101" t="s">
        <v>3102</v>
      </c>
      <c r="L740" s="101" t="s">
        <v>3400</v>
      </c>
      <c r="M740" s="1">
        <v>5</v>
      </c>
    </row>
    <row r="741" spans="1:13" ht="9">
      <c r="A741" s="103" t="s">
        <v>1280</v>
      </c>
      <c r="B741" s="4" t="s">
        <v>3104</v>
      </c>
      <c r="C741" s="102" t="s">
        <v>892</v>
      </c>
      <c r="D741" s="102"/>
      <c r="E741" s="102" t="s">
        <v>893</v>
      </c>
      <c r="F741" s="102" t="s">
        <v>1803</v>
      </c>
      <c r="G741" s="101" t="s">
        <v>895</v>
      </c>
      <c r="H741" s="101" t="s">
        <v>3102</v>
      </c>
      <c r="I741" s="101" t="s">
        <v>3401</v>
      </c>
      <c r="J741" s="101" t="s">
        <v>3102</v>
      </c>
      <c r="K741" s="101" t="s">
        <v>3102</v>
      </c>
      <c r="L741" s="101" t="s">
        <v>3402</v>
      </c>
      <c r="M741" s="1">
        <v>1</v>
      </c>
    </row>
    <row r="742" spans="1:13" ht="9">
      <c r="A742" s="103" t="s">
        <v>1282</v>
      </c>
      <c r="B742" s="4" t="s">
        <v>3104</v>
      </c>
      <c r="C742" s="102" t="s">
        <v>892</v>
      </c>
      <c r="D742" s="102"/>
      <c r="E742" s="102" t="s">
        <v>893</v>
      </c>
      <c r="F742" s="102" t="s">
        <v>1807</v>
      </c>
      <c r="G742" s="101" t="s">
        <v>896</v>
      </c>
      <c r="H742" s="101" t="s">
        <v>3102</v>
      </c>
      <c r="I742" s="101" t="s">
        <v>3403</v>
      </c>
      <c r="J742" s="101" t="s">
        <v>3102</v>
      </c>
      <c r="K742" s="101" t="s">
        <v>3102</v>
      </c>
      <c r="L742" s="101" t="s">
        <v>3404</v>
      </c>
      <c r="M742" s="1">
        <v>1</v>
      </c>
    </row>
    <row r="743" spans="1:13" ht="9">
      <c r="A743" s="103"/>
      <c r="B743" s="101" t="s">
        <v>3106</v>
      </c>
      <c r="C743" s="102" t="s">
        <v>892</v>
      </c>
      <c r="D743" s="102"/>
      <c r="E743" s="102" t="s">
        <v>893</v>
      </c>
      <c r="F743" s="102"/>
      <c r="G743" s="101" t="s">
        <v>897</v>
      </c>
      <c r="H743" s="101" t="s">
        <v>3102</v>
      </c>
      <c r="I743" s="101" t="s">
        <v>3102</v>
      </c>
      <c r="J743" s="101" t="s">
        <v>3399</v>
      </c>
      <c r="K743" s="101" t="s">
        <v>3102</v>
      </c>
      <c r="L743" s="101" t="s">
        <v>3405</v>
      </c>
      <c r="M743" s="1">
        <v>1</v>
      </c>
    </row>
    <row r="744" spans="1:12" ht="9">
      <c r="A744" s="103" t="s">
        <v>1766</v>
      </c>
      <c r="B744" s="101"/>
      <c r="C744" s="102"/>
      <c r="D744" s="102"/>
      <c r="E744" s="102"/>
      <c r="F744" s="102"/>
      <c r="G744" s="101"/>
      <c r="H744" s="101"/>
      <c r="I744" s="101"/>
      <c r="J744" s="101"/>
      <c r="K744" s="101"/>
      <c r="L744" s="101"/>
    </row>
    <row r="745" spans="1:13" ht="9.75" thickBot="1">
      <c r="A745" s="103" t="s">
        <v>363</v>
      </c>
      <c r="B745" s="101"/>
      <c r="C745" s="102"/>
      <c r="D745" s="102"/>
      <c r="E745" s="102"/>
      <c r="F745" s="102"/>
      <c r="G745" s="99" t="s">
        <v>897</v>
      </c>
      <c r="H745" s="99" t="s">
        <v>3102</v>
      </c>
      <c r="I745" s="99" t="s">
        <v>3102</v>
      </c>
      <c r="J745" s="99" t="s">
        <v>3399</v>
      </c>
      <c r="K745" s="99" t="s">
        <v>3102</v>
      </c>
      <c r="L745" s="99" t="s">
        <v>3405</v>
      </c>
      <c r="M745" s="1">
        <v>2</v>
      </c>
    </row>
    <row r="746" spans="1:12" ht="9.75" thickTop="1">
      <c r="A746" s="103"/>
      <c r="B746" s="101"/>
      <c r="C746" s="102"/>
      <c r="D746" s="102"/>
      <c r="E746" s="102"/>
      <c r="F746" s="102"/>
      <c r="G746" s="104"/>
      <c r="H746" s="104"/>
      <c r="I746" s="101"/>
      <c r="J746" s="101"/>
      <c r="K746" s="101"/>
      <c r="L746" s="101"/>
    </row>
    <row r="747" spans="1:12" ht="9">
      <c r="A747" s="100" t="s">
        <v>898</v>
      </c>
      <c r="B747" s="101"/>
      <c r="C747" s="102"/>
      <c r="D747" s="102"/>
      <c r="E747" s="102"/>
      <c r="F747" s="102"/>
      <c r="G747" s="101"/>
      <c r="H747" s="101"/>
      <c r="I747" s="101"/>
      <c r="J747" s="101"/>
      <c r="K747" s="101"/>
      <c r="L747" s="101"/>
    </row>
    <row r="748" spans="1:12" ht="9">
      <c r="A748" s="103"/>
      <c r="B748" s="101"/>
      <c r="C748" s="102"/>
      <c r="D748" s="102"/>
      <c r="E748" s="102"/>
      <c r="F748" s="102"/>
      <c r="G748" s="101"/>
      <c r="H748" s="101"/>
      <c r="I748" s="101"/>
      <c r="J748" s="101"/>
      <c r="K748" s="101"/>
      <c r="L748" s="101"/>
    </row>
    <row r="749" spans="1:13" ht="18">
      <c r="A749" s="103" t="s">
        <v>364</v>
      </c>
      <c r="B749" s="4" t="s">
        <v>3104</v>
      </c>
      <c r="C749" s="102" t="s">
        <v>899</v>
      </c>
      <c r="D749" s="102"/>
      <c r="E749" s="102" t="s">
        <v>1791</v>
      </c>
      <c r="F749" s="102" t="s">
        <v>1823</v>
      </c>
      <c r="G749" s="101" t="s">
        <v>900</v>
      </c>
      <c r="H749" s="101" t="s">
        <v>3102</v>
      </c>
      <c r="I749" s="101" t="s">
        <v>3102</v>
      </c>
      <c r="J749" s="101" t="s">
        <v>3102</v>
      </c>
      <c r="K749" s="101" t="s">
        <v>3102</v>
      </c>
      <c r="L749" s="101" t="s">
        <v>900</v>
      </c>
      <c r="M749" s="1">
        <v>4</v>
      </c>
    </row>
    <row r="750" spans="1:13" ht="9">
      <c r="A750" s="103" t="s">
        <v>365</v>
      </c>
      <c r="B750" s="4" t="s">
        <v>3104</v>
      </c>
      <c r="C750" s="102" t="s">
        <v>899</v>
      </c>
      <c r="D750" s="102"/>
      <c r="E750" s="102" t="s">
        <v>901</v>
      </c>
      <c r="F750" s="102" t="s">
        <v>1801</v>
      </c>
      <c r="G750" s="101" t="s">
        <v>902</v>
      </c>
      <c r="H750" s="101" t="s">
        <v>3102</v>
      </c>
      <c r="I750" s="101" t="s">
        <v>3102</v>
      </c>
      <c r="J750" s="101" t="s">
        <v>3406</v>
      </c>
      <c r="K750" s="101" t="s">
        <v>3102</v>
      </c>
      <c r="L750" s="101" t="s">
        <v>3407</v>
      </c>
      <c r="M750" s="1">
        <v>2</v>
      </c>
    </row>
    <row r="751" spans="1:13" ht="9">
      <c r="A751" s="103" t="s">
        <v>366</v>
      </c>
      <c r="B751" s="4" t="s">
        <v>3104</v>
      </c>
      <c r="C751" s="102" t="s">
        <v>899</v>
      </c>
      <c r="D751" s="102"/>
      <c r="E751" s="102" t="s">
        <v>903</v>
      </c>
      <c r="F751" s="102" t="s">
        <v>1801</v>
      </c>
      <c r="G751" s="101" t="s">
        <v>3102</v>
      </c>
      <c r="H751" s="101" t="s">
        <v>3102</v>
      </c>
      <c r="I751" s="101" t="s">
        <v>3408</v>
      </c>
      <c r="J751" s="101" t="s">
        <v>3408</v>
      </c>
      <c r="K751" s="101" t="s">
        <v>3102</v>
      </c>
      <c r="L751" s="101" t="s">
        <v>3102</v>
      </c>
      <c r="M751" s="1">
        <v>2</v>
      </c>
    </row>
    <row r="752" spans="1:13" ht="9">
      <c r="A752" s="103" t="s">
        <v>1280</v>
      </c>
      <c r="B752" s="4" t="s">
        <v>3104</v>
      </c>
      <c r="C752" s="102" t="s">
        <v>899</v>
      </c>
      <c r="D752" s="102"/>
      <c r="E752" s="102" t="s">
        <v>903</v>
      </c>
      <c r="F752" s="102" t="s">
        <v>1803</v>
      </c>
      <c r="G752" s="101" t="s">
        <v>904</v>
      </c>
      <c r="H752" s="101" t="s">
        <v>3102</v>
      </c>
      <c r="I752" s="101" t="s">
        <v>3409</v>
      </c>
      <c r="J752" s="101" t="s">
        <v>3102</v>
      </c>
      <c r="K752" s="101" t="s">
        <v>3102</v>
      </c>
      <c r="L752" s="101" t="s">
        <v>3102</v>
      </c>
      <c r="M752" s="1">
        <v>1</v>
      </c>
    </row>
    <row r="753" spans="1:13" ht="9">
      <c r="A753" s="103" t="s">
        <v>1282</v>
      </c>
      <c r="B753" s="4" t="s">
        <v>3104</v>
      </c>
      <c r="C753" s="102" t="s">
        <v>899</v>
      </c>
      <c r="D753" s="102"/>
      <c r="E753" s="102" t="s">
        <v>903</v>
      </c>
      <c r="F753" s="102" t="s">
        <v>1807</v>
      </c>
      <c r="G753" s="101" t="s">
        <v>2769</v>
      </c>
      <c r="H753" s="101" t="s">
        <v>3102</v>
      </c>
      <c r="I753" s="101" t="s">
        <v>3342</v>
      </c>
      <c r="J753" s="101" t="s">
        <v>3102</v>
      </c>
      <c r="K753" s="101" t="s">
        <v>3102</v>
      </c>
      <c r="L753" s="101" t="s">
        <v>3410</v>
      </c>
      <c r="M753" s="1">
        <v>1</v>
      </c>
    </row>
    <row r="754" spans="1:13" ht="9">
      <c r="A754" s="103"/>
      <c r="B754" s="101" t="s">
        <v>3106</v>
      </c>
      <c r="C754" s="102" t="s">
        <v>899</v>
      </c>
      <c r="D754" s="102"/>
      <c r="E754" s="102" t="s">
        <v>903</v>
      </c>
      <c r="F754" s="102"/>
      <c r="G754" s="101" t="s">
        <v>905</v>
      </c>
      <c r="H754" s="101" t="s">
        <v>3102</v>
      </c>
      <c r="I754" s="101" t="s">
        <v>3102</v>
      </c>
      <c r="J754" s="101" t="s">
        <v>3408</v>
      </c>
      <c r="K754" s="101" t="s">
        <v>3102</v>
      </c>
      <c r="L754" s="101" t="s">
        <v>3410</v>
      </c>
      <c r="M754" s="1">
        <v>1</v>
      </c>
    </row>
    <row r="755" spans="1:12" ht="9">
      <c r="A755" s="103" t="s">
        <v>1766</v>
      </c>
      <c r="B755" s="101"/>
      <c r="C755" s="102"/>
      <c r="D755" s="102"/>
      <c r="E755" s="102"/>
      <c r="F755" s="102"/>
      <c r="G755" s="101"/>
      <c r="H755" s="101"/>
      <c r="I755" s="101"/>
      <c r="J755" s="101"/>
      <c r="K755" s="101"/>
      <c r="L755" s="101"/>
    </row>
    <row r="756" spans="1:13" ht="9.75" thickBot="1">
      <c r="A756" s="103" t="s">
        <v>367</v>
      </c>
      <c r="B756" s="101"/>
      <c r="C756" s="102"/>
      <c r="D756" s="102"/>
      <c r="E756" s="102"/>
      <c r="F756" s="102"/>
      <c r="G756" s="99" t="s">
        <v>906</v>
      </c>
      <c r="H756" s="99" t="s">
        <v>3102</v>
      </c>
      <c r="I756" s="99" t="s">
        <v>3102</v>
      </c>
      <c r="J756" s="99" t="s">
        <v>3411</v>
      </c>
      <c r="K756" s="99" t="s">
        <v>3102</v>
      </c>
      <c r="L756" s="99" t="s">
        <v>3412</v>
      </c>
      <c r="M756" s="1">
        <v>2</v>
      </c>
    </row>
    <row r="757" spans="1:12" ht="9.75" thickTop="1">
      <c r="A757" s="103"/>
      <c r="B757" s="101"/>
      <c r="C757" s="102"/>
      <c r="D757" s="102"/>
      <c r="E757" s="102"/>
      <c r="F757" s="102"/>
      <c r="G757" s="104"/>
      <c r="H757" s="104"/>
      <c r="I757" s="101"/>
      <c r="J757" s="101"/>
      <c r="K757" s="101"/>
      <c r="L757" s="101"/>
    </row>
    <row r="758" spans="1:13" ht="9.75" thickBot="1">
      <c r="A758" s="103" t="s">
        <v>368</v>
      </c>
      <c r="B758" s="101"/>
      <c r="C758" s="102"/>
      <c r="D758" s="102"/>
      <c r="E758" s="102"/>
      <c r="F758" s="102"/>
      <c r="G758" s="99" t="s">
        <v>907</v>
      </c>
      <c r="H758" s="99" t="s">
        <v>3102</v>
      </c>
      <c r="I758" s="99" t="s">
        <v>3102</v>
      </c>
      <c r="J758" s="99" t="s">
        <v>3413</v>
      </c>
      <c r="K758" s="99" t="s">
        <v>3102</v>
      </c>
      <c r="L758" s="99" t="s">
        <v>3414</v>
      </c>
      <c r="M758" s="1">
        <v>1</v>
      </c>
    </row>
    <row r="759" spans="1:12" ht="9.75" thickTop="1">
      <c r="A759" s="103"/>
      <c r="B759" s="101"/>
      <c r="C759" s="102"/>
      <c r="D759" s="102"/>
      <c r="E759" s="102"/>
      <c r="F759" s="102"/>
      <c r="G759" s="104"/>
      <c r="H759" s="104"/>
      <c r="I759" s="101"/>
      <c r="J759" s="101"/>
      <c r="K759" s="101"/>
      <c r="L759" s="101"/>
    </row>
    <row r="760" spans="1:12" ht="9">
      <c r="A760" s="100"/>
      <c r="B760" s="101"/>
      <c r="C760" s="102"/>
      <c r="D760" s="102"/>
      <c r="E760" s="102"/>
      <c r="F760" s="102"/>
      <c r="G760" s="101"/>
      <c r="H760" s="101"/>
      <c r="I760" s="101"/>
      <c r="J760" s="101"/>
      <c r="K760" s="101"/>
      <c r="L760" s="101"/>
    </row>
    <row r="761" spans="1:12" ht="9">
      <c r="A761" s="103"/>
      <c r="B761" s="101"/>
      <c r="C761" s="102"/>
      <c r="D761" s="102"/>
      <c r="E761" s="102"/>
      <c r="F761" s="102"/>
      <c r="G761" s="101"/>
      <c r="H761" s="101"/>
      <c r="I761" s="101"/>
      <c r="J761" s="101"/>
      <c r="K761" s="101"/>
      <c r="L761" s="101"/>
    </row>
    <row r="762" spans="1:13" ht="9.75" thickBot="1">
      <c r="A762" s="103" t="s">
        <v>369</v>
      </c>
      <c r="B762" s="101"/>
      <c r="C762" s="102"/>
      <c r="D762" s="102"/>
      <c r="E762" s="102"/>
      <c r="F762" s="102"/>
      <c r="G762" s="99" t="s">
        <v>908</v>
      </c>
      <c r="H762" s="99" t="s">
        <v>3102</v>
      </c>
      <c r="I762" s="99" t="s">
        <v>3102</v>
      </c>
      <c r="J762" s="99" t="s">
        <v>3415</v>
      </c>
      <c r="K762" s="99" t="s">
        <v>3102</v>
      </c>
      <c r="L762" s="99" t="s">
        <v>3416</v>
      </c>
      <c r="M762" s="1">
        <v>2</v>
      </c>
    </row>
    <row r="763" spans="1:12" ht="9.75" thickTop="1">
      <c r="A763" s="103"/>
      <c r="B763" s="101"/>
      <c r="C763" s="102"/>
      <c r="D763" s="102"/>
      <c r="E763" s="102"/>
      <c r="F763" s="102"/>
      <c r="G763" s="104"/>
      <c r="H763" s="104"/>
      <c r="I763" s="101"/>
      <c r="J763" s="101"/>
      <c r="K763" s="101"/>
      <c r="L763" s="101"/>
    </row>
    <row r="764" spans="1:12" ht="9">
      <c r="A764" s="105"/>
      <c r="B764" s="106"/>
      <c r="C764" s="107"/>
      <c r="D764" s="107"/>
      <c r="E764" s="107"/>
      <c r="F764" s="107"/>
      <c r="G764" s="106"/>
      <c r="H764" s="106"/>
      <c r="I764" s="106"/>
      <c r="J764" s="106"/>
      <c r="K764" s="106"/>
      <c r="L764" s="106"/>
    </row>
  </sheetData>
  <mergeCells count="13">
    <mergeCell ref="A1:B1"/>
    <mergeCell ref="C1:F1"/>
    <mergeCell ref="G1:G3"/>
    <mergeCell ref="H1:H3"/>
    <mergeCell ref="A2:A3"/>
    <mergeCell ref="B2:B3"/>
    <mergeCell ref="C2:D2"/>
    <mergeCell ref="E2:E3"/>
    <mergeCell ref="F2:F3"/>
    <mergeCell ref="I1:I3"/>
    <mergeCell ref="J1:J3"/>
    <mergeCell ref="K1:K3"/>
    <mergeCell ref="L1:L3"/>
  </mergeCells>
  <printOptions/>
  <pageMargins left="0.5" right="0.5" top="0.5" bottom="0.8" header="0.5" footer="0.5"/>
  <pageSetup horizontalDpi="600" verticalDpi="600" orientation="landscape" r:id="rId1"/>
</worksheet>
</file>

<file path=xl/worksheets/sheet3.xml><?xml version="1.0" encoding="utf-8"?>
<worksheet xmlns="http://schemas.openxmlformats.org/spreadsheetml/2006/main" xmlns:r="http://schemas.openxmlformats.org/officeDocument/2006/relationships">
  <sheetPr codeName="Sheet3"/>
  <dimension ref="A1:J97"/>
  <sheetViews>
    <sheetView workbookViewId="0" topLeftCell="A1">
      <selection activeCell="J97" sqref="J97"/>
    </sheetView>
  </sheetViews>
  <sheetFormatPr defaultColWidth="9.140625" defaultRowHeight="12.75"/>
  <cols>
    <col min="1" max="1" width="8.57421875" style="11" customWidth="1"/>
    <col min="2" max="3" width="8.8515625" style="11" customWidth="1"/>
    <col min="4" max="6" width="20.8515625" style="12" customWidth="1"/>
    <col min="7" max="9" width="8.8515625" style="11" customWidth="1"/>
    <col min="10" max="10" width="20.8515625" style="10" customWidth="1"/>
    <col min="11" max="16384" width="9.140625" style="7" customWidth="1"/>
  </cols>
  <sheetData>
    <row r="1" spans="1:10" ht="9.75" customHeight="1" thickTop="1">
      <c r="A1" s="120" t="s">
        <v>1609</v>
      </c>
      <c r="B1" s="121"/>
      <c r="C1" s="121"/>
      <c r="D1" s="121"/>
      <c r="E1" s="121"/>
      <c r="F1" s="121"/>
      <c r="G1" s="121"/>
      <c r="H1" s="121"/>
      <c r="I1" s="121"/>
      <c r="J1" s="121"/>
    </row>
    <row r="3" spans="1:10" ht="9">
      <c r="A3" s="122" t="s">
        <v>3253</v>
      </c>
      <c r="B3" s="122"/>
      <c r="C3" s="122"/>
      <c r="D3" s="123"/>
      <c r="E3" s="123"/>
      <c r="F3" s="123"/>
      <c r="G3" s="122"/>
      <c r="H3" s="122"/>
      <c r="I3" s="122"/>
      <c r="J3" s="124"/>
    </row>
    <row r="4" spans="1:10" ht="26.25" customHeight="1">
      <c r="A4" s="19" t="s">
        <v>1600</v>
      </c>
      <c r="B4" s="19" t="s">
        <v>1601</v>
      </c>
      <c r="C4" s="2" t="s">
        <v>1602</v>
      </c>
      <c r="D4" s="2" t="s">
        <v>1603</v>
      </c>
      <c r="E4" s="2" t="s">
        <v>1604</v>
      </c>
      <c r="F4" s="2" t="s">
        <v>1605</v>
      </c>
      <c r="G4" s="2" t="s">
        <v>1606</v>
      </c>
      <c r="H4" s="2" t="s">
        <v>1607</v>
      </c>
      <c r="I4" s="2" t="s">
        <v>1610</v>
      </c>
      <c r="J4" s="2" t="s">
        <v>1611</v>
      </c>
    </row>
    <row r="5" spans="1:10" ht="9">
      <c r="A5" s="20"/>
      <c r="B5" s="25"/>
      <c r="C5" s="25"/>
      <c r="D5" s="25"/>
      <c r="E5" s="8"/>
      <c r="F5" s="8"/>
      <c r="G5" s="8"/>
      <c r="H5" s="8"/>
      <c r="I5" s="8"/>
      <c r="J5" s="8"/>
    </row>
    <row r="6" spans="1:10" ht="9">
      <c r="A6" s="108" t="s">
        <v>1933</v>
      </c>
      <c r="B6" s="108" t="s">
        <v>3113</v>
      </c>
      <c r="C6" s="108" t="s">
        <v>3266</v>
      </c>
      <c r="D6" s="109" t="s">
        <v>3114</v>
      </c>
      <c r="E6" s="109" t="s">
        <v>2447</v>
      </c>
      <c r="F6" s="109" t="s">
        <v>3114</v>
      </c>
      <c r="G6" s="108" t="s">
        <v>3100</v>
      </c>
      <c r="H6" s="108" t="s">
        <v>3113</v>
      </c>
      <c r="I6" s="108" t="s">
        <v>3254</v>
      </c>
      <c r="J6" s="101" t="s">
        <v>3115</v>
      </c>
    </row>
    <row r="7" spans="1:10" ht="9">
      <c r="A7" s="108" t="s">
        <v>1766</v>
      </c>
      <c r="B7" s="108" t="s">
        <v>1766</v>
      </c>
      <c r="C7" s="108" t="s">
        <v>1766</v>
      </c>
      <c r="D7" s="109" t="s">
        <v>1766</v>
      </c>
      <c r="E7" s="109" t="s">
        <v>1766</v>
      </c>
      <c r="F7" s="109" t="s">
        <v>1766</v>
      </c>
      <c r="G7" s="108" t="s">
        <v>3100</v>
      </c>
      <c r="H7" s="108" t="s">
        <v>3113</v>
      </c>
      <c r="I7" s="108" t="s">
        <v>3256</v>
      </c>
      <c r="J7" s="101" t="s">
        <v>3116</v>
      </c>
    </row>
    <row r="8" spans="1:10" ht="9">
      <c r="A8" s="108" t="s">
        <v>1766</v>
      </c>
      <c r="B8" s="108" t="s">
        <v>1766</v>
      </c>
      <c r="C8" s="108" t="s">
        <v>1766</v>
      </c>
      <c r="D8" s="109" t="s">
        <v>1766</v>
      </c>
      <c r="E8" s="109" t="s">
        <v>1766</v>
      </c>
      <c r="F8" s="109" t="s">
        <v>1766</v>
      </c>
      <c r="G8" s="108" t="s">
        <v>3100</v>
      </c>
      <c r="H8" s="108" t="s">
        <v>3117</v>
      </c>
      <c r="I8" s="108" t="s">
        <v>3256</v>
      </c>
      <c r="J8" s="101" t="s">
        <v>3118</v>
      </c>
    </row>
    <row r="9" spans="1:10" ht="9">
      <c r="A9" s="108" t="s">
        <v>1766</v>
      </c>
      <c r="B9" s="108" t="s">
        <v>1766</v>
      </c>
      <c r="C9" s="108" t="s">
        <v>1766</v>
      </c>
      <c r="D9" s="109" t="s">
        <v>1766</v>
      </c>
      <c r="E9" s="109" t="s">
        <v>1766</v>
      </c>
      <c r="F9" s="109" t="s">
        <v>1766</v>
      </c>
      <c r="G9" s="108" t="s">
        <v>3100</v>
      </c>
      <c r="H9" s="108" t="s">
        <v>3119</v>
      </c>
      <c r="I9" s="108" t="s">
        <v>3256</v>
      </c>
      <c r="J9" s="101" t="s">
        <v>3120</v>
      </c>
    </row>
    <row r="10" spans="1:10" ht="9">
      <c r="A10" s="108" t="s">
        <v>1933</v>
      </c>
      <c r="B10" s="108" t="s">
        <v>3113</v>
      </c>
      <c r="C10" s="108" t="s">
        <v>3265</v>
      </c>
      <c r="D10" s="109" t="s">
        <v>3121</v>
      </c>
      <c r="E10" s="109" t="s">
        <v>2447</v>
      </c>
      <c r="F10" s="109" t="s">
        <v>3121</v>
      </c>
      <c r="G10" s="108" t="s">
        <v>3100</v>
      </c>
      <c r="H10" s="108" t="s">
        <v>3113</v>
      </c>
      <c r="I10" s="108" t="s">
        <v>3260</v>
      </c>
      <c r="J10" s="101" t="s">
        <v>3122</v>
      </c>
    </row>
    <row r="11" spans="1:10" ht="9">
      <c r="A11" s="108" t="s">
        <v>1766</v>
      </c>
      <c r="B11" s="108" t="s">
        <v>1766</v>
      </c>
      <c r="C11" s="108" t="s">
        <v>1766</v>
      </c>
      <c r="D11" s="109" t="s">
        <v>1766</v>
      </c>
      <c r="E11" s="109" t="s">
        <v>1766</v>
      </c>
      <c r="F11" s="109" t="s">
        <v>1766</v>
      </c>
      <c r="G11" s="108" t="s">
        <v>3100</v>
      </c>
      <c r="H11" s="108" t="s">
        <v>3119</v>
      </c>
      <c r="I11" s="108" t="s">
        <v>3260</v>
      </c>
      <c r="J11" s="101" t="s">
        <v>3123</v>
      </c>
    </row>
    <row r="12" spans="1:10" ht="9">
      <c r="A12" s="108" t="s">
        <v>3100</v>
      </c>
      <c r="B12" s="108" t="s">
        <v>3113</v>
      </c>
      <c r="C12" s="108" t="s">
        <v>3268</v>
      </c>
      <c r="D12" s="109" t="s">
        <v>2447</v>
      </c>
      <c r="E12" s="109" t="s">
        <v>3124</v>
      </c>
      <c r="F12" s="109" t="s">
        <v>3125</v>
      </c>
      <c r="G12" s="108" t="s">
        <v>3100</v>
      </c>
      <c r="H12" s="108" t="s">
        <v>3113</v>
      </c>
      <c r="I12" s="108" t="s">
        <v>1939</v>
      </c>
      <c r="J12" s="101" t="s">
        <v>3125</v>
      </c>
    </row>
    <row r="13" spans="1:10" ht="9">
      <c r="A13" s="108" t="s">
        <v>3100</v>
      </c>
      <c r="B13" s="108" t="s">
        <v>3119</v>
      </c>
      <c r="C13" s="108" t="s">
        <v>3268</v>
      </c>
      <c r="D13" s="109" t="s">
        <v>3269</v>
      </c>
      <c r="E13" s="109" t="s">
        <v>3126</v>
      </c>
      <c r="F13" s="109" t="s">
        <v>3127</v>
      </c>
      <c r="G13" s="108" t="s">
        <v>3128</v>
      </c>
      <c r="H13" s="108" t="s">
        <v>3119</v>
      </c>
      <c r="I13" s="108" t="s">
        <v>3129</v>
      </c>
      <c r="J13" s="101" t="s">
        <v>3130</v>
      </c>
    </row>
    <row r="14" spans="1:10" ht="9">
      <c r="A14" s="108" t="s">
        <v>1766</v>
      </c>
      <c r="B14" s="108" t="s">
        <v>1766</v>
      </c>
      <c r="C14" s="108" t="s">
        <v>1766</v>
      </c>
      <c r="D14" s="109" t="s">
        <v>1766</v>
      </c>
      <c r="E14" s="109" t="s">
        <v>1766</v>
      </c>
      <c r="F14" s="109" t="s">
        <v>1766</v>
      </c>
      <c r="G14" s="108" t="s">
        <v>3128</v>
      </c>
      <c r="H14" s="108" t="s">
        <v>3119</v>
      </c>
      <c r="I14" s="108" t="s">
        <v>3131</v>
      </c>
      <c r="J14" s="101" t="s">
        <v>3132</v>
      </c>
    </row>
    <row r="15" spans="1:10" ht="9">
      <c r="A15" s="108" t="s">
        <v>1766</v>
      </c>
      <c r="B15" s="108" t="s">
        <v>1766</v>
      </c>
      <c r="C15" s="108" t="s">
        <v>1766</v>
      </c>
      <c r="D15" s="109" t="s">
        <v>1766</v>
      </c>
      <c r="E15" s="109" t="s">
        <v>1766</v>
      </c>
      <c r="F15" s="109" t="s">
        <v>1766</v>
      </c>
      <c r="G15" s="108" t="s">
        <v>3100</v>
      </c>
      <c r="H15" s="108" t="s">
        <v>3119</v>
      </c>
      <c r="I15" s="108" t="s">
        <v>3110</v>
      </c>
      <c r="J15" s="101" t="s">
        <v>3133</v>
      </c>
    </row>
    <row r="16" spans="1:10" ht="9">
      <c r="A16" s="108" t="s">
        <v>1766</v>
      </c>
      <c r="B16" s="108" t="s">
        <v>1766</v>
      </c>
      <c r="C16" s="108" t="s">
        <v>1766</v>
      </c>
      <c r="D16" s="109" t="s">
        <v>1766</v>
      </c>
      <c r="E16" s="109" t="s">
        <v>1766</v>
      </c>
      <c r="F16" s="109" t="s">
        <v>1766</v>
      </c>
      <c r="G16" s="108" t="s">
        <v>3100</v>
      </c>
      <c r="H16" s="108" t="s">
        <v>3119</v>
      </c>
      <c r="I16" s="108" t="s">
        <v>2063</v>
      </c>
      <c r="J16" s="101" t="s">
        <v>3134</v>
      </c>
    </row>
    <row r="17" spans="1:10" ht="9">
      <c r="A17" s="108" t="s">
        <v>1766</v>
      </c>
      <c r="B17" s="108" t="s">
        <v>1766</v>
      </c>
      <c r="C17" s="108" t="s">
        <v>1766</v>
      </c>
      <c r="D17" s="109" t="s">
        <v>1766</v>
      </c>
      <c r="E17" s="109" t="s">
        <v>1766</v>
      </c>
      <c r="F17" s="109" t="s">
        <v>1766</v>
      </c>
      <c r="G17" s="108" t="s">
        <v>3100</v>
      </c>
      <c r="H17" s="108" t="s">
        <v>3119</v>
      </c>
      <c r="I17" s="108" t="s">
        <v>2801</v>
      </c>
      <c r="J17" s="101" t="s">
        <v>3134</v>
      </c>
    </row>
    <row r="18" spans="1:10" ht="9">
      <c r="A18" s="108" t="s">
        <v>3100</v>
      </c>
      <c r="B18" s="108" t="s">
        <v>3113</v>
      </c>
      <c r="C18" s="108" t="s">
        <v>3108</v>
      </c>
      <c r="D18" s="109" t="s">
        <v>3109</v>
      </c>
      <c r="E18" s="109" t="s">
        <v>2447</v>
      </c>
      <c r="F18" s="109" t="s">
        <v>3109</v>
      </c>
      <c r="G18" s="108" t="s">
        <v>3100</v>
      </c>
      <c r="H18" s="108" t="s">
        <v>3119</v>
      </c>
      <c r="I18" s="108" t="s">
        <v>3110</v>
      </c>
      <c r="J18" s="101" t="s">
        <v>3109</v>
      </c>
    </row>
    <row r="19" spans="1:10" ht="9">
      <c r="A19" s="108" t="s">
        <v>3100</v>
      </c>
      <c r="B19" s="108" t="s">
        <v>3119</v>
      </c>
      <c r="C19" s="108" t="s">
        <v>3110</v>
      </c>
      <c r="D19" s="109" t="s">
        <v>3111</v>
      </c>
      <c r="E19" s="109" t="s">
        <v>3135</v>
      </c>
      <c r="F19" s="109" t="s">
        <v>3136</v>
      </c>
      <c r="G19" s="108" t="s">
        <v>3100</v>
      </c>
      <c r="H19" s="108" t="s">
        <v>3119</v>
      </c>
      <c r="I19" s="108" t="s">
        <v>3268</v>
      </c>
      <c r="J19" s="101" t="s">
        <v>3137</v>
      </c>
    </row>
    <row r="20" spans="1:10" ht="9">
      <c r="A20" s="108" t="s">
        <v>1766</v>
      </c>
      <c r="B20" s="108" t="s">
        <v>1766</v>
      </c>
      <c r="C20" s="108" t="s">
        <v>1766</v>
      </c>
      <c r="D20" s="109" t="s">
        <v>1766</v>
      </c>
      <c r="E20" s="109" t="s">
        <v>1766</v>
      </c>
      <c r="F20" s="109" t="s">
        <v>1766</v>
      </c>
      <c r="G20" s="108" t="s">
        <v>3100</v>
      </c>
      <c r="H20" s="108" t="s">
        <v>3113</v>
      </c>
      <c r="I20" s="108" t="s">
        <v>3108</v>
      </c>
      <c r="J20" s="101" t="s">
        <v>3138</v>
      </c>
    </row>
    <row r="21" spans="1:10" ht="9">
      <c r="A21" s="108" t="s">
        <v>1766</v>
      </c>
      <c r="B21" s="108" t="s">
        <v>1766</v>
      </c>
      <c r="C21" s="108" t="s">
        <v>1766</v>
      </c>
      <c r="D21" s="109" t="s">
        <v>1766</v>
      </c>
      <c r="E21" s="109" t="s">
        <v>1766</v>
      </c>
      <c r="F21" s="109" t="s">
        <v>1766</v>
      </c>
      <c r="G21" s="108" t="s">
        <v>3100</v>
      </c>
      <c r="H21" s="108" t="s">
        <v>3113</v>
      </c>
      <c r="I21" s="108" t="s">
        <v>1931</v>
      </c>
      <c r="J21" s="101" t="s">
        <v>3139</v>
      </c>
    </row>
    <row r="22" spans="1:10" ht="9">
      <c r="A22" s="108" t="s">
        <v>3100</v>
      </c>
      <c r="B22" s="108" t="s">
        <v>3113</v>
      </c>
      <c r="C22" s="108" t="s">
        <v>1931</v>
      </c>
      <c r="D22" s="109" t="s">
        <v>1932</v>
      </c>
      <c r="E22" s="109" t="s">
        <v>2447</v>
      </c>
      <c r="F22" s="109" t="s">
        <v>1932</v>
      </c>
      <c r="G22" s="108" t="s">
        <v>3100</v>
      </c>
      <c r="H22" s="108" t="s">
        <v>3119</v>
      </c>
      <c r="I22" s="108" t="s">
        <v>3110</v>
      </c>
      <c r="J22" s="101" t="s">
        <v>1932</v>
      </c>
    </row>
    <row r="23" spans="1:10" ht="9">
      <c r="A23" s="108" t="s">
        <v>3100</v>
      </c>
      <c r="B23" s="108" t="s">
        <v>3113</v>
      </c>
      <c r="C23" s="108" t="s">
        <v>1934</v>
      </c>
      <c r="D23" s="109" t="s">
        <v>1936</v>
      </c>
      <c r="E23" s="109" t="s">
        <v>3140</v>
      </c>
      <c r="F23" s="109" t="s">
        <v>3141</v>
      </c>
      <c r="G23" s="108" t="s">
        <v>3100</v>
      </c>
      <c r="H23" s="108" t="s">
        <v>3119</v>
      </c>
      <c r="I23" s="108" t="s">
        <v>1934</v>
      </c>
      <c r="J23" s="101" t="s">
        <v>3141</v>
      </c>
    </row>
    <row r="24" spans="1:10" ht="9">
      <c r="A24" s="108" t="s">
        <v>3100</v>
      </c>
      <c r="B24" s="108" t="s">
        <v>3119</v>
      </c>
      <c r="C24" s="108" t="s">
        <v>1934</v>
      </c>
      <c r="D24" s="109" t="s">
        <v>1935</v>
      </c>
      <c r="E24" s="109" t="s">
        <v>3142</v>
      </c>
      <c r="F24" s="109" t="s">
        <v>3143</v>
      </c>
      <c r="G24" s="108" t="s">
        <v>3100</v>
      </c>
      <c r="H24" s="108" t="s">
        <v>3113</v>
      </c>
      <c r="I24" s="108" t="s">
        <v>1934</v>
      </c>
      <c r="J24" s="101" t="s">
        <v>3144</v>
      </c>
    </row>
    <row r="25" spans="1:10" ht="9">
      <c r="A25" s="108" t="s">
        <v>1766</v>
      </c>
      <c r="B25" s="108" t="s">
        <v>1766</v>
      </c>
      <c r="C25" s="108" t="s">
        <v>1766</v>
      </c>
      <c r="D25" s="109" t="s">
        <v>1766</v>
      </c>
      <c r="E25" s="109" t="s">
        <v>1766</v>
      </c>
      <c r="F25" s="109" t="s">
        <v>1766</v>
      </c>
      <c r="G25" s="108" t="s">
        <v>3100</v>
      </c>
      <c r="H25" s="108" t="s">
        <v>3113</v>
      </c>
      <c r="I25" s="108" t="s">
        <v>1937</v>
      </c>
      <c r="J25" s="101" t="s">
        <v>3145</v>
      </c>
    </row>
    <row r="26" spans="1:10" ht="9">
      <c r="A26" s="108" t="s">
        <v>3100</v>
      </c>
      <c r="B26" s="108" t="s">
        <v>3113</v>
      </c>
      <c r="C26" s="108" t="s">
        <v>1937</v>
      </c>
      <c r="D26" s="109" t="s">
        <v>1938</v>
      </c>
      <c r="E26" s="109" t="s">
        <v>3146</v>
      </c>
      <c r="F26" s="109" t="s">
        <v>3147</v>
      </c>
      <c r="G26" s="108" t="s">
        <v>3100</v>
      </c>
      <c r="H26" s="108" t="s">
        <v>3119</v>
      </c>
      <c r="I26" s="108" t="s">
        <v>1934</v>
      </c>
      <c r="J26" s="101" t="s">
        <v>3147</v>
      </c>
    </row>
    <row r="27" spans="1:10" ht="9">
      <c r="A27" s="108" t="s">
        <v>3100</v>
      </c>
      <c r="B27" s="108" t="s">
        <v>3113</v>
      </c>
      <c r="C27" s="108" t="s">
        <v>3101</v>
      </c>
      <c r="D27" s="109" t="s">
        <v>3105</v>
      </c>
      <c r="E27" s="109" t="s">
        <v>2447</v>
      </c>
      <c r="F27" s="109" t="s">
        <v>3105</v>
      </c>
      <c r="G27" s="108" t="s">
        <v>3100</v>
      </c>
      <c r="H27" s="108" t="s">
        <v>3119</v>
      </c>
      <c r="I27" s="108" t="s">
        <v>3101</v>
      </c>
      <c r="J27" s="101" t="s">
        <v>3105</v>
      </c>
    </row>
    <row r="28" spans="1:10" ht="9">
      <c r="A28" s="108" t="s">
        <v>3100</v>
      </c>
      <c r="B28" s="108" t="s">
        <v>3119</v>
      </c>
      <c r="C28" s="108" t="s">
        <v>3101</v>
      </c>
      <c r="D28" s="109" t="s">
        <v>3103</v>
      </c>
      <c r="E28" s="109" t="s">
        <v>3107</v>
      </c>
      <c r="F28" s="109" t="s">
        <v>3148</v>
      </c>
      <c r="G28" s="108" t="s">
        <v>3100</v>
      </c>
      <c r="H28" s="108" t="s">
        <v>3113</v>
      </c>
      <c r="I28" s="108" t="s">
        <v>3101</v>
      </c>
      <c r="J28" s="101" t="s">
        <v>3148</v>
      </c>
    </row>
    <row r="29" spans="1:10" ht="9">
      <c r="A29" s="108" t="s">
        <v>3100</v>
      </c>
      <c r="B29" s="108" t="s">
        <v>3119</v>
      </c>
      <c r="C29" s="108" t="s">
        <v>1947</v>
      </c>
      <c r="D29" s="109" t="s">
        <v>1948</v>
      </c>
      <c r="E29" s="109" t="s">
        <v>3149</v>
      </c>
      <c r="F29" s="109" t="s">
        <v>3150</v>
      </c>
      <c r="G29" s="108" t="s">
        <v>3100</v>
      </c>
      <c r="H29" s="108" t="s">
        <v>3119</v>
      </c>
      <c r="I29" s="108" t="s">
        <v>1949</v>
      </c>
      <c r="J29" s="101" t="s">
        <v>3151</v>
      </c>
    </row>
    <row r="30" spans="1:10" ht="9">
      <c r="A30" s="108" t="s">
        <v>1766</v>
      </c>
      <c r="B30" s="108" t="s">
        <v>1766</v>
      </c>
      <c r="C30" s="108" t="s">
        <v>1766</v>
      </c>
      <c r="D30" s="109" t="s">
        <v>1766</v>
      </c>
      <c r="E30" s="109" t="s">
        <v>1766</v>
      </c>
      <c r="F30" s="109" t="s">
        <v>1766</v>
      </c>
      <c r="G30" s="108" t="s">
        <v>3100</v>
      </c>
      <c r="H30" s="108" t="s">
        <v>3119</v>
      </c>
      <c r="I30" s="108" t="s">
        <v>2809</v>
      </c>
      <c r="J30" s="101" t="s">
        <v>3152</v>
      </c>
    </row>
    <row r="31" spans="1:10" ht="9">
      <c r="A31" s="108" t="s">
        <v>1766</v>
      </c>
      <c r="B31" s="108" t="s">
        <v>1766</v>
      </c>
      <c r="C31" s="108" t="s">
        <v>1766</v>
      </c>
      <c r="D31" s="109" t="s">
        <v>1766</v>
      </c>
      <c r="E31" s="109" t="s">
        <v>1766</v>
      </c>
      <c r="F31" s="109" t="s">
        <v>1766</v>
      </c>
      <c r="G31" s="108" t="s">
        <v>3100</v>
      </c>
      <c r="H31" s="108" t="s">
        <v>3119</v>
      </c>
      <c r="I31" s="108" t="s">
        <v>2821</v>
      </c>
      <c r="J31" s="101" t="s">
        <v>3153</v>
      </c>
    </row>
    <row r="32" spans="1:10" ht="9">
      <c r="A32" s="108" t="s">
        <v>1766</v>
      </c>
      <c r="B32" s="108" t="s">
        <v>1766</v>
      </c>
      <c r="C32" s="108" t="s">
        <v>1766</v>
      </c>
      <c r="D32" s="109" t="s">
        <v>1766</v>
      </c>
      <c r="E32" s="109" t="s">
        <v>1766</v>
      </c>
      <c r="F32" s="109" t="s">
        <v>1766</v>
      </c>
      <c r="G32" s="108" t="s">
        <v>3100</v>
      </c>
      <c r="H32" s="108" t="s">
        <v>3119</v>
      </c>
      <c r="I32" s="108" t="s">
        <v>2823</v>
      </c>
      <c r="J32" s="101" t="s">
        <v>3154</v>
      </c>
    </row>
    <row r="33" spans="1:10" ht="9">
      <c r="A33" s="108" t="s">
        <v>3100</v>
      </c>
      <c r="B33" s="108" t="s">
        <v>3119</v>
      </c>
      <c r="C33" s="108" t="s">
        <v>1949</v>
      </c>
      <c r="D33" s="109" t="s">
        <v>2056</v>
      </c>
      <c r="E33" s="109" t="s">
        <v>3155</v>
      </c>
      <c r="F33" s="109" t="s">
        <v>3156</v>
      </c>
      <c r="G33" s="108" t="s">
        <v>3100</v>
      </c>
      <c r="H33" s="108" t="s">
        <v>3119</v>
      </c>
      <c r="I33" s="108" t="s">
        <v>1947</v>
      </c>
      <c r="J33" s="101" t="s">
        <v>3157</v>
      </c>
    </row>
    <row r="34" spans="1:10" ht="9">
      <c r="A34" s="108" t="s">
        <v>1766</v>
      </c>
      <c r="B34" s="108" t="s">
        <v>1766</v>
      </c>
      <c r="C34" s="108" t="s">
        <v>1766</v>
      </c>
      <c r="D34" s="109" t="s">
        <v>1766</v>
      </c>
      <c r="E34" s="109" t="s">
        <v>1766</v>
      </c>
      <c r="F34" s="109" t="s">
        <v>1766</v>
      </c>
      <c r="G34" s="108" t="s">
        <v>3100</v>
      </c>
      <c r="H34" s="108" t="s">
        <v>3119</v>
      </c>
      <c r="I34" s="108" t="s">
        <v>2817</v>
      </c>
      <c r="J34" s="101" t="s">
        <v>3158</v>
      </c>
    </row>
    <row r="35" spans="1:10" ht="9">
      <c r="A35" s="108" t="s">
        <v>3100</v>
      </c>
      <c r="B35" s="108" t="s">
        <v>3119</v>
      </c>
      <c r="C35" s="108" t="s">
        <v>2057</v>
      </c>
      <c r="D35" s="109" t="s">
        <v>2058</v>
      </c>
      <c r="E35" s="109" t="s">
        <v>2447</v>
      </c>
      <c r="F35" s="109" t="s">
        <v>2058</v>
      </c>
      <c r="G35" s="108" t="s">
        <v>3100</v>
      </c>
      <c r="H35" s="108" t="s">
        <v>3119</v>
      </c>
      <c r="I35" s="108" t="s">
        <v>2801</v>
      </c>
      <c r="J35" s="101" t="s">
        <v>2058</v>
      </c>
    </row>
    <row r="36" spans="1:10" ht="9">
      <c r="A36" s="108" t="s">
        <v>3100</v>
      </c>
      <c r="B36" s="108" t="s">
        <v>3119</v>
      </c>
      <c r="C36" s="108" t="s">
        <v>2059</v>
      </c>
      <c r="D36" s="109" t="s">
        <v>2060</v>
      </c>
      <c r="E36" s="109" t="s">
        <v>3159</v>
      </c>
      <c r="F36" s="109" t="s">
        <v>3160</v>
      </c>
      <c r="G36" s="108" t="s">
        <v>3100</v>
      </c>
      <c r="H36" s="108" t="s">
        <v>3119</v>
      </c>
      <c r="I36" s="108" t="s">
        <v>2813</v>
      </c>
      <c r="J36" s="101" t="s">
        <v>3160</v>
      </c>
    </row>
    <row r="37" spans="1:10" ht="9">
      <c r="A37" s="108" t="s">
        <v>3100</v>
      </c>
      <c r="B37" s="108" t="s">
        <v>3119</v>
      </c>
      <c r="C37" s="108" t="s">
        <v>2061</v>
      </c>
      <c r="D37" s="109" t="s">
        <v>2062</v>
      </c>
      <c r="E37" s="109" t="s">
        <v>3161</v>
      </c>
      <c r="F37" s="109" t="s">
        <v>3162</v>
      </c>
      <c r="G37" s="108" t="s">
        <v>3100</v>
      </c>
      <c r="H37" s="108" t="s">
        <v>3119</v>
      </c>
      <c r="I37" s="108" t="s">
        <v>2813</v>
      </c>
      <c r="J37" s="101" t="s">
        <v>3162</v>
      </c>
    </row>
    <row r="38" spans="1:10" ht="9">
      <c r="A38" s="108" t="s">
        <v>3100</v>
      </c>
      <c r="B38" s="108" t="s">
        <v>3119</v>
      </c>
      <c r="C38" s="108" t="s">
        <v>2063</v>
      </c>
      <c r="D38" s="109" t="s">
        <v>2064</v>
      </c>
      <c r="E38" s="109" t="s">
        <v>3163</v>
      </c>
      <c r="F38" s="109" t="s">
        <v>3164</v>
      </c>
      <c r="G38" s="108" t="s">
        <v>3100</v>
      </c>
      <c r="H38" s="108" t="s">
        <v>3119</v>
      </c>
      <c r="I38" s="108" t="s">
        <v>3268</v>
      </c>
      <c r="J38" s="101" t="s">
        <v>3165</v>
      </c>
    </row>
    <row r="39" spans="1:10" ht="9">
      <c r="A39" s="108" t="s">
        <v>1766</v>
      </c>
      <c r="B39" s="108" t="s">
        <v>1766</v>
      </c>
      <c r="C39" s="108" t="s">
        <v>1766</v>
      </c>
      <c r="D39" s="109" t="s">
        <v>1766</v>
      </c>
      <c r="E39" s="109" t="s">
        <v>1766</v>
      </c>
      <c r="F39" s="109" t="s">
        <v>1766</v>
      </c>
      <c r="G39" s="108" t="s">
        <v>3100</v>
      </c>
      <c r="H39" s="108" t="s">
        <v>3119</v>
      </c>
      <c r="I39" s="108" t="s">
        <v>2821</v>
      </c>
      <c r="J39" s="101" t="s">
        <v>2714</v>
      </c>
    </row>
    <row r="40" spans="1:10" ht="9">
      <c r="A40" s="108" t="s">
        <v>3100</v>
      </c>
      <c r="B40" s="108" t="s">
        <v>3119</v>
      </c>
      <c r="C40" s="108" t="s">
        <v>3271</v>
      </c>
      <c r="D40" s="109" t="s">
        <v>3272</v>
      </c>
      <c r="E40" s="109" t="s">
        <v>3166</v>
      </c>
      <c r="F40" s="109" t="s">
        <v>3167</v>
      </c>
      <c r="G40" s="108" t="s">
        <v>3100</v>
      </c>
      <c r="H40" s="108" t="s">
        <v>3119</v>
      </c>
      <c r="I40" s="108" t="s">
        <v>2793</v>
      </c>
      <c r="J40" s="101" t="s">
        <v>3167</v>
      </c>
    </row>
    <row r="41" spans="1:10" ht="9">
      <c r="A41" s="108" t="s">
        <v>3100</v>
      </c>
      <c r="B41" s="108" t="s">
        <v>3119</v>
      </c>
      <c r="C41" s="108" t="s">
        <v>3273</v>
      </c>
      <c r="D41" s="109" t="s">
        <v>3274</v>
      </c>
      <c r="E41" s="109" t="s">
        <v>3168</v>
      </c>
      <c r="F41" s="109" t="s">
        <v>3169</v>
      </c>
      <c r="G41" s="108" t="s">
        <v>3100</v>
      </c>
      <c r="H41" s="108" t="s">
        <v>3119</v>
      </c>
      <c r="I41" s="108" t="s">
        <v>2813</v>
      </c>
      <c r="J41" s="101" t="s">
        <v>3169</v>
      </c>
    </row>
    <row r="42" spans="1:10" ht="9">
      <c r="A42" s="108" t="s">
        <v>3100</v>
      </c>
      <c r="B42" s="108" t="s">
        <v>3119</v>
      </c>
      <c r="C42" s="108" t="s">
        <v>2791</v>
      </c>
      <c r="D42" s="109" t="s">
        <v>2792</v>
      </c>
      <c r="E42" s="109" t="s">
        <v>3170</v>
      </c>
      <c r="F42" s="109" t="s">
        <v>3171</v>
      </c>
      <c r="G42" s="108" t="s">
        <v>3100</v>
      </c>
      <c r="H42" s="108" t="s">
        <v>3119</v>
      </c>
      <c r="I42" s="108" t="s">
        <v>2813</v>
      </c>
      <c r="J42" s="101" t="s">
        <v>3171</v>
      </c>
    </row>
    <row r="43" spans="1:10" ht="9">
      <c r="A43" s="108" t="s">
        <v>3100</v>
      </c>
      <c r="B43" s="108" t="s">
        <v>3119</v>
      </c>
      <c r="C43" s="108" t="s">
        <v>2793</v>
      </c>
      <c r="D43" s="109" t="s">
        <v>2794</v>
      </c>
      <c r="E43" s="109" t="s">
        <v>3172</v>
      </c>
      <c r="F43" s="109" t="s">
        <v>3173</v>
      </c>
      <c r="G43" s="108" t="s">
        <v>3100</v>
      </c>
      <c r="H43" s="108" t="s">
        <v>3119</v>
      </c>
      <c r="I43" s="108" t="s">
        <v>3271</v>
      </c>
      <c r="J43" s="101" t="s">
        <v>3174</v>
      </c>
    </row>
    <row r="44" spans="1:10" ht="9">
      <c r="A44" s="108" t="s">
        <v>1766</v>
      </c>
      <c r="B44" s="108" t="s">
        <v>1766</v>
      </c>
      <c r="C44" s="108" t="s">
        <v>1766</v>
      </c>
      <c r="D44" s="109" t="s">
        <v>1766</v>
      </c>
      <c r="E44" s="109" t="s">
        <v>1766</v>
      </c>
      <c r="F44" s="109" t="s">
        <v>1766</v>
      </c>
      <c r="G44" s="108" t="s">
        <v>3100</v>
      </c>
      <c r="H44" s="108" t="s">
        <v>3119</v>
      </c>
      <c r="I44" s="108" t="s">
        <v>2795</v>
      </c>
      <c r="J44" s="101" t="s">
        <v>3175</v>
      </c>
    </row>
    <row r="45" spans="1:10" ht="9">
      <c r="A45" s="108" t="s">
        <v>1766</v>
      </c>
      <c r="B45" s="108" t="s">
        <v>1766</v>
      </c>
      <c r="C45" s="108" t="s">
        <v>1766</v>
      </c>
      <c r="D45" s="109" t="s">
        <v>1766</v>
      </c>
      <c r="E45" s="109" t="s">
        <v>1766</v>
      </c>
      <c r="F45" s="109" t="s">
        <v>1766</v>
      </c>
      <c r="G45" s="108" t="s">
        <v>3100</v>
      </c>
      <c r="H45" s="108" t="s">
        <v>3119</v>
      </c>
      <c r="I45" s="108" t="s">
        <v>2805</v>
      </c>
      <c r="J45" s="101" t="s">
        <v>3176</v>
      </c>
    </row>
    <row r="46" spans="1:10" ht="9">
      <c r="A46" s="108" t="s">
        <v>1766</v>
      </c>
      <c r="B46" s="108" t="s">
        <v>1766</v>
      </c>
      <c r="C46" s="108" t="s">
        <v>1766</v>
      </c>
      <c r="D46" s="109" t="s">
        <v>1766</v>
      </c>
      <c r="E46" s="109" t="s">
        <v>1766</v>
      </c>
      <c r="F46" s="109" t="s">
        <v>1766</v>
      </c>
      <c r="G46" s="108" t="s">
        <v>3100</v>
      </c>
      <c r="H46" s="108" t="s">
        <v>3119</v>
      </c>
      <c r="I46" s="108" t="s">
        <v>2807</v>
      </c>
      <c r="J46" s="101" t="s">
        <v>3177</v>
      </c>
    </row>
    <row r="47" spans="1:10" ht="9">
      <c r="A47" s="108" t="s">
        <v>1766</v>
      </c>
      <c r="B47" s="108" t="s">
        <v>1766</v>
      </c>
      <c r="C47" s="108" t="s">
        <v>1766</v>
      </c>
      <c r="D47" s="109" t="s">
        <v>1766</v>
      </c>
      <c r="E47" s="109" t="s">
        <v>1766</v>
      </c>
      <c r="F47" s="109" t="s">
        <v>1766</v>
      </c>
      <c r="G47" s="108" t="s">
        <v>3100</v>
      </c>
      <c r="H47" s="108" t="s">
        <v>3119</v>
      </c>
      <c r="I47" s="108" t="s">
        <v>2811</v>
      </c>
      <c r="J47" s="101" t="s">
        <v>2825</v>
      </c>
    </row>
    <row r="48" spans="1:10" ht="9">
      <c r="A48" s="108" t="s">
        <v>1766</v>
      </c>
      <c r="B48" s="108" t="s">
        <v>1766</v>
      </c>
      <c r="C48" s="108" t="s">
        <v>1766</v>
      </c>
      <c r="D48" s="109" t="s">
        <v>1766</v>
      </c>
      <c r="E48" s="109" t="s">
        <v>1766</v>
      </c>
      <c r="F48" s="109" t="s">
        <v>1766</v>
      </c>
      <c r="G48" s="108" t="s">
        <v>3100</v>
      </c>
      <c r="H48" s="108" t="s">
        <v>3119</v>
      </c>
      <c r="I48" s="108" t="s">
        <v>2826</v>
      </c>
      <c r="J48" s="101" t="s">
        <v>3178</v>
      </c>
    </row>
    <row r="49" spans="1:10" ht="9">
      <c r="A49" s="108" t="s">
        <v>3100</v>
      </c>
      <c r="B49" s="108" t="s">
        <v>3119</v>
      </c>
      <c r="C49" s="108" t="s">
        <v>2795</v>
      </c>
      <c r="D49" s="109" t="s">
        <v>2796</v>
      </c>
      <c r="E49" s="109" t="s">
        <v>3179</v>
      </c>
      <c r="F49" s="109" t="s">
        <v>3180</v>
      </c>
      <c r="G49" s="108" t="s">
        <v>3100</v>
      </c>
      <c r="H49" s="108" t="s">
        <v>3119</v>
      </c>
      <c r="I49" s="108" t="s">
        <v>2793</v>
      </c>
      <c r="J49" s="101" t="s">
        <v>3180</v>
      </c>
    </row>
    <row r="50" spans="1:10" ht="9">
      <c r="A50" s="108" t="s">
        <v>3100</v>
      </c>
      <c r="B50" s="108" t="s">
        <v>3119</v>
      </c>
      <c r="C50" s="108" t="s">
        <v>2797</v>
      </c>
      <c r="D50" s="109" t="s">
        <v>2798</v>
      </c>
      <c r="E50" s="109" t="s">
        <v>3181</v>
      </c>
      <c r="F50" s="109" t="s">
        <v>3182</v>
      </c>
      <c r="G50" s="108" t="s">
        <v>3100</v>
      </c>
      <c r="H50" s="108" t="s">
        <v>3119</v>
      </c>
      <c r="I50" s="108" t="s">
        <v>2817</v>
      </c>
      <c r="J50" s="101" t="s">
        <v>3182</v>
      </c>
    </row>
    <row r="51" spans="1:10" ht="9">
      <c r="A51" s="108" t="s">
        <v>3100</v>
      </c>
      <c r="B51" s="108" t="s">
        <v>3119</v>
      </c>
      <c r="C51" s="108" t="s">
        <v>2799</v>
      </c>
      <c r="D51" s="109" t="s">
        <v>2800</v>
      </c>
      <c r="E51" s="109" t="s">
        <v>3183</v>
      </c>
      <c r="F51" s="109" t="s">
        <v>3184</v>
      </c>
      <c r="G51" s="108" t="s">
        <v>3100</v>
      </c>
      <c r="H51" s="108" t="s">
        <v>3119</v>
      </c>
      <c r="I51" s="108" t="s">
        <v>2813</v>
      </c>
      <c r="J51" s="101" t="s">
        <v>3184</v>
      </c>
    </row>
    <row r="52" spans="1:10" ht="9">
      <c r="A52" s="108" t="s">
        <v>3100</v>
      </c>
      <c r="B52" s="108" t="s">
        <v>3119</v>
      </c>
      <c r="C52" s="108" t="s">
        <v>2801</v>
      </c>
      <c r="D52" s="109" t="s">
        <v>2802</v>
      </c>
      <c r="E52" s="109" t="s">
        <v>3185</v>
      </c>
      <c r="F52" s="109" t="s">
        <v>3186</v>
      </c>
      <c r="G52" s="108" t="s">
        <v>3187</v>
      </c>
      <c r="H52" s="108" t="s">
        <v>3113</v>
      </c>
      <c r="I52" s="108" t="s">
        <v>3188</v>
      </c>
      <c r="J52" s="101" t="s">
        <v>3189</v>
      </c>
    </row>
    <row r="53" spans="1:10" ht="9">
      <c r="A53" s="108" t="s">
        <v>1766</v>
      </c>
      <c r="B53" s="108" t="s">
        <v>1766</v>
      </c>
      <c r="C53" s="108" t="s">
        <v>1766</v>
      </c>
      <c r="D53" s="109" t="s">
        <v>1766</v>
      </c>
      <c r="E53" s="109" t="s">
        <v>1766</v>
      </c>
      <c r="F53" s="109" t="s">
        <v>1766</v>
      </c>
      <c r="G53" s="108" t="s">
        <v>3100</v>
      </c>
      <c r="H53" s="108" t="s">
        <v>3119</v>
      </c>
      <c r="I53" s="108" t="s">
        <v>3268</v>
      </c>
      <c r="J53" s="101" t="s">
        <v>3165</v>
      </c>
    </row>
    <row r="54" spans="1:10" ht="9">
      <c r="A54" s="108" t="s">
        <v>1766</v>
      </c>
      <c r="B54" s="108" t="s">
        <v>1766</v>
      </c>
      <c r="C54" s="108" t="s">
        <v>1766</v>
      </c>
      <c r="D54" s="109" t="s">
        <v>1766</v>
      </c>
      <c r="E54" s="109" t="s">
        <v>1766</v>
      </c>
      <c r="F54" s="109" t="s">
        <v>1766</v>
      </c>
      <c r="G54" s="108" t="s">
        <v>3100</v>
      </c>
      <c r="H54" s="108" t="s">
        <v>3119</v>
      </c>
      <c r="I54" s="108" t="s">
        <v>2057</v>
      </c>
      <c r="J54" s="101" t="s">
        <v>3190</v>
      </c>
    </row>
    <row r="55" spans="1:10" ht="9">
      <c r="A55" s="108" t="s">
        <v>1766</v>
      </c>
      <c r="B55" s="108" t="s">
        <v>1766</v>
      </c>
      <c r="C55" s="108" t="s">
        <v>1766</v>
      </c>
      <c r="D55" s="109" t="s">
        <v>1766</v>
      </c>
      <c r="E55" s="109" t="s">
        <v>1766</v>
      </c>
      <c r="F55" s="109" t="s">
        <v>1766</v>
      </c>
      <c r="G55" s="108" t="s">
        <v>3100</v>
      </c>
      <c r="H55" s="108" t="s">
        <v>3119</v>
      </c>
      <c r="I55" s="108" t="s">
        <v>2813</v>
      </c>
      <c r="J55" s="101" t="s">
        <v>3191</v>
      </c>
    </row>
    <row r="56" spans="1:10" ht="9">
      <c r="A56" s="108" t="s">
        <v>3100</v>
      </c>
      <c r="B56" s="108" t="s">
        <v>3119</v>
      </c>
      <c r="C56" s="108" t="s">
        <v>2803</v>
      </c>
      <c r="D56" s="109" t="s">
        <v>2804</v>
      </c>
      <c r="E56" s="109" t="s">
        <v>3192</v>
      </c>
      <c r="F56" s="109" t="s">
        <v>3193</v>
      </c>
      <c r="G56" s="108" t="s">
        <v>3100</v>
      </c>
      <c r="H56" s="108" t="s">
        <v>3119</v>
      </c>
      <c r="I56" s="108" t="s">
        <v>2813</v>
      </c>
      <c r="J56" s="101" t="s">
        <v>3193</v>
      </c>
    </row>
    <row r="57" spans="1:10" ht="9">
      <c r="A57" s="108" t="s">
        <v>3100</v>
      </c>
      <c r="B57" s="108" t="s">
        <v>3119</v>
      </c>
      <c r="C57" s="108" t="s">
        <v>2805</v>
      </c>
      <c r="D57" s="109" t="s">
        <v>2806</v>
      </c>
      <c r="E57" s="109" t="s">
        <v>3194</v>
      </c>
      <c r="F57" s="109" t="s">
        <v>3195</v>
      </c>
      <c r="G57" s="108" t="s">
        <v>3100</v>
      </c>
      <c r="H57" s="108" t="s">
        <v>3119</v>
      </c>
      <c r="I57" s="108" t="s">
        <v>2793</v>
      </c>
      <c r="J57" s="101" t="s">
        <v>3195</v>
      </c>
    </row>
    <row r="58" spans="1:10" ht="9">
      <c r="A58" s="108" t="s">
        <v>3100</v>
      </c>
      <c r="B58" s="108" t="s">
        <v>3119</v>
      </c>
      <c r="C58" s="108" t="s">
        <v>2807</v>
      </c>
      <c r="D58" s="109" t="s">
        <v>2808</v>
      </c>
      <c r="E58" s="109" t="s">
        <v>3196</v>
      </c>
      <c r="F58" s="109" t="s">
        <v>3197</v>
      </c>
      <c r="G58" s="108" t="s">
        <v>3100</v>
      </c>
      <c r="H58" s="108" t="s">
        <v>3119</v>
      </c>
      <c r="I58" s="108" t="s">
        <v>2793</v>
      </c>
      <c r="J58" s="101" t="s">
        <v>3197</v>
      </c>
    </row>
    <row r="59" spans="1:10" ht="9">
      <c r="A59" s="108" t="s">
        <v>3100</v>
      </c>
      <c r="B59" s="108" t="s">
        <v>3119</v>
      </c>
      <c r="C59" s="108" t="s">
        <v>2809</v>
      </c>
      <c r="D59" s="109" t="s">
        <v>2810</v>
      </c>
      <c r="E59" s="109" t="s">
        <v>3198</v>
      </c>
      <c r="F59" s="109" t="s">
        <v>3199</v>
      </c>
      <c r="G59" s="108" t="s">
        <v>3100</v>
      </c>
      <c r="H59" s="108" t="s">
        <v>3119</v>
      </c>
      <c r="I59" s="108" t="s">
        <v>1947</v>
      </c>
      <c r="J59" s="101" t="s">
        <v>3199</v>
      </c>
    </row>
    <row r="60" spans="1:10" ht="9">
      <c r="A60" s="108" t="s">
        <v>3100</v>
      </c>
      <c r="B60" s="108" t="s">
        <v>3119</v>
      </c>
      <c r="C60" s="108" t="s">
        <v>2811</v>
      </c>
      <c r="D60" s="109" t="s">
        <v>2812</v>
      </c>
      <c r="E60" s="109" t="s">
        <v>3200</v>
      </c>
      <c r="F60" s="109" t="s">
        <v>3201</v>
      </c>
      <c r="G60" s="108" t="s">
        <v>3100</v>
      </c>
      <c r="H60" s="108" t="s">
        <v>3119</v>
      </c>
      <c r="I60" s="108" t="s">
        <v>2793</v>
      </c>
      <c r="J60" s="101" t="s">
        <v>3202</v>
      </c>
    </row>
    <row r="61" spans="1:10" ht="9">
      <c r="A61" s="108" t="s">
        <v>1766</v>
      </c>
      <c r="B61" s="108" t="s">
        <v>1766</v>
      </c>
      <c r="C61" s="108" t="s">
        <v>1766</v>
      </c>
      <c r="D61" s="109" t="s">
        <v>1766</v>
      </c>
      <c r="E61" s="109" t="s">
        <v>1766</v>
      </c>
      <c r="F61" s="109" t="s">
        <v>1766</v>
      </c>
      <c r="G61" s="108" t="s">
        <v>3100</v>
      </c>
      <c r="H61" s="108" t="s">
        <v>3119</v>
      </c>
      <c r="I61" s="108" t="s">
        <v>2813</v>
      </c>
      <c r="J61" s="101" t="s">
        <v>3203</v>
      </c>
    </row>
    <row r="62" spans="1:10" ht="9">
      <c r="A62" s="108" t="s">
        <v>3100</v>
      </c>
      <c r="B62" s="108" t="s">
        <v>3119</v>
      </c>
      <c r="C62" s="108" t="s">
        <v>2813</v>
      </c>
      <c r="D62" s="109" t="s">
        <v>2814</v>
      </c>
      <c r="E62" s="109" t="s">
        <v>3204</v>
      </c>
      <c r="F62" s="109" t="s">
        <v>3205</v>
      </c>
      <c r="G62" s="108" t="s">
        <v>3100</v>
      </c>
      <c r="H62" s="108" t="s">
        <v>3119</v>
      </c>
      <c r="I62" s="108" t="s">
        <v>2059</v>
      </c>
      <c r="J62" s="101" t="s">
        <v>3206</v>
      </c>
    </row>
    <row r="63" spans="1:10" ht="9">
      <c r="A63" s="108" t="s">
        <v>1766</v>
      </c>
      <c r="B63" s="108" t="s">
        <v>1766</v>
      </c>
      <c r="C63" s="108" t="s">
        <v>1766</v>
      </c>
      <c r="D63" s="109" t="s">
        <v>1766</v>
      </c>
      <c r="E63" s="109" t="s">
        <v>1766</v>
      </c>
      <c r="F63" s="109" t="s">
        <v>1766</v>
      </c>
      <c r="G63" s="108" t="s">
        <v>3100</v>
      </c>
      <c r="H63" s="108" t="s">
        <v>3119</v>
      </c>
      <c r="I63" s="108" t="s">
        <v>2061</v>
      </c>
      <c r="J63" s="101" t="s">
        <v>3207</v>
      </c>
    </row>
    <row r="64" spans="1:10" ht="9">
      <c r="A64" s="108" t="s">
        <v>1766</v>
      </c>
      <c r="B64" s="108" t="s">
        <v>1766</v>
      </c>
      <c r="C64" s="108" t="s">
        <v>1766</v>
      </c>
      <c r="D64" s="109" t="s">
        <v>1766</v>
      </c>
      <c r="E64" s="109" t="s">
        <v>1766</v>
      </c>
      <c r="F64" s="109" t="s">
        <v>1766</v>
      </c>
      <c r="G64" s="108" t="s">
        <v>3100</v>
      </c>
      <c r="H64" s="108" t="s">
        <v>3119</v>
      </c>
      <c r="I64" s="108" t="s">
        <v>3273</v>
      </c>
      <c r="J64" s="101" t="s">
        <v>3208</v>
      </c>
    </row>
    <row r="65" spans="1:10" ht="9">
      <c r="A65" s="108" t="s">
        <v>1766</v>
      </c>
      <c r="B65" s="108" t="s">
        <v>1766</v>
      </c>
      <c r="C65" s="108" t="s">
        <v>1766</v>
      </c>
      <c r="D65" s="109" t="s">
        <v>1766</v>
      </c>
      <c r="E65" s="109" t="s">
        <v>1766</v>
      </c>
      <c r="F65" s="109" t="s">
        <v>1766</v>
      </c>
      <c r="G65" s="108" t="s">
        <v>3100</v>
      </c>
      <c r="H65" s="108" t="s">
        <v>3119</v>
      </c>
      <c r="I65" s="108" t="s">
        <v>2791</v>
      </c>
      <c r="J65" s="101" t="s">
        <v>3209</v>
      </c>
    </row>
    <row r="66" spans="1:10" ht="9">
      <c r="A66" s="108" t="s">
        <v>1766</v>
      </c>
      <c r="B66" s="108" t="s">
        <v>1766</v>
      </c>
      <c r="C66" s="108" t="s">
        <v>1766</v>
      </c>
      <c r="D66" s="109" t="s">
        <v>1766</v>
      </c>
      <c r="E66" s="109" t="s">
        <v>1766</v>
      </c>
      <c r="F66" s="109" t="s">
        <v>1766</v>
      </c>
      <c r="G66" s="108" t="s">
        <v>3100</v>
      </c>
      <c r="H66" s="108" t="s">
        <v>3119</v>
      </c>
      <c r="I66" s="108" t="s">
        <v>2799</v>
      </c>
      <c r="J66" s="101" t="s">
        <v>3210</v>
      </c>
    </row>
    <row r="67" spans="1:10" ht="9">
      <c r="A67" s="108" t="s">
        <v>1766</v>
      </c>
      <c r="B67" s="108" t="s">
        <v>1766</v>
      </c>
      <c r="C67" s="108" t="s">
        <v>1766</v>
      </c>
      <c r="D67" s="109" t="s">
        <v>1766</v>
      </c>
      <c r="E67" s="109" t="s">
        <v>1766</v>
      </c>
      <c r="F67" s="109" t="s">
        <v>1766</v>
      </c>
      <c r="G67" s="108" t="s">
        <v>3100</v>
      </c>
      <c r="H67" s="108" t="s">
        <v>3119</v>
      </c>
      <c r="I67" s="108" t="s">
        <v>2801</v>
      </c>
      <c r="J67" s="101" t="s">
        <v>3211</v>
      </c>
    </row>
    <row r="68" spans="1:10" ht="9">
      <c r="A68" s="108" t="s">
        <v>1766</v>
      </c>
      <c r="B68" s="108" t="s">
        <v>1766</v>
      </c>
      <c r="C68" s="108" t="s">
        <v>1766</v>
      </c>
      <c r="D68" s="109" t="s">
        <v>1766</v>
      </c>
      <c r="E68" s="109" t="s">
        <v>1766</v>
      </c>
      <c r="F68" s="109" t="s">
        <v>1766</v>
      </c>
      <c r="G68" s="108" t="s">
        <v>3100</v>
      </c>
      <c r="H68" s="108" t="s">
        <v>3119</v>
      </c>
      <c r="I68" s="108" t="s">
        <v>2803</v>
      </c>
      <c r="J68" s="101" t="s">
        <v>3212</v>
      </c>
    </row>
    <row r="69" spans="1:10" ht="9">
      <c r="A69" s="108" t="s">
        <v>1766</v>
      </c>
      <c r="B69" s="108" t="s">
        <v>1766</v>
      </c>
      <c r="C69" s="108" t="s">
        <v>1766</v>
      </c>
      <c r="D69" s="109" t="s">
        <v>1766</v>
      </c>
      <c r="E69" s="109" t="s">
        <v>1766</v>
      </c>
      <c r="F69" s="109" t="s">
        <v>1766</v>
      </c>
      <c r="G69" s="108" t="s">
        <v>3100</v>
      </c>
      <c r="H69" s="108" t="s">
        <v>3119</v>
      </c>
      <c r="I69" s="108" t="s">
        <v>2811</v>
      </c>
      <c r="J69" s="101" t="s">
        <v>3213</v>
      </c>
    </row>
    <row r="70" spans="1:10" ht="9">
      <c r="A70" s="108" t="s">
        <v>1766</v>
      </c>
      <c r="B70" s="108" t="s">
        <v>1766</v>
      </c>
      <c r="C70" s="108" t="s">
        <v>1766</v>
      </c>
      <c r="D70" s="109" t="s">
        <v>1766</v>
      </c>
      <c r="E70" s="109" t="s">
        <v>1766</v>
      </c>
      <c r="F70" s="109" t="s">
        <v>1766</v>
      </c>
      <c r="G70" s="108" t="s">
        <v>3100</v>
      </c>
      <c r="H70" s="108" t="s">
        <v>3119</v>
      </c>
      <c r="I70" s="108" t="s">
        <v>2815</v>
      </c>
      <c r="J70" s="101" t="s">
        <v>3214</v>
      </c>
    </row>
    <row r="71" spans="1:10" ht="9">
      <c r="A71" s="108" t="s">
        <v>3100</v>
      </c>
      <c r="B71" s="108" t="s">
        <v>3119</v>
      </c>
      <c r="C71" s="108" t="s">
        <v>2815</v>
      </c>
      <c r="D71" s="109" t="s">
        <v>2816</v>
      </c>
      <c r="E71" s="109" t="s">
        <v>3215</v>
      </c>
      <c r="F71" s="109" t="s">
        <v>3216</v>
      </c>
      <c r="G71" s="108" t="s">
        <v>3100</v>
      </c>
      <c r="H71" s="108" t="s">
        <v>3119</v>
      </c>
      <c r="I71" s="108" t="s">
        <v>2813</v>
      </c>
      <c r="J71" s="101" t="s">
        <v>3216</v>
      </c>
    </row>
    <row r="72" spans="1:10" ht="9">
      <c r="A72" s="108" t="s">
        <v>3100</v>
      </c>
      <c r="B72" s="108" t="s">
        <v>3119</v>
      </c>
      <c r="C72" s="108" t="s">
        <v>2817</v>
      </c>
      <c r="D72" s="109" t="s">
        <v>2818</v>
      </c>
      <c r="E72" s="109" t="s">
        <v>3217</v>
      </c>
      <c r="F72" s="109" t="s">
        <v>3218</v>
      </c>
      <c r="G72" s="108" t="s">
        <v>3100</v>
      </c>
      <c r="H72" s="108" t="s">
        <v>3119</v>
      </c>
      <c r="I72" s="108" t="s">
        <v>1949</v>
      </c>
      <c r="J72" s="101" t="s">
        <v>3219</v>
      </c>
    </row>
    <row r="73" spans="1:10" ht="9">
      <c r="A73" s="108" t="s">
        <v>1766</v>
      </c>
      <c r="B73" s="108" t="s">
        <v>1766</v>
      </c>
      <c r="C73" s="108" t="s">
        <v>1766</v>
      </c>
      <c r="D73" s="109" t="s">
        <v>1766</v>
      </c>
      <c r="E73" s="109" t="s">
        <v>1766</v>
      </c>
      <c r="F73" s="109" t="s">
        <v>1766</v>
      </c>
      <c r="G73" s="108" t="s">
        <v>3100</v>
      </c>
      <c r="H73" s="108" t="s">
        <v>3119</v>
      </c>
      <c r="I73" s="108" t="s">
        <v>2797</v>
      </c>
      <c r="J73" s="101" t="s">
        <v>3220</v>
      </c>
    </row>
    <row r="74" spans="1:10" ht="9">
      <c r="A74" s="108" t="s">
        <v>1766</v>
      </c>
      <c r="B74" s="108" t="s">
        <v>1766</v>
      </c>
      <c r="C74" s="108" t="s">
        <v>1766</v>
      </c>
      <c r="D74" s="109" t="s">
        <v>1766</v>
      </c>
      <c r="E74" s="109" t="s">
        <v>1766</v>
      </c>
      <c r="F74" s="109" t="s">
        <v>1766</v>
      </c>
      <c r="G74" s="108" t="s">
        <v>3100</v>
      </c>
      <c r="H74" s="108" t="s">
        <v>3119</v>
      </c>
      <c r="I74" s="108" t="s">
        <v>2819</v>
      </c>
      <c r="J74" s="101" t="s">
        <v>3221</v>
      </c>
    </row>
    <row r="75" spans="1:10" ht="9">
      <c r="A75" s="108" t="s">
        <v>1766</v>
      </c>
      <c r="B75" s="108" t="s">
        <v>1766</v>
      </c>
      <c r="C75" s="108" t="s">
        <v>1766</v>
      </c>
      <c r="D75" s="109" t="s">
        <v>1766</v>
      </c>
      <c r="E75" s="109" t="s">
        <v>1766</v>
      </c>
      <c r="F75" s="109" t="s">
        <v>1766</v>
      </c>
      <c r="G75" s="108" t="s">
        <v>3100</v>
      </c>
      <c r="H75" s="108" t="s">
        <v>3119</v>
      </c>
      <c r="I75" s="108" t="s">
        <v>2826</v>
      </c>
      <c r="J75" s="101" t="s">
        <v>3222</v>
      </c>
    </row>
    <row r="76" spans="1:10" ht="9">
      <c r="A76" s="108" t="s">
        <v>3100</v>
      </c>
      <c r="B76" s="108" t="s">
        <v>3119</v>
      </c>
      <c r="C76" s="108" t="s">
        <v>2819</v>
      </c>
      <c r="D76" s="109" t="s">
        <v>2820</v>
      </c>
      <c r="E76" s="109" t="s">
        <v>3223</v>
      </c>
      <c r="F76" s="109" t="s">
        <v>3224</v>
      </c>
      <c r="G76" s="108" t="s">
        <v>3100</v>
      </c>
      <c r="H76" s="108" t="s">
        <v>3119</v>
      </c>
      <c r="I76" s="108" t="s">
        <v>2817</v>
      </c>
      <c r="J76" s="101" t="s">
        <v>3224</v>
      </c>
    </row>
    <row r="77" spans="1:10" ht="9">
      <c r="A77" s="108" t="s">
        <v>3100</v>
      </c>
      <c r="B77" s="108" t="s">
        <v>3119</v>
      </c>
      <c r="C77" s="108" t="s">
        <v>2821</v>
      </c>
      <c r="D77" s="109" t="s">
        <v>2822</v>
      </c>
      <c r="E77" s="109" t="s">
        <v>3225</v>
      </c>
      <c r="F77" s="109" t="s">
        <v>3226</v>
      </c>
      <c r="G77" s="108" t="s">
        <v>3100</v>
      </c>
      <c r="H77" s="108" t="s">
        <v>3119</v>
      </c>
      <c r="I77" s="108" t="s">
        <v>1947</v>
      </c>
      <c r="J77" s="101" t="s">
        <v>3227</v>
      </c>
    </row>
    <row r="78" spans="1:10" ht="9">
      <c r="A78" s="108" t="s">
        <v>1766</v>
      </c>
      <c r="B78" s="108" t="s">
        <v>1766</v>
      </c>
      <c r="C78" s="108" t="s">
        <v>1766</v>
      </c>
      <c r="D78" s="109" t="s">
        <v>1766</v>
      </c>
      <c r="E78" s="109" t="s">
        <v>1766</v>
      </c>
      <c r="F78" s="109" t="s">
        <v>1766</v>
      </c>
      <c r="G78" s="108" t="s">
        <v>3100</v>
      </c>
      <c r="H78" s="108" t="s">
        <v>3119</v>
      </c>
      <c r="I78" s="108" t="s">
        <v>2063</v>
      </c>
      <c r="J78" s="101" t="s">
        <v>3228</v>
      </c>
    </row>
    <row r="79" spans="1:10" ht="9">
      <c r="A79" s="108" t="s">
        <v>3100</v>
      </c>
      <c r="B79" s="108" t="s">
        <v>3119</v>
      </c>
      <c r="C79" s="108" t="s">
        <v>2823</v>
      </c>
      <c r="D79" s="109" t="s">
        <v>2824</v>
      </c>
      <c r="E79" s="109" t="s">
        <v>3229</v>
      </c>
      <c r="F79" s="109" t="s">
        <v>3230</v>
      </c>
      <c r="G79" s="108" t="s">
        <v>3100</v>
      </c>
      <c r="H79" s="108" t="s">
        <v>3119</v>
      </c>
      <c r="I79" s="108" t="s">
        <v>1947</v>
      </c>
      <c r="J79" s="101" t="s">
        <v>3230</v>
      </c>
    </row>
    <row r="80" spans="1:10" ht="9">
      <c r="A80" s="108" t="s">
        <v>3100</v>
      </c>
      <c r="B80" s="108" t="s">
        <v>3119</v>
      </c>
      <c r="C80" s="108" t="s">
        <v>2826</v>
      </c>
      <c r="D80" s="109" t="s">
        <v>2827</v>
      </c>
      <c r="E80" s="109" t="s">
        <v>3231</v>
      </c>
      <c r="F80" s="109" t="s">
        <v>3232</v>
      </c>
      <c r="G80" s="108" t="s">
        <v>3100</v>
      </c>
      <c r="H80" s="108" t="s">
        <v>3119</v>
      </c>
      <c r="I80" s="108" t="s">
        <v>2793</v>
      </c>
      <c r="J80" s="101" t="s">
        <v>3233</v>
      </c>
    </row>
    <row r="81" spans="1:10" ht="9">
      <c r="A81" s="108" t="s">
        <v>1766</v>
      </c>
      <c r="B81" s="108" t="s">
        <v>1766</v>
      </c>
      <c r="C81" s="108" t="s">
        <v>1766</v>
      </c>
      <c r="D81" s="109" t="s">
        <v>1766</v>
      </c>
      <c r="E81" s="109" t="s">
        <v>1766</v>
      </c>
      <c r="F81" s="109" t="s">
        <v>1766</v>
      </c>
      <c r="G81" s="108" t="s">
        <v>3100</v>
      </c>
      <c r="H81" s="108" t="s">
        <v>3119</v>
      </c>
      <c r="I81" s="108" t="s">
        <v>2817</v>
      </c>
      <c r="J81" s="101" t="s">
        <v>3234</v>
      </c>
    </row>
    <row r="82" spans="1:10" ht="9">
      <c r="A82" s="108" t="s">
        <v>3100</v>
      </c>
      <c r="B82" s="108" t="s">
        <v>3113</v>
      </c>
      <c r="C82" s="108" t="s">
        <v>1939</v>
      </c>
      <c r="D82" s="109" t="s">
        <v>1942</v>
      </c>
      <c r="E82" s="109" t="s">
        <v>3235</v>
      </c>
      <c r="F82" s="109" t="s">
        <v>3236</v>
      </c>
      <c r="G82" s="108" t="s">
        <v>3100</v>
      </c>
      <c r="H82" s="108" t="s">
        <v>3113</v>
      </c>
      <c r="I82" s="108" t="s">
        <v>3268</v>
      </c>
      <c r="J82" s="101" t="s">
        <v>3124</v>
      </c>
    </row>
    <row r="83" spans="1:10" ht="9">
      <c r="A83" s="108" t="s">
        <v>1766</v>
      </c>
      <c r="B83" s="108" t="s">
        <v>1766</v>
      </c>
      <c r="C83" s="108" t="s">
        <v>1766</v>
      </c>
      <c r="D83" s="109" t="s">
        <v>1766</v>
      </c>
      <c r="E83" s="109" t="s">
        <v>1766</v>
      </c>
      <c r="F83" s="109" t="s">
        <v>1766</v>
      </c>
      <c r="G83" s="108" t="s">
        <v>3100</v>
      </c>
      <c r="H83" s="108" t="s">
        <v>3119</v>
      </c>
      <c r="I83" s="108" t="s">
        <v>1939</v>
      </c>
      <c r="J83" s="101" t="s">
        <v>3237</v>
      </c>
    </row>
    <row r="84" spans="1:10" ht="9">
      <c r="A84" s="108" t="s">
        <v>1766</v>
      </c>
      <c r="B84" s="108" t="s">
        <v>1766</v>
      </c>
      <c r="C84" s="108" t="s">
        <v>1766</v>
      </c>
      <c r="D84" s="109" t="s">
        <v>1766</v>
      </c>
      <c r="E84" s="109" t="s">
        <v>1766</v>
      </c>
      <c r="F84" s="109" t="s">
        <v>1766</v>
      </c>
      <c r="G84" s="108" t="s">
        <v>3100</v>
      </c>
      <c r="H84" s="108" t="s">
        <v>3238</v>
      </c>
      <c r="I84" s="108" t="s">
        <v>1939</v>
      </c>
      <c r="J84" s="101" t="s">
        <v>3239</v>
      </c>
    </row>
    <row r="85" spans="1:10" ht="9">
      <c r="A85" s="108" t="s">
        <v>3100</v>
      </c>
      <c r="B85" s="108" t="s">
        <v>3119</v>
      </c>
      <c r="C85" s="108" t="s">
        <v>1939</v>
      </c>
      <c r="D85" s="109" t="s">
        <v>1941</v>
      </c>
      <c r="E85" s="109" t="s">
        <v>3240</v>
      </c>
      <c r="F85" s="109" t="s">
        <v>3241</v>
      </c>
      <c r="G85" s="108" t="s">
        <v>3100</v>
      </c>
      <c r="H85" s="108" t="s">
        <v>3113</v>
      </c>
      <c r="I85" s="108" t="s">
        <v>1939</v>
      </c>
      <c r="J85" s="101" t="s">
        <v>3242</v>
      </c>
    </row>
    <row r="86" spans="1:10" ht="9">
      <c r="A86" s="108" t="s">
        <v>1766</v>
      </c>
      <c r="B86" s="108" t="s">
        <v>1766</v>
      </c>
      <c r="C86" s="108" t="s">
        <v>1766</v>
      </c>
      <c r="D86" s="109" t="s">
        <v>1766</v>
      </c>
      <c r="E86" s="109" t="s">
        <v>1766</v>
      </c>
      <c r="F86" s="109" t="s">
        <v>1766</v>
      </c>
      <c r="G86" s="108" t="s">
        <v>3100</v>
      </c>
      <c r="H86" s="108" t="s">
        <v>3238</v>
      </c>
      <c r="I86" s="108" t="s">
        <v>1939</v>
      </c>
      <c r="J86" s="101" t="s">
        <v>3243</v>
      </c>
    </row>
    <row r="87" spans="1:10" ht="9">
      <c r="A87" s="108" t="s">
        <v>3100</v>
      </c>
      <c r="B87" s="108" t="s">
        <v>3238</v>
      </c>
      <c r="C87" s="108" t="s">
        <v>1939</v>
      </c>
      <c r="D87" s="109" t="s">
        <v>1940</v>
      </c>
      <c r="E87" s="109" t="s">
        <v>3244</v>
      </c>
      <c r="F87" s="109" t="s">
        <v>3245</v>
      </c>
      <c r="G87" s="108" t="s">
        <v>3100</v>
      </c>
      <c r="H87" s="108" t="s">
        <v>3113</v>
      </c>
      <c r="I87" s="108" t="s">
        <v>1939</v>
      </c>
      <c r="J87" s="101" t="s">
        <v>3246</v>
      </c>
    </row>
    <row r="88" spans="1:10" ht="9">
      <c r="A88" s="108" t="s">
        <v>1766</v>
      </c>
      <c r="B88" s="108" t="s">
        <v>1766</v>
      </c>
      <c r="C88" s="108" t="s">
        <v>1766</v>
      </c>
      <c r="D88" s="109" t="s">
        <v>1766</v>
      </c>
      <c r="E88" s="109" t="s">
        <v>1766</v>
      </c>
      <c r="F88" s="109" t="s">
        <v>1766</v>
      </c>
      <c r="G88" s="108" t="s">
        <v>3100</v>
      </c>
      <c r="H88" s="108" t="s">
        <v>3119</v>
      </c>
      <c r="I88" s="108" t="s">
        <v>1939</v>
      </c>
      <c r="J88" s="101" t="s">
        <v>3247</v>
      </c>
    </row>
    <row r="89" spans="1:10" ht="9">
      <c r="A89" s="108" t="s">
        <v>3100</v>
      </c>
      <c r="B89" s="108" t="s">
        <v>3113</v>
      </c>
      <c r="C89" s="108" t="s">
        <v>1943</v>
      </c>
      <c r="D89" s="109" t="s">
        <v>1945</v>
      </c>
      <c r="E89" s="109" t="s">
        <v>2447</v>
      </c>
      <c r="F89" s="109" t="s">
        <v>1945</v>
      </c>
      <c r="G89" s="108" t="s">
        <v>3100</v>
      </c>
      <c r="H89" s="108" t="s">
        <v>3119</v>
      </c>
      <c r="I89" s="108" t="s">
        <v>1943</v>
      </c>
      <c r="J89" s="101" t="s">
        <v>1945</v>
      </c>
    </row>
    <row r="90" spans="1:10" ht="9">
      <c r="A90" s="108" t="s">
        <v>3100</v>
      </c>
      <c r="B90" s="108" t="s">
        <v>3119</v>
      </c>
      <c r="C90" s="108" t="s">
        <v>1943</v>
      </c>
      <c r="D90" s="109" t="s">
        <v>1944</v>
      </c>
      <c r="E90" s="109" t="s">
        <v>1946</v>
      </c>
      <c r="F90" s="109" t="s">
        <v>3248</v>
      </c>
      <c r="G90" s="108" t="s">
        <v>3100</v>
      </c>
      <c r="H90" s="108" t="s">
        <v>3113</v>
      </c>
      <c r="I90" s="108" t="s">
        <v>1943</v>
      </c>
      <c r="J90" s="101" t="s">
        <v>3248</v>
      </c>
    </row>
    <row r="91" spans="1:10" ht="9">
      <c r="A91" s="108" t="s">
        <v>3100</v>
      </c>
      <c r="B91" s="108" t="s">
        <v>3113</v>
      </c>
      <c r="C91" s="108" t="s">
        <v>3254</v>
      </c>
      <c r="D91" s="109" t="s">
        <v>3255</v>
      </c>
      <c r="E91" s="109" t="s">
        <v>2447</v>
      </c>
      <c r="F91" s="109" t="s">
        <v>3255</v>
      </c>
      <c r="G91" s="108" t="s">
        <v>1933</v>
      </c>
      <c r="H91" s="108" t="s">
        <v>3113</v>
      </c>
      <c r="I91" s="108" t="s">
        <v>3266</v>
      </c>
      <c r="J91" s="101" t="s">
        <v>3255</v>
      </c>
    </row>
    <row r="92" spans="1:10" ht="9">
      <c r="A92" s="108" t="s">
        <v>3100</v>
      </c>
      <c r="B92" s="108" t="s">
        <v>3113</v>
      </c>
      <c r="C92" s="108" t="s">
        <v>3256</v>
      </c>
      <c r="D92" s="109" t="s">
        <v>3259</v>
      </c>
      <c r="E92" s="109" t="s">
        <v>2447</v>
      </c>
      <c r="F92" s="109" t="s">
        <v>3259</v>
      </c>
      <c r="G92" s="108" t="s">
        <v>1933</v>
      </c>
      <c r="H92" s="108" t="s">
        <v>3113</v>
      </c>
      <c r="I92" s="108" t="s">
        <v>3266</v>
      </c>
      <c r="J92" s="101" t="s">
        <v>3259</v>
      </c>
    </row>
    <row r="93" spans="1:10" ht="9">
      <c r="A93" s="108" t="s">
        <v>3100</v>
      </c>
      <c r="B93" s="108" t="s">
        <v>3117</v>
      </c>
      <c r="C93" s="108" t="s">
        <v>3256</v>
      </c>
      <c r="D93" s="109" t="s">
        <v>3258</v>
      </c>
      <c r="E93" s="109" t="s">
        <v>2447</v>
      </c>
      <c r="F93" s="109" t="s">
        <v>3258</v>
      </c>
      <c r="G93" s="108" t="s">
        <v>1933</v>
      </c>
      <c r="H93" s="108" t="s">
        <v>3113</v>
      </c>
      <c r="I93" s="108" t="s">
        <v>3266</v>
      </c>
      <c r="J93" s="101" t="s">
        <v>3258</v>
      </c>
    </row>
    <row r="94" spans="1:10" ht="9">
      <c r="A94" s="108" t="s">
        <v>3100</v>
      </c>
      <c r="B94" s="108" t="s">
        <v>3119</v>
      </c>
      <c r="C94" s="108" t="s">
        <v>3256</v>
      </c>
      <c r="D94" s="109" t="s">
        <v>3257</v>
      </c>
      <c r="E94" s="109" t="s">
        <v>2447</v>
      </c>
      <c r="F94" s="109" t="s">
        <v>3257</v>
      </c>
      <c r="G94" s="108" t="s">
        <v>1933</v>
      </c>
      <c r="H94" s="108" t="s">
        <v>3113</v>
      </c>
      <c r="I94" s="108" t="s">
        <v>3266</v>
      </c>
      <c r="J94" s="101" t="s">
        <v>3257</v>
      </c>
    </row>
    <row r="95" spans="1:10" ht="9">
      <c r="A95" s="108" t="s">
        <v>3100</v>
      </c>
      <c r="B95" s="108" t="s">
        <v>3113</v>
      </c>
      <c r="C95" s="108" t="s">
        <v>3260</v>
      </c>
      <c r="D95" s="109" t="s">
        <v>3262</v>
      </c>
      <c r="E95" s="109" t="s">
        <v>2447</v>
      </c>
      <c r="F95" s="109" t="s">
        <v>3262</v>
      </c>
      <c r="G95" s="108" t="s">
        <v>1933</v>
      </c>
      <c r="H95" s="108" t="s">
        <v>3113</v>
      </c>
      <c r="I95" s="108" t="s">
        <v>3265</v>
      </c>
      <c r="J95" s="101" t="s">
        <v>3262</v>
      </c>
    </row>
    <row r="96" spans="1:10" ht="9">
      <c r="A96" s="108" t="s">
        <v>3100</v>
      </c>
      <c r="B96" s="108" t="s">
        <v>3119</v>
      </c>
      <c r="C96" s="108" t="s">
        <v>3260</v>
      </c>
      <c r="D96" s="109" t="s">
        <v>3261</v>
      </c>
      <c r="E96" s="109" t="s">
        <v>2447</v>
      </c>
      <c r="F96" s="109" t="s">
        <v>3261</v>
      </c>
      <c r="G96" s="108" t="s">
        <v>1933</v>
      </c>
      <c r="H96" s="108" t="s">
        <v>3113</v>
      </c>
      <c r="I96" s="108" t="s">
        <v>3265</v>
      </c>
      <c r="J96" s="101" t="s">
        <v>3261</v>
      </c>
    </row>
    <row r="97" spans="1:10" ht="9">
      <c r="A97" s="19" t="s">
        <v>3252</v>
      </c>
      <c r="B97" s="19" t="s">
        <v>1766</v>
      </c>
      <c r="C97" s="19" t="s">
        <v>1766</v>
      </c>
      <c r="D97" s="110" t="s">
        <v>3249</v>
      </c>
      <c r="E97" s="110" t="s">
        <v>3250</v>
      </c>
      <c r="F97" s="110" t="s">
        <v>3251</v>
      </c>
      <c r="G97" s="19" t="s">
        <v>1766</v>
      </c>
      <c r="H97" s="19" t="s">
        <v>1766</v>
      </c>
      <c r="I97" s="19" t="s">
        <v>1766</v>
      </c>
      <c r="J97" s="111" t="s">
        <v>3251</v>
      </c>
    </row>
  </sheetData>
  <mergeCells count="2">
    <mergeCell ref="A1:J1"/>
    <mergeCell ref="A3:J3"/>
  </mergeCells>
  <printOptions/>
  <pageMargins left="0.25" right="0.25" top="0.75" bottom="0.75" header="0.5" footer="0.5"/>
  <pageSetup horizontalDpi="600" verticalDpi="600" orientation="landscape" r:id="rId1"/>
</worksheet>
</file>

<file path=xl/worksheets/sheet4.xml><?xml version="1.0" encoding="utf-8"?>
<worksheet xmlns="http://schemas.openxmlformats.org/spreadsheetml/2006/main" xmlns:r="http://schemas.openxmlformats.org/officeDocument/2006/relationships">
  <sheetPr codeName="Sheet4"/>
  <dimension ref="A1:A1"/>
  <sheetViews>
    <sheetView workbookViewId="0" topLeftCell="A1">
      <selection activeCell="A1" sqref="A1:IV16384"/>
    </sheetView>
  </sheetViews>
  <sheetFormatPr defaultColWidth="9.140625" defaultRowHeight="12.75"/>
  <cols>
    <col min="1" max="1" width="9.140625" style="13" customWidth="1"/>
    <col min="2" max="2" width="9.140625" style="14" customWidth="1"/>
    <col min="3" max="3" width="9.140625" style="15" customWidth="1"/>
    <col min="4" max="16384" width="9.140625" style="16" customWidth="1"/>
  </cols>
  <sheetData/>
  <printOptions/>
  <pageMargins left="0.5" right="0.5" top="0.75" bottom="0.75"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5"/>
  <dimension ref="A1:K119"/>
  <sheetViews>
    <sheetView workbookViewId="0" topLeftCell="A1">
      <selection activeCell="A18" sqref="A18"/>
    </sheetView>
  </sheetViews>
  <sheetFormatPr defaultColWidth="9.140625" defaultRowHeight="12.75"/>
  <cols>
    <col min="1" max="1" width="39.28125" style="32" customWidth="1"/>
    <col min="2" max="4" width="11.421875" style="31" customWidth="1"/>
    <col min="5" max="5" width="11.421875" style="32" customWidth="1"/>
    <col min="6" max="16384" width="9.140625" style="33" customWidth="1"/>
  </cols>
  <sheetData>
    <row r="1" ht="16.5">
      <c r="A1" s="61" t="s">
        <v>1615</v>
      </c>
    </row>
    <row r="2" ht="11.25"/>
    <row r="3" spans="1:5" ht="11.25">
      <c r="A3" s="125" t="s">
        <v>2257</v>
      </c>
      <c r="B3" s="125"/>
      <c r="C3" s="125"/>
      <c r="D3" s="125"/>
      <c r="E3" s="125"/>
    </row>
    <row r="4" ht="11.25"/>
    <row r="5" ht="15.75">
      <c r="A5" s="29" t="s">
        <v>2258</v>
      </c>
    </row>
    <row r="6" ht="11.25">
      <c r="A6" s="32" t="s">
        <v>2259</v>
      </c>
    </row>
    <row r="7" ht="11.25"/>
    <row r="8" ht="277.5" customHeight="1"/>
    <row r="9" ht="12" thickBot="1"/>
    <row r="10" spans="1:4" ht="22.5" customHeight="1">
      <c r="A10" s="34"/>
      <c r="B10" s="62" t="s">
        <v>2260</v>
      </c>
      <c r="C10" s="62" t="s">
        <v>2261</v>
      </c>
      <c r="D10" s="80" t="s">
        <v>2262</v>
      </c>
    </row>
    <row r="11" spans="1:4" ht="22.5" customHeight="1">
      <c r="A11" s="35" t="s">
        <v>2375</v>
      </c>
      <c r="B11" s="36">
        <v>2406.6753</v>
      </c>
      <c r="C11" s="36">
        <v>2153.3495</v>
      </c>
      <c r="D11" s="37">
        <f>ABS((B11-C11)/C11*100)</f>
        <v>11.764267714089147</v>
      </c>
    </row>
    <row r="12" spans="1:4" ht="22.5" customHeight="1">
      <c r="A12" s="35" t="s">
        <v>2376</v>
      </c>
      <c r="B12" s="36">
        <v>2654.8775</v>
      </c>
      <c r="C12" s="36">
        <v>2471.6472</v>
      </c>
      <c r="D12" s="37">
        <f>ABS((B12-C12)/C12*100)</f>
        <v>7.413286977202903</v>
      </c>
    </row>
    <row r="13" spans="1:4" ht="22.5" customHeight="1" thickBot="1">
      <c r="A13" s="38" t="s">
        <v>2377</v>
      </c>
      <c r="B13" s="39">
        <v>-248.2022</v>
      </c>
      <c r="C13" s="39">
        <v>-318.2977</v>
      </c>
      <c r="D13" s="40">
        <f>ABS((B13-C13)/C13*100)</f>
        <v>22.021993875544815</v>
      </c>
    </row>
    <row r="14" ht="11.25"/>
    <row r="15" ht="11.25">
      <c r="A15" s="32" t="s">
        <v>2264</v>
      </c>
    </row>
    <row r="16" ht="11.25"/>
    <row r="17" ht="138.75" customHeight="1"/>
    <row r="18" ht="15.75">
      <c r="A18" s="29" t="s">
        <v>2263</v>
      </c>
    </row>
    <row r="19" ht="11.25"/>
    <row r="20" spans="1:5" ht="11.25">
      <c r="A20" s="125" t="str">
        <f>CONCATENATE("Total receipts increased by ",DOLLAR(B11-C11,1)," billion, totaling ",DOLLAR(B11,1)," billion in ",B10,".  The graph below shows receipts by source.")</f>
        <v>Total receipts increased by $253.3 billion, totaling $2,406.7 billion in Fiscal 2006.  The graph below shows receipts by source.</v>
      </c>
      <c r="B20" s="125"/>
      <c r="C20" s="125"/>
      <c r="D20" s="125"/>
      <c r="E20" s="125"/>
    </row>
    <row r="21" ht="11.25"/>
    <row r="22" ht="277.5" customHeight="1"/>
    <row r="23" ht="11.25"/>
    <row r="24" spans="1:5" ht="11.25">
      <c r="A24" s="126" t="str">
        <f>CONCATENATE("The text below describes major changes in the amount of receipts by source category.  The table that follows shows the amount of receipts for ",B10," and ",RIGHT(C10,4)," by source category.  It also includes the amount and percentage change from ",C10,".")</f>
        <v>The text below describes major changes in the amount of receipts by source category.  The table that follows shows the amount of receipts for Fiscal 2006 and 2005 by source category.  It also includes the amount and percentage change from Fiscal 2005.</v>
      </c>
      <c r="B24" s="126"/>
      <c r="C24" s="126"/>
      <c r="D24" s="126"/>
      <c r="E24" s="126"/>
    </row>
    <row r="25" spans="1:4" ht="11.25">
      <c r="A25" s="41"/>
      <c r="B25" s="42"/>
      <c r="C25" s="42"/>
      <c r="D25" s="42"/>
    </row>
    <row r="26" spans="1:5" ht="11.25">
      <c r="A26" s="127" t="str">
        <f>CONCATENATE("•     ",MID(TRIM(A43),1,LEN(TRIM(A43))-1)," were ",DOLLAR(B43/1000,1)," billion in ",B$10,".","  This was an ",IF(B43&gt;C43,"increase of ","decrease of "),DOLLAR(D43/1000,1)," billion, or ",FIXED(E43,1)," percent.")</f>
        <v>•     Individual income taxes were $1,043.9 billion in Fiscal 2006.  This was an increase of $116.7 billion, or 12.6 percent.</v>
      </c>
      <c r="B26" s="127"/>
      <c r="C26" s="127"/>
      <c r="D26" s="127"/>
      <c r="E26" s="127"/>
    </row>
    <row r="27" spans="1:5" ht="11.25">
      <c r="A27" s="127" t="str">
        <f>CONCATENATE("•     ",MID(TRIM(A44),1,LEN(TRIM(A44))-1)," were ",DOLLAR(B44/1000,1)," billion in ",B$10,".","  This was an ",IF(B44&gt;C44,"increase of ","decrease of "),DOLLAR(D44/1000,1)," billion, or ",FIXED(E44,1)," percent.")</f>
        <v>•     Corporation income taxes were $353.9 billion in Fiscal 2006.  This was an increase of $75.6 billion, or 27.2 percent.</v>
      </c>
      <c r="B27" s="127"/>
      <c r="C27" s="127"/>
      <c r="D27" s="127"/>
      <c r="E27" s="127"/>
    </row>
    <row r="28" spans="1:5" ht="11.25">
      <c r="A28" s="127" t="str">
        <f>CONCATENATE("•     ",MID(TRIM(A51),1,LEN(TRIM(A51))-1)," were ",DOLLAR(B51/1000,1)," billion in ",B$10,".","  This was an ",IF(B51&gt;C51,"increase of ","decrease of "),DOLLAR(D51/1000,1)," billion, or ",FIXED(E51,1)," percent.")</f>
        <v>•     Social insurance and retirement receipts were $837.8 billion in Fiscal 2006.  This was an increase of $43.7 billion, or 5.5 percent.</v>
      </c>
      <c r="B28" s="127"/>
      <c r="C28" s="127"/>
      <c r="D28" s="127"/>
      <c r="E28" s="127"/>
    </row>
    <row r="29" spans="1:5" ht="11.25">
      <c r="A29" s="127" t="str">
        <f>CONCATENATE("     ─     ",MID(TRIM(A48),1,LEN(TRIM(A48))-1)," totaled ",DOLLAR(B48/1000,1)," billion, a change of ",DOLLAR(D48/1000,1)," billion, or ",FIXED(E48,1)," percent from the prior year.")</f>
        <v>     ─     Employment and general retirement totaled $790.0 billion, a change of $42.4 billion, or 5.7 percent from the prior year.</v>
      </c>
      <c r="B29" s="127"/>
      <c r="C29" s="127"/>
      <c r="D29" s="127"/>
      <c r="E29" s="127"/>
    </row>
    <row r="30" spans="1:5" ht="11.25">
      <c r="A30" s="127" t="str">
        <f>CONCATENATE("     ─     ",MID(TRIM(A49),1,LEN(TRIM(A49))-1)," receipts were ",DOLLAR(B49/1000,1)," billion in ",B$10,".","  Receipts ",IF(B49&gt;C49,"increased","decrease")," by ",DOLLAR(D49/1000,1)," billion from ",C$10,", which amounts to ",FIXED(E49,1)," percent.")</f>
        <v>     ─     Unemployment insurance receipts were $43.4 billion in Fiscal 2006.  Receipts increased by $1.4 billion from Fiscal 2005, which amounts to 3.4 percent.</v>
      </c>
      <c r="B30" s="127"/>
      <c r="C30" s="127"/>
      <c r="D30" s="127"/>
      <c r="E30" s="127"/>
    </row>
    <row r="31" spans="1:5" ht="11.25">
      <c r="A31" s="127" t="str">
        <f>CONCATENATE("     ─     ",MID(TRIM(A50),1,LEN(TRIM(A50))-1)," contributions totaled ",DOLLAR(B50/1000,1)," billion in ",B$10,", ",IF(B50&gt;C50,"an increase of ","a decrease of "),ABS(FIXED(E50,1))," percent from ",C$10,".")</f>
        <v>     ─     Other retirement contributions totaled $4.4 billion in Fiscal 2006, a decrease of 2.3 percent from Fiscal 2005.</v>
      </c>
      <c r="B31" s="127"/>
      <c r="C31" s="127"/>
      <c r="D31" s="127"/>
      <c r="E31" s="127"/>
    </row>
    <row r="32" spans="1:5" ht="11.25">
      <c r="A32" s="127" t="str">
        <f>CONCATENATE("•     ",MID(TRIM(A52),1,LEN(TRIM(A52))-1)," were ",DOLLAR(B52/1000,1)," billion in ",B$10,".","  This was an ",IF(B52&gt;C52,"increase of ","decrease of "),DOLLAR(D52/1000,1)," billion, or ",FIXED(E52,1)," percent.")</f>
        <v>•     Excise taxes were $74.0 billion in Fiscal 2006.  This was an increase of $0.9 billion, or 1.2 percent.</v>
      </c>
      <c r="B32" s="127"/>
      <c r="C32" s="127"/>
      <c r="D32" s="127"/>
      <c r="E32" s="127"/>
    </row>
    <row r="33" spans="1:5" ht="11.25">
      <c r="A33" s="127" t="str">
        <f>CONCATENATE("•     ",LEFT(A54,5)," receipts, including ",MID(TRIM(A55),1,LEN(TRIM(A55))-1),", ",MID(TRIM(A56),1,LEN(TRIM(A56))-1)," and ",MID(TRIM(A57),1,LEN(TRIM(A57))-1),IF(B58&gt;C58," increased from "," decreased from "),DOLLAR(C58/1000,1)," billion in ",C$10," to ",DOLLAR(B58/1000,1)," billion in ",B$10,".  The major components are shown below.")</f>
        <v>•     Other receipts, including Estate and gift taxes, Customs duties and Miscellaneous receipts increased from $80.6 billion in Fiscal 2005 to $97.1 billion in Fiscal 2006.  The major components are shown below.</v>
      </c>
      <c r="B33" s="127"/>
      <c r="C33" s="127"/>
      <c r="D33" s="127"/>
      <c r="E33" s="127"/>
    </row>
    <row r="34" spans="1:5" ht="11.25">
      <c r="A34" s="127" t="str">
        <f>CONCATENATE("     ─     ",MID(TRIM(A55),1,LEN(TRIM(A55))-1)," were ",DOLLAR(B55/1000,1)," billion, a ",DOLLAR(D55/1000,1)," billion ",IF(B55&gt;C55,"increase from ","decrease from "),C$10," to ",B$10,".")</f>
        <v>     ─     Estate and gift taxes were $27.9 billion, a $3.1 billion increase from Fiscal 2005 to Fiscal 2006.</v>
      </c>
      <c r="B34" s="127"/>
      <c r="C34" s="127"/>
      <c r="D34" s="127"/>
      <c r="E34" s="127"/>
    </row>
    <row r="35" spans="1:5" ht="11.25">
      <c r="A35" s="127" t="str">
        <f>CONCATENATE("     ─     ",MID(TRIM(A56),1,LEN(TRIM(A56))-1)," were ",DOLLAR(B56/1000,1)," billion, a ",DOLLAR(D56/1000,1)," billion ",IF(B56&gt;C56,"increase from ","decrease from "),C$10," to ",B$10,".")</f>
        <v>     ─     Customs duties were $24.8 billion, a $1.4 billion increase from Fiscal 2005 to Fiscal 2006.</v>
      </c>
      <c r="B35" s="127"/>
      <c r="C35" s="127"/>
      <c r="D35" s="127"/>
      <c r="E35" s="127"/>
    </row>
    <row r="36" spans="1:5" ht="11.25">
      <c r="A36" s="127" t="str">
        <f>CONCATENATE("     ─     ",MID(TRIM(A57),1,LEN(TRIM(A57))-1)," were ",DOLLAR(B57/1000,1)," billion, a ",DOLLAR(D57/1000,1)," billion ",IF(B57&gt;C57,"increase from ","decrease from "),C$10," to ",B$10,".")</f>
        <v>     ─     Miscellaneous receipts were $44.4 billion, a $11.9 billion increase from Fiscal 2005 to Fiscal 2006.</v>
      </c>
      <c r="B36" s="127"/>
      <c r="C36" s="127"/>
      <c r="D36" s="127"/>
      <c r="E36" s="127"/>
    </row>
    <row r="37" ht="156" customHeight="1"/>
    <row r="38" ht="15.75">
      <c r="A38" s="63" t="s">
        <v>2265</v>
      </c>
    </row>
    <row r="39" ht="11.25">
      <c r="A39" s="43"/>
    </row>
    <row r="40" spans="1:5" ht="21.75" customHeight="1">
      <c r="A40" s="44" t="s">
        <v>2266</v>
      </c>
      <c r="B40" s="45"/>
      <c r="C40" s="45"/>
      <c r="D40" s="45"/>
      <c r="E40" s="46"/>
    </row>
    <row r="41" spans="1:5" ht="21.75" customHeight="1">
      <c r="A41" s="43"/>
      <c r="B41" s="47" t="str">
        <f>B10</f>
        <v>Fiscal 2006</v>
      </c>
      <c r="C41" s="47" t="str">
        <f>C10</f>
        <v>Fiscal 2005</v>
      </c>
      <c r="D41" s="47" t="str">
        <f>CONCATENATE("Amount Change from ",RIGHT(C10,4))</f>
        <v>Amount Change from 2005</v>
      </c>
      <c r="E41" s="47" t="s">
        <v>2262</v>
      </c>
    </row>
    <row r="42" ht="21.75" customHeight="1">
      <c r="A42" s="43" t="s">
        <v>2267</v>
      </c>
    </row>
    <row r="43" spans="1:7" ht="21.75" customHeight="1">
      <c r="A43" s="43" t="s">
        <v>2398</v>
      </c>
      <c r="B43" s="66">
        <v>1043907.76168137</v>
      </c>
      <c r="C43" s="66">
        <v>927222.07618009</v>
      </c>
      <c r="D43" s="66">
        <v>116685.6855012</v>
      </c>
      <c r="E43" s="48">
        <f>D43/C43*100</f>
        <v>12.584437806087859</v>
      </c>
      <c r="G43" s="33" t="str">
        <f>MID(TRIM(A43),1,LEN(TRIM(A43))-1)</f>
        <v>Individual income taxes</v>
      </c>
    </row>
    <row r="44" spans="1:7" ht="21.75" customHeight="1">
      <c r="A44" s="43" t="s">
        <v>2399</v>
      </c>
      <c r="B44" s="66">
        <v>353915.0416628</v>
      </c>
      <c r="C44" s="66">
        <v>278281.17584071</v>
      </c>
      <c r="D44" s="66">
        <v>75633.865822</v>
      </c>
      <c r="E44" s="48">
        <f>D44/C44*100</f>
        <v>27.178937128429176</v>
      </c>
      <c r="G44" s="33" t="str">
        <f>MID(TRIM(A44),1,LEN(TRIM(A44))-1)</f>
        <v>Corporation income taxes</v>
      </c>
    </row>
    <row r="45" spans="1:5" ht="21.75" customHeight="1">
      <c r="A45" s="43" t="s">
        <v>2400</v>
      </c>
      <c r="B45" s="66">
        <f>SUM(B43:B44)</f>
        <v>1397822.80334417</v>
      </c>
      <c r="C45" s="66">
        <f>SUM(C43:C44)</f>
        <v>1205503.2520208</v>
      </c>
      <c r="D45" s="66">
        <f>SUM(D43:D44)</f>
        <v>192319.5513232</v>
      </c>
      <c r="E45" s="48">
        <f>D45/C45*100</f>
        <v>15.953465990308391</v>
      </c>
    </row>
    <row r="46" spans="1:5" ht="21.75" customHeight="1">
      <c r="A46" s="43"/>
      <c r="B46" s="66"/>
      <c r="C46" s="66"/>
      <c r="D46" s="66"/>
      <c r="E46" s="48"/>
    </row>
    <row r="47" spans="1:5" ht="21.75" customHeight="1">
      <c r="A47" s="43" t="s">
        <v>2271</v>
      </c>
      <c r="B47" s="66"/>
      <c r="C47" s="66"/>
      <c r="D47" s="66"/>
      <c r="E47" s="48"/>
    </row>
    <row r="48" spans="1:5" ht="21.75" customHeight="1">
      <c r="A48" s="43" t="s">
        <v>2420</v>
      </c>
      <c r="B48" s="66">
        <v>790041.54251497</v>
      </c>
      <c r="C48" s="66">
        <v>747662.59202051</v>
      </c>
      <c r="D48" s="66">
        <v>42378.9504944</v>
      </c>
      <c r="E48" s="48">
        <f>D48/C48*100</f>
        <v>5.668191901894358</v>
      </c>
    </row>
    <row r="49" spans="1:5" ht="21.75" customHeight="1">
      <c r="A49" s="43" t="s">
        <v>2421</v>
      </c>
      <c r="B49" s="66">
        <v>43419.94820702</v>
      </c>
      <c r="C49" s="66">
        <v>42001.2810354</v>
      </c>
      <c r="D49" s="66">
        <v>1418.6671716</v>
      </c>
      <c r="E49" s="48">
        <f>D49/C49*100</f>
        <v>3.3776759580363818</v>
      </c>
    </row>
    <row r="50" spans="1:5" ht="21.75" customHeight="1">
      <c r="A50" s="43" t="s">
        <v>2422</v>
      </c>
      <c r="B50" s="66">
        <v>4358.35271457</v>
      </c>
      <c r="C50" s="66">
        <v>4459.51952035</v>
      </c>
      <c r="D50" s="66">
        <v>-101.1668057</v>
      </c>
      <c r="E50" s="48">
        <f>D50/C50*100</f>
        <v>-2.2685584229051665</v>
      </c>
    </row>
    <row r="51" spans="1:7" ht="21.75" customHeight="1">
      <c r="A51" s="43" t="s">
        <v>2423</v>
      </c>
      <c r="B51" s="66">
        <f>SUM(B48:B50)</f>
        <v>837819.8434365599</v>
      </c>
      <c r="C51" s="66">
        <f>SUM(C48:C50)</f>
        <v>794123.39257626</v>
      </c>
      <c r="D51" s="66">
        <f>SUM(D48:D50)</f>
        <v>43696.4508603</v>
      </c>
      <c r="E51" s="48">
        <f>D51/C51*100</f>
        <v>5.5024762233161155</v>
      </c>
      <c r="G51" s="33" t="str">
        <f>MID(TRIM(A51),1,LEN(TRIM(A51))-1)</f>
        <v>Social insurance and retirement receipts</v>
      </c>
    </row>
    <row r="52" spans="1:7" ht="21.75" customHeight="1">
      <c r="A52" s="43" t="s">
        <v>2424</v>
      </c>
      <c r="B52" s="66">
        <v>73961.59259175</v>
      </c>
      <c r="C52" s="66">
        <v>73092.82306641</v>
      </c>
      <c r="D52" s="66">
        <v>868.7695253</v>
      </c>
      <c r="E52" s="48">
        <f>D52/C52*100</f>
        <v>1.1885838976429486</v>
      </c>
      <c r="G52" s="33" t="str">
        <f>MID(TRIM(A52),1,LEN(TRIM(A52))-1)</f>
        <v>Excise taxes</v>
      </c>
    </row>
    <row r="53" spans="1:5" ht="21.75" customHeight="1">
      <c r="A53" s="43"/>
      <c r="B53" s="66"/>
      <c r="C53" s="66"/>
      <c r="D53" s="66"/>
      <c r="E53" s="48"/>
    </row>
    <row r="54" spans="1:5" ht="21.75" customHeight="1">
      <c r="A54" s="43" t="s">
        <v>2268</v>
      </c>
      <c r="B54" s="66"/>
      <c r="C54" s="66"/>
      <c r="D54" s="66"/>
      <c r="E54" s="48"/>
    </row>
    <row r="55" spans="1:5" ht="21.75" customHeight="1">
      <c r="A55" s="43" t="s">
        <v>2425</v>
      </c>
      <c r="B55" s="66">
        <v>27876.88863365</v>
      </c>
      <c r="C55" s="66">
        <v>24764.44637763</v>
      </c>
      <c r="D55" s="66">
        <v>3112.442256</v>
      </c>
      <c r="E55" s="48">
        <f>D55/C55*100</f>
        <v>12.568188315372572</v>
      </c>
    </row>
    <row r="56" spans="1:5" ht="21.75" customHeight="1">
      <c r="A56" s="43" t="s">
        <v>2426</v>
      </c>
      <c r="B56" s="66">
        <v>24809.78318016</v>
      </c>
      <c r="C56" s="66">
        <v>23378.48548447</v>
      </c>
      <c r="D56" s="66">
        <v>1431.2976956</v>
      </c>
      <c r="E56" s="48">
        <f>D56/C56*100</f>
        <v>6.122285793708883</v>
      </c>
    </row>
    <row r="57" spans="1:5" ht="21.75" customHeight="1">
      <c r="A57" s="43" t="s">
        <v>2427</v>
      </c>
      <c r="B57" s="66">
        <v>44384.41207439</v>
      </c>
      <c r="C57" s="66">
        <v>32487.13826151</v>
      </c>
      <c r="D57" s="66">
        <v>11897.2738128</v>
      </c>
      <c r="E57" s="48">
        <f>D57/C57*100</f>
        <v>36.62148914758556</v>
      </c>
    </row>
    <row r="58" spans="1:7" ht="21.75" customHeight="1">
      <c r="A58" s="43" t="s">
        <v>2428</v>
      </c>
      <c r="B58" s="66">
        <f>SUM(B55:B57)</f>
        <v>97071.0838882</v>
      </c>
      <c r="C58" s="66">
        <f>SUM(C55:C57)</f>
        <v>80630.07012361</v>
      </c>
      <c r="D58" s="66">
        <f>SUM(D55:D57)</f>
        <v>16441.0137644</v>
      </c>
      <c r="E58" s="48">
        <f>D58/C58*100</f>
        <v>20.39067278398132</v>
      </c>
      <c r="G58" s="33" t="str">
        <f>MID(TRIM(A58),1,LEN(TRIM(A58))-1)</f>
        <v>Total other</v>
      </c>
    </row>
    <row r="59" spans="1:5" ht="21.75" customHeight="1" thickBot="1">
      <c r="A59" s="43" t="s">
        <v>2429</v>
      </c>
      <c r="B59" s="67">
        <f>B45+B51+B52+B58</f>
        <v>2406675.3232606803</v>
      </c>
      <c r="C59" s="67">
        <f>C45+C51+C52+C58</f>
        <v>2153349.53778708</v>
      </c>
      <c r="D59" s="67">
        <f>D45+D51+D52+D58</f>
        <v>253325.7854732</v>
      </c>
      <c r="E59" s="49">
        <f>D59/C59*100</f>
        <v>11.764266833035098</v>
      </c>
    </row>
    <row r="60" spans="1:5" ht="21.75" customHeight="1" thickTop="1">
      <c r="A60" s="44"/>
      <c r="B60" s="45"/>
      <c r="C60" s="45"/>
      <c r="D60" s="45"/>
      <c r="E60" s="46"/>
    </row>
    <row r="61" ht="21.75" customHeight="1">
      <c r="A61" s="43"/>
    </row>
    <row r="62" ht="21.75" customHeight="1">
      <c r="A62" s="43" t="s">
        <v>2269</v>
      </c>
    </row>
    <row r="63" ht="21.75" customHeight="1">
      <c r="A63" s="43" t="s">
        <v>2270</v>
      </c>
    </row>
    <row r="64" ht="11.25"/>
    <row r="65" ht="99" customHeight="1"/>
    <row r="66" spans="1:11" ht="15.75">
      <c r="A66" s="29" t="s">
        <v>2361</v>
      </c>
      <c r="B66" s="50"/>
      <c r="C66" s="50"/>
      <c r="J66" s="51"/>
      <c r="K66" s="51"/>
    </row>
    <row r="67" spans="10:11" ht="11.25">
      <c r="J67" s="51"/>
      <c r="K67" s="51"/>
    </row>
    <row r="68" spans="1:11" ht="11.25">
      <c r="A68" s="125" t="str">
        <f>CONCATENATE("Outlays occur when the Government pays its obligations whether with cash, check or electronic funds transfer.  Total outlays were ",DOLLAR(B116/1000,1)," billion in ",B$10,", ",IF(B116&gt;C116,"an increase of ","a decrease of "),DOLLAR(D116/1000,1)," billion or ",FIXED(E116,1)," percent ",IF(B116&gt;C116,"over ","under "),"the amount from ",C$10,".  The text below shows how outlays were divided in ",B$10,".  These seven largest categories of outlays are detailed below and correspond ","directly to the Government's functional classification system.")</f>
        <v>Outlays occur when the Government pays its obligations whether with cash, check or electronic funds transfer.  Total outlays were $2,654.9 billion in Fiscal 2006, an increase of $183.2 billion or 7.4 percent over the amount from Fiscal 2005.  The text below shows how outlays were divided in Fiscal 2006.  These seven largest categories of outlays are detailed below and correspond directly to the Government's functional classification system.</v>
      </c>
      <c r="B68" s="125"/>
      <c r="C68" s="125"/>
      <c r="D68" s="125"/>
      <c r="E68" s="125"/>
      <c r="F68" s="52"/>
      <c r="J68" s="51"/>
      <c r="K68" s="51"/>
    </row>
    <row r="69" spans="2:11" ht="11.25">
      <c r="B69" s="32"/>
      <c r="C69" s="32"/>
      <c r="D69" s="32"/>
      <c r="F69" s="52"/>
      <c r="J69" s="51"/>
      <c r="K69" s="51"/>
    </row>
    <row r="70" spans="1:11" ht="11.25">
      <c r="A70" s="125" t="s">
        <v>2362</v>
      </c>
      <c r="B70" s="125"/>
      <c r="C70" s="125"/>
      <c r="D70" s="125"/>
      <c r="E70" s="125"/>
      <c r="J70" s="51"/>
      <c r="K70" s="51"/>
    </row>
    <row r="71" spans="10:11" ht="11.25">
      <c r="J71" s="51"/>
      <c r="K71" s="51"/>
    </row>
    <row r="72" spans="10:11" ht="187.5" customHeight="1">
      <c r="J72" s="51"/>
      <c r="K72" s="51"/>
    </row>
    <row r="73" spans="10:11" ht="11.25">
      <c r="J73" s="51"/>
      <c r="K73" s="51"/>
    </row>
    <row r="74" spans="10:11" ht="11.25">
      <c r="J74" s="51"/>
      <c r="K74" s="51"/>
    </row>
    <row r="75" spans="10:11" ht="11.25">
      <c r="J75" s="51"/>
      <c r="K75" s="51"/>
    </row>
    <row r="76" spans="1:11" ht="11.25">
      <c r="A76" s="125" t="str">
        <f>CONCATENATE("The table that follows shows ",B$10," and ",RIGHT(C$10,4)," outlays for each functional classification.  It also shows the amount and percentage change in outlay levels between these 2 fiscal years.  Changes in outlays for the largest functional classifications are discussed briefly below.")</f>
        <v>The table that follows shows Fiscal 2006 and 2005 outlays for each functional classification.  It also shows the amount and percentage change in outlay levels between these 2 fiscal years.  Changes in outlays for the largest functional classifications are discussed briefly below.</v>
      </c>
      <c r="B76" s="125"/>
      <c r="C76" s="125"/>
      <c r="D76" s="125"/>
      <c r="E76" s="125"/>
      <c r="J76" s="51"/>
      <c r="K76" s="51"/>
    </row>
    <row r="77" spans="1:11" ht="11.25">
      <c r="A77" s="128"/>
      <c r="B77" s="125"/>
      <c r="C77" s="125"/>
      <c r="D77" s="125"/>
      <c r="E77" s="125"/>
      <c r="J77" s="51"/>
      <c r="K77" s="51"/>
    </row>
    <row r="78" spans="1:11" ht="11.25">
      <c r="A78" s="127" t="str">
        <f>CONCATENATE("•     National defense - This function includes those activities directly related to the defense and security of the United States.  This amount encompasses ","Government spending for conventional forces, strategic forces, atomic energy defense activities and other defense related activities.  National defense outlays for ",B$10,IF(B97&gt;C97," increased"," decreased")," by ",DOLLAR(D97/1000,1)," billion, to ",DOLLAR(B97/1000,1)," billion.")</f>
        <v>•     National defense - This function includes those activities directly related to the defense and security of the United States.  This amount encompasses Government spending for conventional forces, strategic forces, atomic energy defense activities and other defense related activities.  National defense outlays for Fiscal 2006 increased by $25.7 billion, to $528.8 billion.</v>
      </c>
      <c r="B78" s="127"/>
      <c r="C78" s="127"/>
      <c r="D78" s="127"/>
      <c r="E78" s="127"/>
      <c r="J78" s="51"/>
      <c r="K78" s="51"/>
    </row>
    <row r="79" spans="1:11" ht="3.75" customHeight="1">
      <c r="A79" s="129"/>
      <c r="B79" s="129"/>
      <c r="C79" s="129"/>
      <c r="D79" s="129"/>
      <c r="E79" s="129"/>
      <c r="J79" s="51"/>
      <c r="K79" s="51"/>
    </row>
    <row r="80" spans="1:11" ht="11.25">
      <c r="A80" s="127" t="str">
        <f>CONCATENATE("•     Education, training, employment and social services - These programs assist citizens in developing and ","learning skills to expand their potential opportunities and job placement possibilities.  ","Outlays for this function were ",DOLLAR(B106/1000,1)," billion for ",B$10,IF(B106&gt;C106,", an increase of ",", a decrease of "),FIXED(E106,1)," percent or ",DOLLAR(D106/1000,1)," billion from ",C$10," outlays.")</f>
        <v>•     Education, training, employment and social services - These programs assist citizens in developing and learning skills to expand their potential opportunities and job placement possibilities.  Outlays for this function were $116.5 billion for Fiscal 2006, an increase of 21.5 percent or $20.6 billion from Fiscal 2005 outlays.</v>
      </c>
      <c r="B80" s="127"/>
      <c r="C80" s="127"/>
      <c r="D80" s="127"/>
      <c r="E80" s="127"/>
      <c r="J80" s="51"/>
      <c r="K80" s="51"/>
    </row>
    <row r="81" spans="1:11" ht="3.75" customHeight="1">
      <c r="A81" s="129"/>
      <c r="B81" s="129"/>
      <c r="C81" s="129"/>
      <c r="D81" s="129"/>
      <c r="E81" s="129"/>
      <c r="J81" s="51"/>
      <c r="K81" s="51"/>
    </row>
    <row r="82" spans="1:11" ht="11.25">
      <c r="A82" s="127" t="str">
        <f>CONCATENATE("•     Health - The Federal Government helps meet the nation's health care needs by financing and ","providing health care services, aiding disease prevention, and supporting ","research and training.  Outlays for this function were ",DOLLAR(B107/1000,1)," billion in ",B$10,".  This represents ",IF(B107&gt;C107,"an increase of ","a decrease of "),DOLLAR(D107/1000,1)," billion ",IF(B107&gt;C107,"over","under")," the prior fiscal year.")</f>
        <v>•     Health - The Federal Government helps meet the nation's health care needs by financing and providing health care services, aiding disease prevention, and supporting research and training.  Outlays for this function were $252.6 billion in Fiscal 2006.  This represents an increase of $2.2 billion over the prior fiscal year.</v>
      </c>
      <c r="B82" s="127"/>
      <c r="C82" s="127"/>
      <c r="D82" s="127"/>
      <c r="E82" s="127"/>
      <c r="J82" s="51"/>
      <c r="K82" s="51"/>
    </row>
    <row r="83" spans="1:11" ht="3.75" customHeight="1">
      <c r="A83" s="129"/>
      <c r="B83" s="129"/>
      <c r="C83" s="129"/>
      <c r="D83" s="129"/>
      <c r="E83" s="129"/>
      <c r="J83" s="51"/>
      <c r="K83" s="51"/>
    </row>
    <row r="84" spans="1:11" ht="11.25">
      <c r="A84" s="127" t="str">
        <f>CONCATENATE("•     Medicare - Through Medicare, the Federal Government contributes to the ","health and well being of aged and disabled Americans.  Outlays for this function were ",DOLLAR(B108/1000,1)," billion in ",B$10,".  That is ",IF(B108&gt;C108,"an increase of ","a decrease of "),FIXED(E108,1)," percent or ",DOLLAR(D108/1000,1)," billion ",IF(B108&gt;C108,"over ","under "),C$10," outlays.")</f>
        <v>•     Medicare - Through Medicare, the Federal Government contributes to the health and well being of aged and disabled Americans.  Outlays for this function were $329.9 billion in Fiscal 2006.  That is an increase of 10.5 percent or $31.2 billion over Fiscal 2005 outlays.</v>
      </c>
      <c r="B84" s="127"/>
      <c r="C84" s="127"/>
      <c r="D84" s="127"/>
      <c r="E84" s="127"/>
      <c r="J84" s="51"/>
      <c r="K84" s="51"/>
    </row>
    <row r="85" spans="1:11" ht="3.75" customHeight="1">
      <c r="A85" s="129"/>
      <c r="B85" s="129"/>
      <c r="C85" s="129"/>
      <c r="D85" s="129"/>
      <c r="E85" s="129"/>
      <c r="J85" s="51"/>
      <c r="K85" s="51"/>
    </row>
    <row r="86" spans="1:11" ht="11.25">
      <c r="A86" s="127" t="str">
        <f>CONCATENATE("•     Income Security - Income security benefits are paid to the aged, the disabled, and the unemployed and low-income families.  ","Included within this classification are programs such as general retirement and disability, ","public assistance and unemployment compensation.  Outlays for these benefits were ",DOLLAR(B109/1000,1)," billion in ",B$10,IF(B109&gt;C109,", an increase of ",", a decrease of "),FIXED(E109,1)," percent or ",DOLLAR(D109/1000,1)," billion ",IF(B109&gt;C109,"over","under")," the ",C$10," level.")</f>
        <v>•     Income Security - Income security benefits are paid to the aged, the disabled, and the unemployed and low-income families.  Included within this classification are programs such as general retirement and disability, public assistance and unemployment compensation.  Outlays for these benefits were $353.7 billion in Fiscal 2006, an increase of 2.0 percent or $6.9 billion over the Fiscal 2005 level.</v>
      </c>
      <c r="B86" s="127"/>
      <c r="C86" s="127"/>
      <c r="D86" s="127"/>
      <c r="E86" s="127"/>
      <c r="J86" s="51"/>
      <c r="K86" s="51"/>
    </row>
    <row r="87" spans="1:11" ht="3.75" customHeight="1">
      <c r="A87" s="129"/>
      <c r="B87" s="129"/>
      <c r="C87" s="129"/>
      <c r="D87" s="129"/>
      <c r="E87" s="129"/>
      <c r="J87" s="51"/>
      <c r="K87" s="51"/>
    </row>
    <row r="88" spans="1:11" ht="11.25">
      <c r="A88" s="127" t="str">
        <f>CONCATENATE("•     Social Security - Through social security, the Federal Government contributes to the income ","security of aged and disabled Americans.  This function's outlays were ",DOLLAR(B110/1000,1),"  billion for ",B$10,".  That represents ",IF(B110&gt;C110,"an increase of ","a decrease of "),FIXED(E110,1)," percent or ",DOLLAR(D110/1000,1),IF(B110&gt;C110," billion over "," billion under "),C$10," outlays.")</f>
        <v>•     Social Security - Through social security, the Federal Government contributes to the income security of aged and disabled Americans.  This function's outlays were $548.6  billion for Fiscal 2006.  That represents an increase of 4.8 percent or $25.2 billion over Fiscal 2005 outlays.</v>
      </c>
      <c r="B88" s="127"/>
      <c r="C88" s="127"/>
      <c r="D88" s="127"/>
      <c r="E88" s="127"/>
      <c r="J88" s="51"/>
      <c r="K88" s="51"/>
    </row>
    <row r="89" spans="1:11" ht="3.75" customHeight="1">
      <c r="A89" s="129"/>
      <c r="B89" s="129"/>
      <c r="C89" s="129"/>
      <c r="D89" s="129"/>
      <c r="E89" s="129"/>
      <c r="J89" s="51"/>
      <c r="K89" s="51"/>
    </row>
    <row r="90" spans="1:11" ht="11.25">
      <c r="A90" s="127" t="str">
        <f>CONCATENATE("•     Interest - This function includes interest paid by the Federal Government offset by interest collections from the public and ","interest received by Government trust funds.  Net interest outlays are very ","sensitive to both interest rates and the amount of debt outstanding.  Net interest outlays ",IF(B114&gt;C114,"increased in ","decreased in "),B$10," to ",DOLLAR(B114/1000,1)," billion.  This is a 23.2 percent increase from the prior fiscal year.")</f>
        <v>•     Interest - This function includes interest paid by the Federal Government offset by interest collections from the public and interest received by Government trust funds.  Net interest outlays are very sensitive to both interest rates and the amount of debt outstanding.  Net interest outlays increased in Fiscal 2006 to $226.6 billion.  This is a 23.2 percent increase from the prior fiscal year.</v>
      </c>
      <c r="B90" s="127"/>
      <c r="C90" s="127"/>
      <c r="D90" s="127"/>
      <c r="E90" s="127"/>
      <c r="J90" s="51"/>
      <c r="K90" s="51"/>
    </row>
    <row r="91" spans="10:11" ht="11.25">
      <c r="J91" s="51"/>
      <c r="K91" s="51"/>
    </row>
    <row r="92" spans="10:11" ht="22.5" customHeight="1">
      <c r="J92" s="51"/>
      <c r="K92" s="51"/>
    </row>
    <row r="93" spans="1:11" ht="15.75">
      <c r="A93" s="29" t="s">
        <v>2361</v>
      </c>
      <c r="B93" s="50"/>
      <c r="C93" s="50"/>
      <c r="J93" s="51"/>
      <c r="K93" s="51"/>
    </row>
    <row r="94" spans="6:7" ht="11.25">
      <c r="F94" s="51"/>
      <c r="G94" s="51"/>
    </row>
    <row r="95" spans="1:7" ht="21.75" customHeight="1" thickBot="1">
      <c r="A95" s="53" t="s">
        <v>2266</v>
      </c>
      <c r="B95" s="54"/>
      <c r="C95" s="54"/>
      <c r="D95" s="54"/>
      <c r="E95" s="53"/>
      <c r="F95" s="51"/>
      <c r="G95" s="51"/>
    </row>
    <row r="96" spans="2:7" ht="21.75" customHeight="1">
      <c r="B96" s="55" t="str">
        <f>B10</f>
        <v>Fiscal 2006</v>
      </c>
      <c r="C96" s="55" t="str">
        <f>C10</f>
        <v>Fiscal 2005</v>
      </c>
      <c r="D96" s="47" t="str">
        <f>CONCATENATE("Amount Change from ",RIGHT(C10,4))</f>
        <v>Amount Change from 2005</v>
      </c>
      <c r="E96" s="55" t="s">
        <v>2262</v>
      </c>
      <c r="F96" s="51"/>
      <c r="G96" s="51"/>
    </row>
    <row r="97" spans="1:9" ht="21.75" customHeight="1">
      <c r="A97" s="32" t="s">
        <v>2397</v>
      </c>
      <c r="B97" s="68">
        <v>528811.05143994</v>
      </c>
      <c r="C97" s="66">
        <v>503155.16195725</v>
      </c>
      <c r="D97" s="66">
        <v>25655.8894826</v>
      </c>
      <c r="E97" s="48">
        <f aca="true" t="shared" si="0" ref="E97:E116">D97/C97*100</f>
        <v>5.0990015451296955</v>
      </c>
      <c r="F97" s="51"/>
      <c r="G97" s="51"/>
      <c r="H97" s="33">
        <f>IF(G97="O",B97,"")</f>
      </c>
      <c r="I97" s="33" t="str">
        <f>MID(TRIM(A97),1,LEN(TRIM(A97))-1)</f>
        <v>National defense</v>
      </c>
    </row>
    <row r="98" spans="1:8" ht="21.75" customHeight="1">
      <c r="A98" s="32" t="s">
        <v>2396</v>
      </c>
      <c r="B98" s="68">
        <v>29491.49429264</v>
      </c>
      <c r="C98" s="66">
        <v>34329.62763266</v>
      </c>
      <c r="D98" s="66">
        <v>-4838.13334</v>
      </c>
      <c r="E98" s="48">
        <f t="shared" si="0"/>
        <v>-14.093171623560433</v>
      </c>
      <c r="F98" s="51"/>
      <c r="G98" s="51" t="s">
        <v>2365</v>
      </c>
      <c r="H98" s="33">
        <f aca="true" t="shared" si="1" ref="H98:H115">IF(G98="O",B98,"")</f>
        <v>29491.49429264</v>
      </c>
    </row>
    <row r="99" spans="1:8" ht="21.75" customHeight="1">
      <c r="A99" s="32" t="s">
        <v>2395</v>
      </c>
      <c r="B99" s="68">
        <v>20218.27737742</v>
      </c>
      <c r="C99" s="66">
        <v>20467.82511598</v>
      </c>
      <c r="D99" s="66">
        <v>-249.5477385</v>
      </c>
      <c r="E99" s="48">
        <f t="shared" si="0"/>
        <v>-1.2192196146192822</v>
      </c>
      <c r="F99" s="51"/>
      <c r="G99" s="51" t="s">
        <v>2365</v>
      </c>
      <c r="H99" s="33">
        <f t="shared" si="1"/>
        <v>20218.27737742</v>
      </c>
    </row>
    <row r="100" spans="1:8" ht="21.75" customHeight="1">
      <c r="A100" s="32" t="s">
        <v>2394</v>
      </c>
      <c r="B100" s="68">
        <v>755.45737896</v>
      </c>
      <c r="C100" s="66">
        <v>405.63118546</v>
      </c>
      <c r="D100" s="66">
        <v>349.8261935</v>
      </c>
      <c r="E100" s="48">
        <f t="shared" si="0"/>
        <v>86.2424305723153</v>
      </c>
      <c r="F100" s="51"/>
      <c r="G100" s="51" t="s">
        <v>2365</v>
      </c>
      <c r="H100" s="33">
        <f t="shared" si="1"/>
        <v>755.45737896</v>
      </c>
    </row>
    <row r="101" spans="1:8" ht="21.75" customHeight="1">
      <c r="A101" s="32" t="s">
        <v>2393</v>
      </c>
      <c r="B101" s="68">
        <v>33062.35863591</v>
      </c>
      <c r="C101" s="66">
        <v>28174.02183784</v>
      </c>
      <c r="D101" s="66">
        <v>4888.336798</v>
      </c>
      <c r="E101" s="48">
        <f t="shared" si="0"/>
        <v>17.350511141560084</v>
      </c>
      <c r="F101" s="51"/>
      <c r="G101" s="51" t="s">
        <v>2365</v>
      </c>
      <c r="H101" s="33">
        <f t="shared" si="1"/>
        <v>33062.35863591</v>
      </c>
    </row>
    <row r="102" spans="1:8" ht="21.75" customHeight="1">
      <c r="A102" s="32" t="s">
        <v>2392</v>
      </c>
      <c r="B102" s="68">
        <v>27906.67571285</v>
      </c>
      <c r="C102" s="66">
        <v>28421.48900832</v>
      </c>
      <c r="D102" s="66">
        <v>-514.8132954</v>
      </c>
      <c r="E102" s="48">
        <f t="shared" si="0"/>
        <v>-1.8113523019476405</v>
      </c>
      <c r="F102" s="51"/>
      <c r="G102" s="51" t="s">
        <v>2365</v>
      </c>
      <c r="H102" s="33">
        <f t="shared" si="1"/>
        <v>27906.67571285</v>
      </c>
    </row>
    <row r="103" spans="1:8" ht="21.75" customHeight="1">
      <c r="A103" s="32" t="s">
        <v>2391</v>
      </c>
      <c r="B103" s="68">
        <v>6085.19569061</v>
      </c>
      <c r="C103" s="66">
        <v>7460.1739737</v>
      </c>
      <c r="D103" s="66">
        <v>-1374.978283</v>
      </c>
      <c r="E103" s="48">
        <f t="shared" si="0"/>
        <v>-18.4309144511553</v>
      </c>
      <c r="F103" s="51"/>
      <c r="G103" s="51" t="s">
        <v>2365</v>
      </c>
      <c r="H103" s="33">
        <f t="shared" si="1"/>
        <v>6085.19569061</v>
      </c>
    </row>
    <row r="104" spans="1:8" ht="21.75" customHeight="1">
      <c r="A104" s="32" t="s">
        <v>2390</v>
      </c>
      <c r="B104" s="68">
        <v>70801.36820333</v>
      </c>
      <c r="C104" s="66">
        <v>68101.61480535</v>
      </c>
      <c r="D104" s="66">
        <v>2699.7533979</v>
      </c>
      <c r="E104" s="48">
        <f t="shared" si="0"/>
        <v>3.9643015890541116</v>
      </c>
      <c r="F104" s="51"/>
      <c r="G104" s="51" t="s">
        <v>2365</v>
      </c>
      <c r="H104" s="33">
        <f t="shared" si="1"/>
        <v>70801.36820333</v>
      </c>
    </row>
    <row r="105" spans="1:8" ht="21.75" customHeight="1">
      <c r="A105" s="32" t="s">
        <v>2389</v>
      </c>
      <c r="B105" s="68">
        <v>53925.39647617</v>
      </c>
      <c r="C105" s="66">
        <v>25268.43743252</v>
      </c>
      <c r="D105" s="66">
        <v>28656.9590436</v>
      </c>
      <c r="E105" s="48">
        <f t="shared" si="0"/>
        <v>113.4100955792345</v>
      </c>
      <c r="F105" s="51"/>
      <c r="G105" s="51" t="s">
        <v>2365</v>
      </c>
      <c r="H105" s="33">
        <f t="shared" si="1"/>
        <v>53925.39647617</v>
      </c>
    </row>
    <row r="106" spans="1:9" ht="21.75" customHeight="1">
      <c r="A106" s="32" t="s">
        <v>2388</v>
      </c>
      <c r="B106" s="68">
        <v>116471.71552496</v>
      </c>
      <c r="C106" s="66">
        <v>95888.59499851</v>
      </c>
      <c r="D106" s="66">
        <v>20583.1205264</v>
      </c>
      <c r="E106" s="48">
        <f t="shared" si="0"/>
        <v>21.465660777196533</v>
      </c>
      <c r="F106" s="51"/>
      <c r="G106" s="51"/>
      <c r="H106" s="33">
        <f t="shared" si="1"/>
      </c>
      <c r="I106" s="33" t="str">
        <f>MID(TRIM(A106),1,LEN(TRIM(A106))-1)</f>
        <v>Education, training, employment and social services</v>
      </c>
    </row>
    <row r="107" spans="1:9" ht="21.75" customHeight="1">
      <c r="A107" s="32" t="s">
        <v>2387</v>
      </c>
      <c r="B107" s="68">
        <v>252608.69016628</v>
      </c>
      <c r="C107" s="66">
        <v>250419.82426576</v>
      </c>
      <c r="D107" s="66">
        <v>2188.8659005</v>
      </c>
      <c r="E107" s="48">
        <f t="shared" si="0"/>
        <v>0.8740785227039569</v>
      </c>
      <c r="F107" s="51"/>
      <c r="G107" s="51"/>
      <c r="H107" s="33">
        <f t="shared" si="1"/>
      </c>
      <c r="I107" s="33" t="str">
        <f>MID(TRIM(A107),1,LEN(TRIM(A107))-1)</f>
        <v>Health</v>
      </c>
    </row>
    <row r="108" spans="1:9" ht="21.75" customHeight="1">
      <c r="A108" s="32" t="s">
        <v>2386</v>
      </c>
      <c r="B108" s="68">
        <v>329867.44256635</v>
      </c>
      <c r="C108" s="66">
        <v>298638.45619593</v>
      </c>
      <c r="D108" s="66">
        <v>31228.9863704</v>
      </c>
      <c r="E108" s="48">
        <f t="shared" si="0"/>
        <v>10.457121553666003</v>
      </c>
      <c r="F108" s="51"/>
      <c r="G108" s="51"/>
      <c r="H108" s="33">
        <f t="shared" si="1"/>
      </c>
      <c r="I108" s="33" t="str">
        <f>MID(TRIM(A108),1,LEN(TRIM(A108))-1)</f>
        <v>Medicare</v>
      </c>
    </row>
    <row r="109" spans="1:9" ht="21.75" customHeight="1">
      <c r="A109" s="32" t="s">
        <v>2385</v>
      </c>
      <c r="B109" s="68">
        <v>353701.49359941</v>
      </c>
      <c r="C109" s="66">
        <v>346784.70833875</v>
      </c>
      <c r="D109" s="66">
        <v>6916.7852606</v>
      </c>
      <c r="E109" s="48">
        <f t="shared" si="0"/>
        <v>1.994547364482828</v>
      </c>
      <c r="F109" s="51"/>
      <c r="G109" s="51"/>
      <c r="H109" s="33">
        <f t="shared" si="1"/>
      </c>
      <c r="I109" s="33" t="str">
        <f>MID(TRIM(A109),1,LEN(TRIM(A109))-1)</f>
        <v>Income security</v>
      </c>
    </row>
    <row r="110" spans="1:9" ht="21.75" customHeight="1">
      <c r="A110" s="32" t="s">
        <v>2384</v>
      </c>
      <c r="B110" s="68">
        <v>548572.59886756</v>
      </c>
      <c r="C110" s="66">
        <v>523332.50288359</v>
      </c>
      <c r="D110" s="66">
        <v>25240.0959839</v>
      </c>
      <c r="E110" s="48">
        <f t="shared" si="0"/>
        <v>4.822955930469773</v>
      </c>
      <c r="F110" s="51"/>
      <c r="G110" s="51"/>
      <c r="H110" s="33">
        <f t="shared" si="1"/>
      </c>
      <c r="I110" s="33" t="str">
        <f>MID(TRIM(A110),1,LEN(TRIM(A110))-1)</f>
        <v>Social security</v>
      </c>
    </row>
    <row r="111" spans="1:8" ht="21.75" customHeight="1">
      <c r="A111" s="32" t="s">
        <v>2383</v>
      </c>
      <c r="B111" s="68">
        <v>69842.99647141</v>
      </c>
      <c r="C111" s="66">
        <v>70150.43297117</v>
      </c>
      <c r="D111" s="66">
        <v>-307.4364997</v>
      </c>
      <c r="E111" s="48">
        <f t="shared" si="0"/>
        <v>-0.43825317489679416</v>
      </c>
      <c r="F111" s="51"/>
      <c r="G111" s="51" t="s">
        <v>2365</v>
      </c>
      <c r="H111" s="33">
        <f t="shared" si="1"/>
        <v>69842.99647141</v>
      </c>
    </row>
    <row r="112" spans="1:8" ht="21.75" customHeight="1">
      <c r="A112" s="32" t="s">
        <v>2382</v>
      </c>
      <c r="B112" s="68">
        <v>35502.70727848</v>
      </c>
      <c r="C112" s="66">
        <v>34507.83790048</v>
      </c>
      <c r="D112" s="66">
        <v>994.869378</v>
      </c>
      <c r="E112" s="48">
        <f t="shared" si="0"/>
        <v>2.8830243751265607</v>
      </c>
      <c r="F112" s="51"/>
      <c r="G112" s="51" t="s">
        <v>2365</v>
      </c>
      <c r="H112" s="33">
        <f t="shared" si="1"/>
        <v>35502.70727848</v>
      </c>
    </row>
    <row r="113" spans="1:8" ht="21.75" customHeight="1">
      <c r="A113" s="32" t="s">
        <v>2381</v>
      </c>
      <c r="B113" s="68">
        <v>18870.71778927</v>
      </c>
      <c r="C113" s="66">
        <v>17459.08252428</v>
      </c>
      <c r="D113" s="66">
        <v>1411.6352649</v>
      </c>
      <c r="E113" s="48">
        <f t="shared" si="0"/>
        <v>8.085392018377064</v>
      </c>
      <c r="F113" s="51"/>
      <c r="G113" s="51" t="s">
        <v>2365</v>
      </c>
      <c r="H113" s="33">
        <f t="shared" si="1"/>
        <v>18870.71778927</v>
      </c>
    </row>
    <row r="114" spans="1:9" ht="21.75" customHeight="1">
      <c r="A114" s="32" t="s">
        <v>2380</v>
      </c>
      <c r="B114" s="68">
        <v>226630.89136143</v>
      </c>
      <c r="C114" s="66">
        <v>183904.82592403</v>
      </c>
      <c r="D114" s="66">
        <v>42726.0654374</v>
      </c>
      <c r="E114" s="48">
        <f t="shared" si="0"/>
        <v>23.232704863900572</v>
      </c>
      <c r="F114" s="51"/>
      <c r="G114" s="51"/>
      <c r="H114" s="33">
        <f t="shared" si="1"/>
      </c>
      <c r="I114" s="33" t="str">
        <f>MID(TRIM(A114),1,LEN(TRIM(A114))-1)</f>
        <v>Net interest</v>
      </c>
    </row>
    <row r="115" spans="1:8" ht="21.75" customHeight="1">
      <c r="A115" s="32" t="s">
        <v>2379</v>
      </c>
      <c r="B115" s="69">
        <v>-68249.00119911</v>
      </c>
      <c r="C115" s="70">
        <v>-65222.99243688</v>
      </c>
      <c r="D115" s="70">
        <v>-3026.0087622</v>
      </c>
      <c r="E115" s="56">
        <f t="shared" si="0"/>
        <v>4.6394816446492255</v>
      </c>
      <c r="F115" s="51"/>
      <c r="G115" s="51" t="s">
        <v>2365</v>
      </c>
      <c r="H115" s="33">
        <f t="shared" si="1"/>
        <v>-68249.00119911</v>
      </c>
    </row>
    <row r="116" spans="1:8" ht="21.75" customHeight="1" thickBot="1">
      <c r="A116" s="32" t="s">
        <v>2378</v>
      </c>
      <c r="B116" s="67">
        <v>2654877.52763387</v>
      </c>
      <c r="C116" s="67">
        <v>2471647.2565147</v>
      </c>
      <c r="D116" s="67">
        <v>183230.2711191</v>
      </c>
      <c r="E116" s="49">
        <f t="shared" si="0"/>
        <v>7.413285639208697</v>
      </c>
      <c r="F116" s="51"/>
      <c r="G116" s="51" t="s">
        <v>2364</v>
      </c>
      <c r="H116" s="33">
        <f>SUM(H97:H115)</f>
        <v>298213.64410794</v>
      </c>
    </row>
    <row r="117" spans="1:8" ht="21.75" customHeight="1" thickBot="1" thickTop="1">
      <c r="A117" s="53"/>
      <c r="B117" s="57"/>
      <c r="C117" s="57"/>
      <c r="D117" s="57"/>
      <c r="E117" s="58"/>
      <c r="F117" s="51"/>
      <c r="G117" s="51"/>
      <c r="H117" s="51"/>
    </row>
    <row r="118" spans="1:8" ht="21.75" customHeight="1">
      <c r="A118" s="59" t="s">
        <v>2363</v>
      </c>
      <c r="B118" s="60"/>
      <c r="C118" s="60"/>
      <c r="D118" s="60"/>
      <c r="E118" s="59"/>
      <c r="F118" s="51"/>
      <c r="G118" s="51"/>
      <c r="H118" s="51"/>
    </row>
    <row r="119" spans="1:7" ht="21.75" customHeight="1">
      <c r="A119" s="32" t="s">
        <v>2264</v>
      </c>
      <c r="F119" s="51"/>
      <c r="G119" s="51"/>
    </row>
  </sheetData>
  <mergeCells count="31">
    <mergeCell ref="A88:E88"/>
    <mergeCell ref="A89:E89"/>
    <mergeCell ref="A90:E90"/>
    <mergeCell ref="A84:E84"/>
    <mergeCell ref="A85:E85"/>
    <mergeCell ref="A86:E86"/>
    <mergeCell ref="A87:E87"/>
    <mergeCell ref="A80:E80"/>
    <mergeCell ref="A81:E81"/>
    <mergeCell ref="A82:E82"/>
    <mergeCell ref="A83:E83"/>
    <mergeCell ref="A76:E76"/>
    <mergeCell ref="A77:E77"/>
    <mergeCell ref="A78:E78"/>
    <mergeCell ref="A79:E79"/>
    <mergeCell ref="A35:E35"/>
    <mergeCell ref="A36:E36"/>
    <mergeCell ref="A68:E68"/>
    <mergeCell ref="A70:E70"/>
    <mergeCell ref="A31:E31"/>
    <mergeCell ref="A32:E32"/>
    <mergeCell ref="A33:E33"/>
    <mergeCell ref="A34:E34"/>
    <mergeCell ref="A27:E27"/>
    <mergeCell ref="A28:E28"/>
    <mergeCell ref="A29:E29"/>
    <mergeCell ref="A30:E30"/>
    <mergeCell ref="A3:E3"/>
    <mergeCell ref="A20:E20"/>
    <mergeCell ref="A24:E24"/>
    <mergeCell ref="A26:E26"/>
  </mergeCells>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Sheet6"/>
  <dimension ref="A1:E280"/>
  <sheetViews>
    <sheetView workbookViewId="0" topLeftCell="A1">
      <selection activeCell="A1" sqref="A1:E280"/>
    </sheetView>
  </sheetViews>
  <sheetFormatPr defaultColWidth="9.140625" defaultRowHeight="12.75"/>
  <cols>
    <col min="1" max="1" width="41.8515625" style="13" customWidth="1"/>
    <col min="2" max="2" width="8.57421875" style="14" customWidth="1"/>
    <col min="3" max="5" width="12.8515625" style="15" customWidth="1"/>
    <col min="6" max="16384" width="9.140625" style="16" customWidth="1"/>
  </cols>
  <sheetData>
    <row r="1" spans="1:5" ht="33.75" customHeight="1" thickTop="1">
      <c r="A1" s="22" t="s">
        <v>2370</v>
      </c>
      <c r="B1" s="22" t="s">
        <v>2371</v>
      </c>
      <c r="C1" s="17" t="s">
        <v>2372</v>
      </c>
      <c r="D1" s="17" t="s">
        <v>2373</v>
      </c>
      <c r="E1" s="17" t="s">
        <v>2374</v>
      </c>
    </row>
    <row r="2" spans="1:5" ht="9">
      <c r="A2" s="20"/>
      <c r="B2" s="25"/>
      <c r="C2" s="25"/>
      <c r="D2" s="25"/>
      <c r="E2" s="8"/>
    </row>
    <row r="3" spans="1:5" ht="8.25">
      <c r="A3" s="81" t="s">
        <v>1771</v>
      </c>
      <c r="B3" s="30"/>
      <c r="C3" s="82"/>
      <c r="D3" s="82"/>
      <c r="E3" s="82"/>
    </row>
    <row r="4" spans="1:5" ht="8.25">
      <c r="A4" s="81" t="s">
        <v>1616</v>
      </c>
      <c r="B4" s="30"/>
      <c r="C4" s="82"/>
      <c r="D4" s="82"/>
      <c r="E4" s="82"/>
    </row>
    <row r="5" spans="1:5" ht="8.25">
      <c r="A5" s="81" t="s">
        <v>1617</v>
      </c>
      <c r="B5" s="30"/>
      <c r="C5" s="82"/>
      <c r="D5" s="82"/>
      <c r="E5" s="82"/>
    </row>
    <row r="6" spans="1:5" ht="8.25">
      <c r="A6" s="81" t="s">
        <v>1621</v>
      </c>
      <c r="B6" s="30" t="s">
        <v>1618</v>
      </c>
      <c r="C6" s="82" t="s">
        <v>1619</v>
      </c>
      <c r="D6" s="82" t="s">
        <v>1619</v>
      </c>
      <c r="E6" s="82" t="s">
        <v>2447</v>
      </c>
    </row>
    <row r="7" spans="1:5" ht="16.5">
      <c r="A7" s="81" t="s">
        <v>1624</v>
      </c>
      <c r="B7" s="30" t="s">
        <v>1622</v>
      </c>
      <c r="C7" s="82" t="s">
        <v>2602</v>
      </c>
      <c r="D7" s="82" t="s">
        <v>1623</v>
      </c>
      <c r="E7" s="82" t="s">
        <v>2603</v>
      </c>
    </row>
    <row r="8" spans="1:5" ht="8.25">
      <c r="A8" s="81" t="s">
        <v>1625</v>
      </c>
      <c r="B8" s="30"/>
      <c r="C8" s="82"/>
      <c r="D8" s="82"/>
      <c r="E8" s="82"/>
    </row>
    <row r="9" spans="1:5" ht="8.25">
      <c r="A9" s="81" t="s">
        <v>1626</v>
      </c>
      <c r="B9" s="30" t="s">
        <v>1627</v>
      </c>
      <c r="C9" s="82" t="s">
        <v>2604</v>
      </c>
      <c r="D9" s="82" t="s">
        <v>1628</v>
      </c>
      <c r="E9" s="82" t="s">
        <v>2605</v>
      </c>
    </row>
    <row r="10" spans="1:5" ht="8.25">
      <c r="A10" s="81" t="s">
        <v>1629</v>
      </c>
      <c r="B10" s="30"/>
      <c r="C10" s="82"/>
      <c r="D10" s="82"/>
      <c r="E10" s="82"/>
    </row>
    <row r="11" spans="1:5" ht="8.25">
      <c r="A11" s="81" t="s">
        <v>1630</v>
      </c>
      <c r="B11" s="30"/>
      <c r="C11" s="82"/>
      <c r="D11" s="82"/>
      <c r="E11" s="82"/>
    </row>
    <row r="12" spans="1:5" ht="8.25">
      <c r="A12" s="81" t="s">
        <v>1633</v>
      </c>
      <c r="B12" s="30" t="s">
        <v>1631</v>
      </c>
      <c r="C12" s="82" t="s">
        <v>2606</v>
      </c>
      <c r="D12" s="82" t="s">
        <v>1632</v>
      </c>
      <c r="E12" s="82" t="s">
        <v>2607</v>
      </c>
    </row>
    <row r="13" spans="1:5" ht="8.25">
      <c r="A13" s="81" t="s">
        <v>1634</v>
      </c>
      <c r="B13" s="30"/>
      <c r="C13" s="82"/>
      <c r="D13" s="82"/>
      <c r="E13" s="82"/>
    </row>
    <row r="14" spans="1:5" ht="8.25">
      <c r="A14" s="81" t="s">
        <v>1635</v>
      </c>
      <c r="B14" s="30"/>
      <c r="C14" s="82"/>
      <c r="D14" s="82"/>
      <c r="E14" s="82"/>
    </row>
    <row r="15" spans="1:5" ht="8.25">
      <c r="A15" s="81" t="s">
        <v>1636</v>
      </c>
      <c r="B15" s="30" t="s">
        <v>1637</v>
      </c>
      <c r="C15" s="82" t="s">
        <v>2608</v>
      </c>
      <c r="D15" s="82" t="s">
        <v>1638</v>
      </c>
      <c r="E15" s="82" t="s">
        <v>2609</v>
      </c>
    </row>
    <row r="16" spans="1:5" ht="8.25">
      <c r="A16" s="81" t="s">
        <v>1639</v>
      </c>
      <c r="B16" s="30"/>
      <c r="C16" s="82"/>
      <c r="D16" s="82"/>
      <c r="E16" s="82"/>
    </row>
    <row r="17" spans="1:5" ht="8.25">
      <c r="A17" s="81" t="s">
        <v>1640</v>
      </c>
      <c r="B17" s="30"/>
      <c r="C17" s="82"/>
      <c r="D17" s="82"/>
      <c r="E17" s="82"/>
    </row>
    <row r="18" spans="1:5" ht="16.5">
      <c r="A18" s="81" t="s">
        <v>1643</v>
      </c>
      <c r="B18" s="30" t="s">
        <v>1641</v>
      </c>
      <c r="C18" s="82" t="s">
        <v>2447</v>
      </c>
      <c r="D18" s="82" t="s">
        <v>1642</v>
      </c>
      <c r="E18" s="82" t="s">
        <v>2610</v>
      </c>
    </row>
    <row r="19" spans="1:5" ht="8.25">
      <c r="A19" s="81" t="s">
        <v>1644</v>
      </c>
      <c r="B19" s="30"/>
      <c r="C19" s="82"/>
      <c r="D19" s="82"/>
      <c r="E19" s="82"/>
    </row>
    <row r="20" spans="1:5" ht="8.25">
      <c r="A20" s="81" t="s">
        <v>1647</v>
      </c>
      <c r="B20" s="30" t="s">
        <v>1645</v>
      </c>
      <c r="C20" s="82" t="s">
        <v>2611</v>
      </c>
      <c r="D20" s="82" t="s">
        <v>1646</v>
      </c>
      <c r="E20" s="82" t="s">
        <v>2612</v>
      </c>
    </row>
    <row r="21" spans="1:5" ht="16.5">
      <c r="A21" s="81" t="s">
        <v>1650</v>
      </c>
      <c r="B21" s="30" t="s">
        <v>1648</v>
      </c>
      <c r="C21" s="82" t="s">
        <v>2613</v>
      </c>
      <c r="D21" s="82" t="s">
        <v>1649</v>
      </c>
      <c r="E21" s="82" t="s">
        <v>2614</v>
      </c>
    </row>
    <row r="22" spans="1:5" ht="8.25">
      <c r="A22" s="81" t="s">
        <v>1651</v>
      </c>
      <c r="B22" s="30"/>
      <c r="C22" s="82"/>
      <c r="D22" s="82"/>
      <c r="E22" s="82"/>
    </row>
    <row r="23" spans="1:5" ht="8.25">
      <c r="A23" s="81" t="s">
        <v>1652</v>
      </c>
      <c r="B23" s="30"/>
      <c r="C23" s="82"/>
      <c r="D23" s="82"/>
      <c r="E23" s="82"/>
    </row>
    <row r="24" spans="1:5" ht="8.25">
      <c r="A24" s="81" t="s">
        <v>1626</v>
      </c>
      <c r="B24" s="30" t="s">
        <v>1653</v>
      </c>
      <c r="C24" s="82" t="s">
        <v>2615</v>
      </c>
      <c r="D24" s="82" t="s">
        <v>1654</v>
      </c>
      <c r="E24" s="82" t="s">
        <v>2616</v>
      </c>
    </row>
    <row r="25" spans="1:5" ht="16.5">
      <c r="A25" s="81" t="s">
        <v>1657</v>
      </c>
      <c r="B25" s="30" t="s">
        <v>1655</v>
      </c>
      <c r="C25" s="82" t="s">
        <v>2617</v>
      </c>
      <c r="D25" s="82" t="s">
        <v>1656</v>
      </c>
      <c r="E25" s="82" t="s">
        <v>2618</v>
      </c>
    </row>
    <row r="26" spans="1:5" ht="8.25">
      <c r="A26" s="81" t="s">
        <v>1658</v>
      </c>
      <c r="B26" s="30"/>
      <c r="C26" s="82"/>
      <c r="D26" s="82"/>
      <c r="E26" s="82"/>
    </row>
    <row r="27" spans="1:5" ht="16.5">
      <c r="A27" s="81" t="s">
        <v>1661</v>
      </c>
      <c r="B27" s="30" t="s">
        <v>1659</v>
      </c>
      <c r="C27" s="82" t="s">
        <v>2619</v>
      </c>
      <c r="D27" s="82" t="s">
        <v>1660</v>
      </c>
      <c r="E27" s="82" t="s">
        <v>2620</v>
      </c>
    </row>
    <row r="28" spans="1:5" ht="8.25">
      <c r="A28" s="81" t="s">
        <v>1662</v>
      </c>
      <c r="B28" s="30"/>
      <c r="C28" s="82"/>
      <c r="D28" s="82"/>
      <c r="E28" s="82"/>
    </row>
    <row r="29" spans="1:5" ht="8.25">
      <c r="A29" s="81" t="s">
        <v>1663</v>
      </c>
      <c r="B29" s="30"/>
      <c r="C29" s="82"/>
      <c r="D29" s="82"/>
      <c r="E29" s="82"/>
    </row>
    <row r="30" spans="1:5" ht="16.5">
      <c r="A30" s="81" t="s">
        <v>1666</v>
      </c>
      <c r="B30" s="30" t="s">
        <v>1664</v>
      </c>
      <c r="C30" s="82" t="s">
        <v>2621</v>
      </c>
      <c r="D30" s="82" t="s">
        <v>1665</v>
      </c>
      <c r="E30" s="82" t="s">
        <v>2622</v>
      </c>
    </row>
    <row r="31" spans="1:5" ht="8.25">
      <c r="A31" s="81" t="s">
        <v>1669</v>
      </c>
      <c r="B31" s="30" t="s">
        <v>1667</v>
      </c>
      <c r="C31" s="82" t="s">
        <v>2623</v>
      </c>
      <c r="D31" s="82" t="s">
        <v>1668</v>
      </c>
      <c r="E31" s="82" t="s">
        <v>2624</v>
      </c>
    </row>
    <row r="32" spans="1:5" ht="8.25">
      <c r="A32" s="81" t="s">
        <v>1670</v>
      </c>
      <c r="B32" s="30"/>
      <c r="C32" s="82"/>
      <c r="D32" s="82"/>
      <c r="E32" s="82"/>
    </row>
    <row r="33" spans="1:5" ht="16.5">
      <c r="A33" s="81" t="s">
        <v>1673</v>
      </c>
      <c r="B33" s="30" t="s">
        <v>1671</v>
      </c>
      <c r="C33" s="82" t="s">
        <v>2625</v>
      </c>
      <c r="D33" s="82" t="s">
        <v>1672</v>
      </c>
      <c r="E33" s="82" t="s">
        <v>2626</v>
      </c>
    </row>
    <row r="34" spans="1:5" ht="8.25">
      <c r="A34" s="81" t="s">
        <v>1674</v>
      </c>
      <c r="B34" s="30"/>
      <c r="C34" s="82"/>
      <c r="D34" s="82"/>
      <c r="E34" s="82"/>
    </row>
    <row r="35" spans="1:5" ht="16.5">
      <c r="A35" s="81" t="s">
        <v>1677</v>
      </c>
      <c r="B35" s="30" t="s">
        <v>1675</v>
      </c>
      <c r="C35" s="82" t="s">
        <v>2627</v>
      </c>
      <c r="D35" s="82" t="s">
        <v>1676</v>
      </c>
      <c r="E35" s="82" t="s">
        <v>2628</v>
      </c>
    </row>
    <row r="36" spans="1:5" ht="8.25">
      <c r="A36" s="81" t="s">
        <v>1678</v>
      </c>
      <c r="B36" s="30"/>
      <c r="C36" s="82"/>
      <c r="D36" s="82"/>
      <c r="E36" s="82"/>
    </row>
    <row r="37" spans="1:5" ht="8.25">
      <c r="A37" s="81" t="s">
        <v>1681</v>
      </c>
      <c r="B37" s="30" t="s">
        <v>1679</v>
      </c>
      <c r="C37" s="82" t="s">
        <v>2629</v>
      </c>
      <c r="D37" s="82" t="s">
        <v>1680</v>
      </c>
      <c r="E37" s="82" t="s">
        <v>2630</v>
      </c>
    </row>
    <row r="38" spans="1:5" ht="16.5">
      <c r="A38" s="81" t="s">
        <v>1684</v>
      </c>
      <c r="B38" s="30" t="s">
        <v>1682</v>
      </c>
      <c r="C38" s="82" t="s">
        <v>2631</v>
      </c>
      <c r="D38" s="82" t="s">
        <v>1683</v>
      </c>
      <c r="E38" s="82" t="s">
        <v>2632</v>
      </c>
    </row>
    <row r="39" spans="1:5" ht="8.25">
      <c r="A39" s="81" t="s">
        <v>1685</v>
      </c>
      <c r="B39" s="30"/>
      <c r="C39" s="82"/>
      <c r="D39" s="82"/>
      <c r="E39" s="82"/>
    </row>
    <row r="40" spans="1:5" ht="8.25">
      <c r="A40" s="81" t="s">
        <v>1688</v>
      </c>
      <c r="B40" s="30" t="s">
        <v>1686</v>
      </c>
      <c r="C40" s="82" t="s">
        <v>2633</v>
      </c>
      <c r="D40" s="82" t="s">
        <v>1687</v>
      </c>
      <c r="E40" s="82" t="s">
        <v>2634</v>
      </c>
    </row>
    <row r="41" spans="1:5" ht="8.25">
      <c r="A41" s="81" t="s">
        <v>1689</v>
      </c>
      <c r="B41" s="30"/>
      <c r="C41" s="82"/>
      <c r="D41" s="82"/>
      <c r="E41" s="82"/>
    </row>
    <row r="42" spans="1:5" ht="16.5">
      <c r="A42" s="81" t="s">
        <v>1692</v>
      </c>
      <c r="B42" s="30" t="s">
        <v>1690</v>
      </c>
      <c r="C42" s="82" t="s">
        <v>2635</v>
      </c>
      <c r="D42" s="82" t="s">
        <v>1691</v>
      </c>
      <c r="E42" s="82" t="s">
        <v>2636</v>
      </c>
    </row>
    <row r="43" spans="1:5" ht="8.25">
      <c r="A43" s="81" t="s">
        <v>1693</v>
      </c>
      <c r="B43" s="30"/>
      <c r="C43" s="82"/>
      <c r="D43" s="82"/>
      <c r="E43" s="82"/>
    </row>
    <row r="44" spans="1:5" ht="8.25">
      <c r="A44" s="81" t="s">
        <v>1626</v>
      </c>
      <c r="B44" s="30" t="s">
        <v>1694</v>
      </c>
      <c r="C44" s="82" t="s">
        <v>1695</v>
      </c>
      <c r="D44" s="82" t="s">
        <v>1695</v>
      </c>
      <c r="E44" s="82" t="s">
        <v>2447</v>
      </c>
    </row>
    <row r="45" spans="1:5" ht="8.25">
      <c r="A45" s="81" t="s">
        <v>1696</v>
      </c>
      <c r="B45" s="30"/>
      <c r="C45" s="82"/>
      <c r="D45" s="82"/>
      <c r="E45" s="82"/>
    </row>
    <row r="46" spans="1:5" ht="16.5">
      <c r="A46" s="81" t="s">
        <v>1699</v>
      </c>
      <c r="B46" s="30" t="s">
        <v>1697</v>
      </c>
      <c r="C46" s="82" t="s">
        <v>2637</v>
      </c>
      <c r="D46" s="82" t="s">
        <v>1698</v>
      </c>
      <c r="E46" s="82" t="s">
        <v>2638</v>
      </c>
    </row>
    <row r="47" spans="1:5" ht="8.25">
      <c r="A47" s="81" t="s">
        <v>1702</v>
      </c>
      <c r="B47" s="30" t="s">
        <v>1700</v>
      </c>
      <c r="C47" s="82" t="s">
        <v>2639</v>
      </c>
      <c r="D47" s="82" t="s">
        <v>1701</v>
      </c>
      <c r="E47" s="82" t="s">
        <v>2640</v>
      </c>
    </row>
    <row r="48" spans="1:5" ht="8.25">
      <c r="A48" s="81" t="s">
        <v>1706</v>
      </c>
      <c r="B48" s="30"/>
      <c r="C48" s="82"/>
      <c r="D48" s="82"/>
      <c r="E48" s="82"/>
    </row>
    <row r="49" spans="1:5" ht="8.25">
      <c r="A49" s="81" t="s">
        <v>1709</v>
      </c>
      <c r="B49" s="30" t="s">
        <v>1707</v>
      </c>
      <c r="C49" s="82" t="s">
        <v>2641</v>
      </c>
      <c r="D49" s="82" t="s">
        <v>1708</v>
      </c>
      <c r="E49" s="82" t="s">
        <v>2642</v>
      </c>
    </row>
    <row r="50" spans="1:5" ht="8.25">
      <c r="A50" s="81" t="s">
        <v>2643</v>
      </c>
      <c r="B50" s="30"/>
      <c r="C50" s="82"/>
      <c r="D50" s="82"/>
      <c r="E50" s="82"/>
    </row>
    <row r="51" spans="1:5" ht="16.5">
      <c r="A51" s="81" t="s">
        <v>1705</v>
      </c>
      <c r="B51" s="30" t="s">
        <v>1703</v>
      </c>
      <c r="C51" s="82" t="s">
        <v>2644</v>
      </c>
      <c r="D51" s="82" t="s">
        <v>1704</v>
      </c>
      <c r="E51" s="82" t="s">
        <v>2645</v>
      </c>
    </row>
    <row r="52" spans="1:5" ht="8.25">
      <c r="A52" s="81" t="s">
        <v>1710</v>
      </c>
      <c r="B52" s="30"/>
      <c r="C52" s="82"/>
      <c r="D52" s="82"/>
      <c r="E52" s="82"/>
    </row>
    <row r="53" spans="1:5" ht="8.25">
      <c r="A53" s="81" t="s">
        <v>1711</v>
      </c>
      <c r="B53" s="30"/>
      <c r="C53" s="82"/>
      <c r="D53" s="82"/>
      <c r="E53" s="82"/>
    </row>
    <row r="54" spans="1:5" ht="8.25">
      <c r="A54" s="81" t="s">
        <v>1712</v>
      </c>
      <c r="B54" s="30" t="s">
        <v>1713</v>
      </c>
      <c r="C54" s="82" t="s">
        <v>2646</v>
      </c>
      <c r="D54" s="82" t="s">
        <v>1714</v>
      </c>
      <c r="E54" s="82" t="s">
        <v>2647</v>
      </c>
    </row>
    <row r="55" spans="1:5" ht="8.25">
      <c r="A55" s="81" t="s">
        <v>1717</v>
      </c>
      <c r="B55" s="30" t="s">
        <v>1715</v>
      </c>
      <c r="C55" s="82" t="s">
        <v>2648</v>
      </c>
      <c r="D55" s="82" t="s">
        <v>1716</v>
      </c>
      <c r="E55" s="82" t="s">
        <v>2649</v>
      </c>
    </row>
    <row r="56" spans="1:5" ht="8.25">
      <c r="A56" s="81" t="s">
        <v>1718</v>
      </c>
      <c r="B56" s="30"/>
      <c r="C56" s="82"/>
      <c r="D56" s="82"/>
      <c r="E56" s="82"/>
    </row>
    <row r="57" spans="1:5" ht="8.25">
      <c r="A57" s="81" t="s">
        <v>1721</v>
      </c>
      <c r="B57" s="30" t="s">
        <v>1719</v>
      </c>
      <c r="C57" s="82" t="s">
        <v>2650</v>
      </c>
      <c r="D57" s="82" t="s">
        <v>1720</v>
      </c>
      <c r="E57" s="82" t="s">
        <v>2651</v>
      </c>
    </row>
    <row r="58" spans="1:5" ht="8.25">
      <c r="A58" s="81" t="s">
        <v>1722</v>
      </c>
      <c r="B58" s="30"/>
      <c r="C58" s="82"/>
      <c r="D58" s="82"/>
      <c r="E58" s="82"/>
    </row>
    <row r="59" spans="1:5" ht="8.25">
      <c r="A59" s="81" t="s">
        <v>1723</v>
      </c>
      <c r="B59" s="30"/>
      <c r="C59" s="82"/>
      <c r="D59" s="82"/>
      <c r="E59" s="82"/>
    </row>
    <row r="60" spans="1:5" ht="8.25">
      <c r="A60" s="81" t="s">
        <v>1724</v>
      </c>
      <c r="B60" s="30" t="s">
        <v>1725</v>
      </c>
      <c r="C60" s="82" t="s">
        <v>2652</v>
      </c>
      <c r="D60" s="82" t="s">
        <v>1726</v>
      </c>
      <c r="E60" s="82" t="s">
        <v>2653</v>
      </c>
    </row>
    <row r="61" spans="1:5" ht="8.25">
      <c r="A61" s="81" t="s">
        <v>1727</v>
      </c>
      <c r="B61" s="30"/>
      <c r="C61" s="82"/>
      <c r="D61" s="82"/>
      <c r="E61" s="82"/>
    </row>
    <row r="62" spans="1:5" ht="16.5">
      <c r="A62" s="81" t="s">
        <v>1730</v>
      </c>
      <c r="B62" s="30" t="s">
        <v>1728</v>
      </c>
      <c r="C62" s="82" t="s">
        <v>2654</v>
      </c>
      <c r="D62" s="82" t="s">
        <v>1729</v>
      </c>
      <c r="E62" s="82" t="s">
        <v>2655</v>
      </c>
    </row>
    <row r="63" spans="1:5" ht="8.25">
      <c r="A63" s="81" t="s">
        <v>1733</v>
      </c>
      <c r="B63" s="30" t="s">
        <v>1731</v>
      </c>
      <c r="C63" s="82" t="s">
        <v>2656</v>
      </c>
      <c r="D63" s="82" t="s">
        <v>1732</v>
      </c>
      <c r="E63" s="82" t="s">
        <v>2657</v>
      </c>
    </row>
    <row r="64" spans="1:5" ht="8.25">
      <c r="A64" s="81" t="s">
        <v>1734</v>
      </c>
      <c r="B64" s="30"/>
      <c r="C64" s="82"/>
      <c r="D64" s="82"/>
      <c r="E64" s="82"/>
    </row>
    <row r="65" spans="1:5" ht="8.25">
      <c r="A65" s="81" t="s">
        <v>1735</v>
      </c>
      <c r="B65" s="30"/>
      <c r="C65" s="82"/>
      <c r="D65" s="82"/>
      <c r="E65" s="82"/>
    </row>
    <row r="66" spans="1:5" ht="8.25">
      <c r="A66" s="81" t="s">
        <v>1736</v>
      </c>
      <c r="B66" s="30" t="s">
        <v>1737</v>
      </c>
      <c r="C66" s="82" t="s">
        <v>2658</v>
      </c>
      <c r="D66" s="82" t="s">
        <v>1738</v>
      </c>
      <c r="E66" s="82" t="s">
        <v>2659</v>
      </c>
    </row>
    <row r="67" spans="1:5" ht="8.25">
      <c r="A67" s="81" t="s">
        <v>1739</v>
      </c>
      <c r="B67" s="30"/>
      <c r="C67" s="82"/>
      <c r="D67" s="82"/>
      <c r="E67" s="82"/>
    </row>
    <row r="68" spans="1:5" ht="8.25">
      <c r="A68" s="81" t="s">
        <v>1742</v>
      </c>
      <c r="B68" s="30" t="s">
        <v>1740</v>
      </c>
      <c r="C68" s="82" t="s">
        <v>2660</v>
      </c>
      <c r="D68" s="82" t="s">
        <v>1741</v>
      </c>
      <c r="E68" s="82" t="s">
        <v>2661</v>
      </c>
    </row>
    <row r="69" spans="1:5" ht="8.25">
      <c r="A69" s="81" t="s">
        <v>1743</v>
      </c>
      <c r="B69" s="30"/>
      <c r="C69" s="82"/>
      <c r="D69" s="82"/>
      <c r="E69" s="82"/>
    </row>
    <row r="70" spans="1:5" ht="8.25">
      <c r="A70" s="81" t="s">
        <v>1744</v>
      </c>
      <c r="B70" s="30"/>
      <c r="C70" s="82"/>
      <c r="D70" s="82"/>
      <c r="E70" s="82"/>
    </row>
    <row r="71" spans="1:5" ht="8.25">
      <c r="A71" s="81" t="s">
        <v>1745</v>
      </c>
      <c r="B71" s="30" t="s">
        <v>1746</v>
      </c>
      <c r="C71" s="82" t="s">
        <v>2662</v>
      </c>
      <c r="D71" s="82" t="s">
        <v>1747</v>
      </c>
      <c r="E71" s="82" t="s">
        <v>2663</v>
      </c>
    </row>
    <row r="72" spans="1:5" ht="8.25">
      <c r="A72" s="81" t="s">
        <v>1750</v>
      </c>
      <c r="B72" s="30" t="s">
        <v>1748</v>
      </c>
      <c r="C72" s="82" t="s">
        <v>2664</v>
      </c>
      <c r="D72" s="82" t="s">
        <v>1749</v>
      </c>
      <c r="E72" s="82" t="s">
        <v>2665</v>
      </c>
    </row>
    <row r="73" spans="1:5" ht="8.25">
      <c r="A73" s="81" t="s">
        <v>1751</v>
      </c>
      <c r="B73" s="30"/>
      <c r="C73" s="82"/>
      <c r="D73" s="82"/>
      <c r="E73" s="82"/>
    </row>
    <row r="74" spans="1:5" ht="16.5">
      <c r="A74" s="81" t="s">
        <v>1754</v>
      </c>
      <c r="B74" s="30" t="s">
        <v>1752</v>
      </c>
      <c r="C74" s="82" t="s">
        <v>2666</v>
      </c>
      <c r="D74" s="82" t="s">
        <v>1753</v>
      </c>
      <c r="E74" s="82" t="s">
        <v>2667</v>
      </c>
    </row>
    <row r="75" spans="1:5" ht="8.25">
      <c r="A75" s="81" t="s">
        <v>1755</v>
      </c>
      <c r="B75" s="30"/>
      <c r="C75" s="82"/>
      <c r="D75" s="82"/>
      <c r="E75" s="82"/>
    </row>
    <row r="76" spans="1:5" ht="8.25">
      <c r="A76" s="81" t="s">
        <v>1756</v>
      </c>
      <c r="B76" s="30"/>
      <c r="C76" s="82"/>
      <c r="D76" s="82"/>
      <c r="E76" s="82"/>
    </row>
    <row r="77" spans="1:5" ht="8.25">
      <c r="A77" s="81" t="s">
        <v>1759</v>
      </c>
      <c r="B77" s="30" t="s">
        <v>1757</v>
      </c>
      <c r="C77" s="82" t="s">
        <v>1758</v>
      </c>
      <c r="D77" s="82" t="s">
        <v>1758</v>
      </c>
      <c r="E77" s="82" t="s">
        <v>2447</v>
      </c>
    </row>
    <row r="78" spans="1:5" ht="8.25">
      <c r="A78" s="81" t="s">
        <v>2668</v>
      </c>
      <c r="B78" s="30"/>
      <c r="C78" s="82"/>
      <c r="D78" s="82"/>
      <c r="E78" s="82"/>
    </row>
    <row r="79" spans="1:5" ht="8.25">
      <c r="A79" s="81" t="s">
        <v>1760</v>
      </c>
      <c r="B79" s="30" t="s">
        <v>1761</v>
      </c>
      <c r="C79" s="82" t="s">
        <v>2669</v>
      </c>
      <c r="D79" s="82" t="s">
        <v>1762</v>
      </c>
      <c r="E79" s="82" t="s">
        <v>2605</v>
      </c>
    </row>
    <row r="80" spans="1:5" ht="8.25">
      <c r="A80" s="81" t="s">
        <v>1763</v>
      </c>
      <c r="B80" s="30" t="s">
        <v>1764</v>
      </c>
      <c r="C80" s="82" t="s">
        <v>2670</v>
      </c>
      <c r="D80" s="82" t="s">
        <v>1765</v>
      </c>
      <c r="E80" s="82" t="s">
        <v>2671</v>
      </c>
    </row>
    <row r="81" spans="1:5" ht="8.25">
      <c r="A81" s="81" t="s">
        <v>1767</v>
      </c>
      <c r="B81" s="30"/>
      <c r="C81" s="82"/>
      <c r="D81" s="82"/>
      <c r="E81" s="82"/>
    </row>
    <row r="82" spans="1:5" ht="8.25">
      <c r="A82" s="81" t="s">
        <v>1768</v>
      </c>
      <c r="B82" s="30"/>
      <c r="C82" s="82"/>
      <c r="D82" s="82"/>
      <c r="E82" s="82"/>
    </row>
    <row r="83" spans="1:5" ht="8.25">
      <c r="A83" s="81" t="s">
        <v>1772</v>
      </c>
      <c r="B83" s="30" t="s">
        <v>1769</v>
      </c>
      <c r="C83" s="82" t="s">
        <v>2672</v>
      </c>
      <c r="D83" s="82" t="s">
        <v>1770</v>
      </c>
      <c r="E83" s="82" t="s">
        <v>2673</v>
      </c>
    </row>
    <row r="84" spans="1:5" ht="8.25">
      <c r="A84" s="81" t="s">
        <v>1773</v>
      </c>
      <c r="B84" s="30"/>
      <c r="C84" s="82"/>
      <c r="D84" s="82"/>
      <c r="E84" s="82"/>
    </row>
    <row r="85" spans="1:5" ht="8.25">
      <c r="A85" s="81" t="s">
        <v>1774</v>
      </c>
      <c r="B85" s="30"/>
      <c r="C85" s="82"/>
      <c r="D85" s="82"/>
      <c r="E85" s="82"/>
    </row>
    <row r="86" spans="1:5" ht="16.5">
      <c r="A86" s="81" t="s">
        <v>1777</v>
      </c>
      <c r="B86" s="30" t="s">
        <v>1775</v>
      </c>
      <c r="C86" s="82" t="s">
        <v>2674</v>
      </c>
      <c r="D86" s="82" t="s">
        <v>1776</v>
      </c>
      <c r="E86" s="82" t="s">
        <v>2675</v>
      </c>
    </row>
    <row r="87" spans="1:5" ht="8.25">
      <c r="A87" s="81" t="s">
        <v>2182</v>
      </c>
      <c r="B87" s="30"/>
      <c r="C87" s="82"/>
      <c r="D87" s="82"/>
      <c r="E87" s="82"/>
    </row>
    <row r="88" spans="1:5" ht="16.5">
      <c r="A88" s="81" t="s">
        <v>2678</v>
      </c>
      <c r="B88" s="30" t="s">
        <v>2676</v>
      </c>
      <c r="C88" s="82" t="s">
        <v>2677</v>
      </c>
      <c r="D88" s="82" t="s">
        <v>2447</v>
      </c>
      <c r="E88" s="82" t="s">
        <v>2677</v>
      </c>
    </row>
    <row r="89" spans="1:5" ht="8.25">
      <c r="A89" s="81" t="s">
        <v>1778</v>
      </c>
      <c r="B89" s="30"/>
      <c r="C89" s="82"/>
      <c r="D89" s="82"/>
      <c r="E89" s="82"/>
    </row>
    <row r="90" spans="1:5" ht="8.25">
      <c r="A90" s="81" t="s">
        <v>1779</v>
      </c>
      <c r="B90" s="30"/>
      <c r="C90" s="82"/>
      <c r="D90" s="82"/>
      <c r="E90" s="82"/>
    </row>
    <row r="91" spans="1:5" ht="8.25">
      <c r="A91" s="81" t="s">
        <v>1782</v>
      </c>
      <c r="B91" s="30" t="s">
        <v>1780</v>
      </c>
      <c r="C91" s="82" t="s">
        <v>2679</v>
      </c>
      <c r="D91" s="82" t="s">
        <v>1781</v>
      </c>
      <c r="E91" s="82" t="s">
        <v>2680</v>
      </c>
    </row>
    <row r="92" spans="1:5" ht="8.25">
      <c r="A92" s="81" t="s">
        <v>1783</v>
      </c>
      <c r="B92" s="30"/>
      <c r="C92" s="82"/>
      <c r="D92" s="82"/>
      <c r="E92" s="82"/>
    </row>
    <row r="93" spans="1:5" ht="16.5">
      <c r="A93" s="81" t="s">
        <v>1786</v>
      </c>
      <c r="B93" s="30" t="s">
        <v>1784</v>
      </c>
      <c r="C93" s="82" t="s">
        <v>2681</v>
      </c>
      <c r="D93" s="82" t="s">
        <v>1785</v>
      </c>
      <c r="E93" s="82" t="s">
        <v>2682</v>
      </c>
    </row>
    <row r="94" spans="1:5" ht="8.25">
      <c r="A94" s="81" t="s">
        <v>1787</v>
      </c>
      <c r="B94" s="30"/>
      <c r="C94" s="82"/>
      <c r="D94" s="82"/>
      <c r="E94" s="82"/>
    </row>
    <row r="95" spans="1:5" ht="16.5">
      <c r="A95" s="81" t="s">
        <v>2828</v>
      </c>
      <c r="B95" s="30" t="s">
        <v>1788</v>
      </c>
      <c r="C95" s="82" t="s">
        <v>2683</v>
      </c>
      <c r="D95" s="82" t="s">
        <v>1789</v>
      </c>
      <c r="E95" s="82" t="s">
        <v>2684</v>
      </c>
    </row>
    <row r="96" spans="1:5" ht="8.25">
      <c r="A96" s="81" t="s">
        <v>2829</v>
      </c>
      <c r="B96" s="30"/>
      <c r="C96" s="82"/>
      <c r="D96" s="82"/>
      <c r="E96" s="82"/>
    </row>
    <row r="97" spans="1:5" ht="8.25">
      <c r="A97" s="81" t="s">
        <v>1626</v>
      </c>
      <c r="B97" s="30" t="s">
        <v>2830</v>
      </c>
      <c r="C97" s="82" t="s">
        <v>2685</v>
      </c>
      <c r="D97" s="82" t="s">
        <v>2831</v>
      </c>
      <c r="E97" s="82" t="s">
        <v>2686</v>
      </c>
    </row>
    <row r="98" spans="1:5" ht="8.25">
      <c r="A98" s="81" t="s">
        <v>2832</v>
      </c>
      <c r="B98" s="30"/>
      <c r="C98" s="82"/>
      <c r="D98" s="82"/>
      <c r="E98" s="82"/>
    </row>
    <row r="99" spans="1:5" ht="8.25">
      <c r="A99" s="81" t="s">
        <v>2835</v>
      </c>
      <c r="B99" s="30" t="s">
        <v>2833</v>
      </c>
      <c r="C99" s="82" t="s">
        <v>2687</v>
      </c>
      <c r="D99" s="82" t="s">
        <v>2834</v>
      </c>
      <c r="E99" s="82" t="s">
        <v>2688</v>
      </c>
    </row>
    <row r="100" spans="1:5" ht="8.25">
      <c r="A100" s="81" t="s">
        <v>2836</v>
      </c>
      <c r="B100" s="30"/>
      <c r="C100" s="82"/>
      <c r="D100" s="82"/>
      <c r="E100" s="82"/>
    </row>
    <row r="101" spans="1:5" ht="8.25">
      <c r="A101" s="81" t="s">
        <v>2837</v>
      </c>
      <c r="B101" s="30" t="s">
        <v>2838</v>
      </c>
      <c r="C101" s="82" t="s">
        <v>2689</v>
      </c>
      <c r="D101" s="82" t="s">
        <v>2839</v>
      </c>
      <c r="E101" s="82" t="s">
        <v>2690</v>
      </c>
    </row>
    <row r="102" spans="1:5" ht="8.25">
      <c r="A102" s="81" t="s">
        <v>2840</v>
      </c>
      <c r="B102" s="30"/>
      <c r="C102" s="82"/>
      <c r="D102" s="82"/>
      <c r="E102" s="82"/>
    </row>
    <row r="103" spans="1:5" ht="8.25">
      <c r="A103" s="81" t="s">
        <v>2843</v>
      </c>
      <c r="B103" s="30" t="s">
        <v>2841</v>
      </c>
      <c r="C103" s="82" t="s">
        <v>2691</v>
      </c>
      <c r="D103" s="82" t="s">
        <v>2842</v>
      </c>
      <c r="E103" s="82" t="s">
        <v>2692</v>
      </c>
    </row>
    <row r="104" spans="1:5" ht="8.25">
      <c r="A104" s="81" t="s">
        <v>2846</v>
      </c>
      <c r="B104" s="30" t="s">
        <v>2844</v>
      </c>
      <c r="C104" s="82" t="s">
        <v>2693</v>
      </c>
      <c r="D104" s="82" t="s">
        <v>2845</v>
      </c>
      <c r="E104" s="82" t="s">
        <v>2694</v>
      </c>
    </row>
    <row r="105" spans="1:5" ht="16.5">
      <c r="A105" s="81" t="s">
        <v>2849</v>
      </c>
      <c r="B105" s="30" t="s">
        <v>2847</v>
      </c>
      <c r="C105" s="82" t="s">
        <v>2695</v>
      </c>
      <c r="D105" s="82" t="s">
        <v>2848</v>
      </c>
      <c r="E105" s="82" t="s">
        <v>2696</v>
      </c>
    </row>
    <row r="106" spans="1:5" ht="8.25">
      <c r="A106" s="81" t="s">
        <v>2850</v>
      </c>
      <c r="B106" s="30"/>
      <c r="C106" s="82"/>
      <c r="D106" s="82"/>
      <c r="E106" s="82"/>
    </row>
    <row r="107" spans="1:5" ht="8.25">
      <c r="A107" s="81" t="s">
        <v>2851</v>
      </c>
      <c r="B107" s="30" t="s">
        <v>2852</v>
      </c>
      <c r="C107" s="82" t="s">
        <v>2697</v>
      </c>
      <c r="D107" s="82" t="s">
        <v>2853</v>
      </c>
      <c r="E107" s="82" t="s">
        <v>2698</v>
      </c>
    </row>
    <row r="108" spans="1:5" ht="8.25">
      <c r="A108" s="81" t="s">
        <v>2854</v>
      </c>
      <c r="B108" s="30"/>
      <c r="C108" s="82"/>
      <c r="D108" s="82"/>
      <c r="E108" s="82"/>
    </row>
    <row r="109" spans="1:5" ht="8.25">
      <c r="A109" s="81" t="s">
        <v>2855</v>
      </c>
      <c r="B109" s="30" t="s">
        <v>2856</v>
      </c>
      <c r="C109" s="82" t="s">
        <v>2699</v>
      </c>
      <c r="D109" s="82" t="s">
        <v>2857</v>
      </c>
      <c r="E109" s="82" t="s">
        <v>2700</v>
      </c>
    </row>
    <row r="110" spans="1:5" ht="8.25">
      <c r="A110" s="81" t="s">
        <v>2858</v>
      </c>
      <c r="B110" s="30"/>
      <c r="C110" s="82"/>
      <c r="D110" s="82"/>
      <c r="E110" s="82"/>
    </row>
    <row r="111" spans="1:5" ht="8.25">
      <c r="A111" s="81" t="s">
        <v>2861</v>
      </c>
      <c r="B111" s="30" t="s">
        <v>2859</v>
      </c>
      <c r="C111" s="82" t="s">
        <v>2701</v>
      </c>
      <c r="D111" s="82" t="s">
        <v>2860</v>
      </c>
      <c r="E111" s="82" t="s">
        <v>2702</v>
      </c>
    </row>
    <row r="112" spans="1:5" ht="8.25">
      <c r="A112" s="81"/>
      <c r="B112" s="30"/>
      <c r="C112" s="82"/>
      <c r="D112" s="82"/>
      <c r="E112" s="82"/>
    </row>
    <row r="113" spans="1:5" ht="9" thickBot="1">
      <c r="A113" s="81" t="s">
        <v>2862</v>
      </c>
      <c r="B113" s="30"/>
      <c r="C113" s="83" t="s">
        <v>2703</v>
      </c>
      <c r="D113" s="83" t="s">
        <v>2863</v>
      </c>
      <c r="E113" s="83" t="s">
        <v>2704</v>
      </c>
    </row>
    <row r="114" spans="1:5" ht="9" thickTop="1">
      <c r="A114" s="81"/>
      <c r="B114" s="30"/>
      <c r="C114" s="84"/>
      <c r="D114" s="84"/>
      <c r="E114" s="84"/>
    </row>
    <row r="115" spans="1:5" ht="8.25">
      <c r="A115" s="81"/>
      <c r="B115" s="30"/>
      <c r="C115" s="82"/>
      <c r="D115" s="82"/>
      <c r="E115" s="82"/>
    </row>
    <row r="116" spans="1:5" ht="9" thickBot="1">
      <c r="A116" s="81" t="s">
        <v>2864</v>
      </c>
      <c r="B116" s="30"/>
      <c r="C116" s="83" t="s">
        <v>2703</v>
      </c>
      <c r="D116" s="83" t="s">
        <v>2863</v>
      </c>
      <c r="E116" s="83" t="s">
        <v>2704</v>
      </c>
    </row>
    <row r="117" spans="1:5" ht="9" thickTop="1">
      <c r="A117" s="81"/>
      <c r="B117" s="30"/>
      <c r="C117" s="84"/>
      <c r="D117" s="84"/>
      <c r="E117" s="84"/>
    </row>
    <row r="118" spans="1:5" ht="8.25">
      <c r="A118" s="81" t="s">
        <v>2972</v>
      </c>
      <c r="B118" s="30"/>
      <c r="C118" s="82"/>
      <c r="D118" s="82"/>
      <c r="E118" s="82"/>
    </row>
    <row r="119" spans="1:5" ht="8.25">
      <c r="A119" s="81" t="s">
        <v>1616</v>
      </c>
      <c r="B119" s="30"/>
      <c r="C119" s="82"/>
      <c r="D119" s="82"/>
      <c r="E119" s="82"/>
    </row>
    <row r="120" spans="1:5" ht="8.25">
      <c r="A120" s="81" t="s">
        <v>2973</v>
      </c>
      <c r="B120" s="30"/>
      <c r="C120" s="82"/>
      <c r="D120" s="82"/>
      <c r="E120" s="82"/>
    </row>
    <row r="121" spans="1:5" ht="8.25">
      <c r="A121" s="81" t="s">
        <v>2976</v>
      </c>
      <c r="B121" s="30" t="s">
        <v>2974</v>
      </c>
      <c r="C121" s="82" t="s">
        <v>2705</v>
      </c>
      <c r="D121" s="82" t="s">
        <v>2975</v>
      </c>
      <c r="E121" s="82" t="s">
        <v>2706</v>
      </c>
    </row>
    <row r="122" spans="1:5" ht="8.25">
      <c r="A122" s="81" t="s">
        <v>1617</v>
      </c>
      <c r="B122" s="30"/>
      <c r="C122" s="82"/>
      <c r="D122" s="82"/>
      <c r="E122" s="82"/>
    </row>
    <row r="123" spans="1:5" ht="8.25">
      <c r="A123" s="81" t="s">
        <v>2977</v>
      </c>
      <c r="B123" s="30" t="s">
        <v>2978</v>
      </c>
      <c r="C123" s="82" t="s">
        <v>2707</v>
      </c>
      <c r="D123" s="82" t="s">
        <v>2979</v>
      </c>
      <c r="E123" s="82" t="s">
        <v>2708</v>
      </c>
    </row>
    <row r="124" spans="1:5" ht="8.25">
      <c r="A124" s="81" t="s">
        <v>2980</v>
      </c>
      <c r="B124" s="30" t="s">
        <v>2981</v>
      </c>
      <c r="C124" s="82" t="s">
        <v>2709</v>
      </c>
      <c r="D124" s="82" t="s">
        <v>2982</v>
      </c>
      <c r="E124" s="82" t="s">
        <v>2710</v>
      </c>
    </row>
    <row r="125" spans="1:5" ht="8.25">
      <c r="A125" s="81" t="s">
        <v>2983</v>
      </c>
      <c r="B125" s="30"/>
      <c r="C125" s="82"/>
      <c r="D125" s="82"/>
      <c r="E125" s="82"/>
    </row>
    <row r="126" spans="1:5" ht="8.25">
      <c r="A126" s="81" t="s">
        <v>2984</v>
      </c>
      <c r="B126" s="30" t="s">
        <v>2985</v>
      </c>
      <c r="C126" s="82" t="s">
        <v>2711</v>
      </c>
      <c r="D126" s="82" t="s">
        <v>2986</v>
      </c>
      <c r="E126" s="82" t="s">
        <v>2712</v>
      </c>
    </row>
    <row r="127" spans="1:5" ht="8.25">
      <c r="A127" s="81" t="s">
        <v>1625</v>
      </c>
      <c r="B127" s="30"/>
      <c r="C127" s="82"/>
      <c r="D127" s="82"/>
      <c r="E127" s="82"/>
    </row>
    <row r="128" spans="1:5" ht="8.25">
      <c r="A128" s="81" t="s">
        <v>2987</v>
      </c>
      <c r="B128" s="30" t="s">
        <v>2988</v>
      </c>
      <c r="C128" s="82" t="s">
        <v>2713</v>
      </c>
      <c r="D128" s="82" t="s">
        <v>2989</v>
      </c>
      <c r="E128" s="82" t="s">
        <v>2714</v>
      </c>
    </row>
    <row r="129" spans="1:5" ht="8.25">
      <c r="A129" s="81" t="s">
        <v>2992</v>
      </c>
      <c r="B129" s="30" t="s">
        <v>2990</v>
      </c>
      <c r="C129" s="82" t="s">
        <v>2715</v>
      </c>
      <c r="D129" s="82" t="s">
        <v>2991</v>
      </c>
      <c r="E129" s="82" t="s">
        <v>2716</v>
      </c>
    </row>
    <row r="130" spans="1:5" ht="8.25">
      <c r="A130" s="81" t="s">
        <v>2995</v>
      </c>
      <c r="B130" s="30" t="s">
        <v>2993</v>
      </c>
      <c r="C130" s="82" t="s">
        <v>2717</v>
      </c>
      <c r="D130" s="82" t="s">
        <v>2994</v>
      </c>
      <c r="E130" s="82" t="s">
        <v>2718</v>
      </c>
    </row>
    <row r="131" spans="1:5" ht="8.25">
      <c r="A131" s="81" t="s">
        <v>2996</v>
      </c>
      <c r="B131" s="30"/>
      <c r="C131" s="82"/>
      <c r="D131" s="82"/>
      <c r="E131" s="82"/>
    </row>
    <row r="132" spans="1:5" ht="8.25">
      <c r="A132" s="81" t="s">
        <v>2997</v>
      </c>
      <c r="B132" s="30"/>
      <c r="C132" s="82"/>
      <c r="D132" s="82"/>
      <c r="E132" s="82"/>
    </row>
    <row r="133" spans="1:5" ht="8.25">
      <c r="A133" s="81" t="s">
        <v>2998</v>
      </c>
      <c r="B133" s="30" t="s">
        <v>2999</v>
      </c>
      <c r="C133" s="82" t="s">
        <v>2719</v>
      </c>
      <c r="D133" s="82" t="s">
        <v>3000</v>
      </c>
      <c r="E133" s="82" t="s">
        <v>2720</v>
      </c>
    </row>
    <row r="134" spans="1:5" ht="8.25">
      <c r="A134" s="81" t="s">
        <v>3001</v>
      </c>
      <c r="B134" s="30" t="s">
        <v>3002</v>
      </c>
      <c r="C134" s="82" t="s">
        <v>2721</v>
      </c>
      <c r="D134" s="82" t="s">
        <v>3003</v>
      </c>
      <c r="E134" s="82" t="s">
        <v>2722</v>
      </c>
    </row>
    <row r="135" spans="1:5" ht="8.25">
      <c r="A135" s="81" t="s">
        <v>3004</v>
      </c>
      <c r="B135" s="30" t="s">
        <v>3005</v>
      </c>
      <c r="C135" s="82" t="s">
        <v>2723</v>
      </c>
      <c r="D135" s="82" t="s">
        <v>3006</v>
      </c>
      <c r="E135" s="82" t="s">
        <v>2724</v>
      </c>
    </row>
    <row r="136" spans="1:5" ht="8.25">
      <c r="A136" s="81" t="s">
        <v>1629</v>
      </c>
      <c r="B136" s="30"/>
      <c r="C136" s="82"/>
      <c r="D136" s="82"/>
      <c r="E136" s="82"/>
    </row>
    <row r="137" spans="1:5" ht="8.25">
      <c r="A137" s="81" t="s">
        <v>3007</v>
      </c>
      <c r="B137" s="30"/>
      <c r="C137" s="82"/>
      <c r="D137" s="82"/>
      <c r="E137" s="82"/>
    </row>
    <row r="138" spans="1:5" ht="8.25">
      <c r="A138" s="81" t="s">
        <v>3010</v>
      </c>
      <c r="B138" s="30" t="s">
        <v>3008</v>
      </c>
      <c r="C138" s="82" t="s">
        <v>2725</v>
      </c>
      <c r="D138" s="82" t="s">
        <v>3009</v>
      </c>
      <c r="E138" s="82" t="s">
        <v>2726</v>
      </c>
    </row>
    <row r="139" spans="1:5" ht="8.25">
      <c r="A139" s="81" t="s">
        <v>1634</v>
      </c>
      <c r="B139" s="30"/>
      <c r="C139" s="82"/>
      <c r="D139" s="82"/>
      <c r="E139" s="82"/>
    </row>
    <row r="140" spans="1:5" ht="8.25">
      <c r="A140" s="81" t="s">
        <v>3011</v>
      </c>
      <c r="B140" s="30"/>
      <c r="C140" s="82"/>
      <c r="D140" s="82"/>
      <c r="E140" s="82"/>
    </row>
    <row r="141" spans="1:5" ht="16.5">
      <c r="A141" s="81" t="s">
        <v>3014</v>
      </c>
      <c r="B141" s="30" t="s">
        <v>3012</v>
      </c>
      <c r="C141" s="82" t="s">
        <v>3013</v>
      </c>
      <c r="D141" s="82" t="s">
        <v>3013</v>
      </c>
      <c r="E141" s="82" t="s">
        <v>2447</v>
      </c>
    </row>
    <row r="142" spans="1:5" ht="8.25">
      <c r="A142" s="81" t="s">
        <v>3015</v>
      </c>
      <c r="B142" s="30" t="s">
        <v>3016</v>
      </c>
      <c r="C142" s="82" t="s">
        <v>2727</v>
      </c>
      <c r="D142" s="82" t="s">
        <v>3017</v>
      </c>
      <c r="E142" s="82" t="s">
        <v>2161</v>
      </c>
    </row>
    <row r="143" spans="1:5" ht="8.25">
      <c r="A143" s="81" t="s">
        <v>3018</v>
      </c>
      <c r="B143" s="30"/>
      <c r="C143" s="82"/>
      <c r="D143" s="82"/>
      <c r="E143" s="82"/>
    </row>
    <row r="144" spans="1:5" ht="8.25">
      <c r="A144" s="81" t="s">
        <v>3019</v>
      </c>
      <c r="B144" s="30" t="s">
        <v>3020</v>
      </c>
      <c r="C144" s="82" t="s">
        <v>2728</v>
      </c>
      <c r="D144" s="82" t="s">
        <v>3021</v>
      </c>
      <c r="E144" s="82" t="s">
        <v>2729</v>
      </c>
    </row>
    <row r="145" spans="1:5" ht="8.25">
      <c r="A145" s="81" t="s">
        <v>3024</v>
      </c>
      <c r="B145" s="30" t="s">
        <v>3022</v>
      </c>
      <c r="C145" s="82" t="s">
        <v>2730</v>
      </c>
      <c r="D145" s="82" t="s">
        <v>3023</v>
      </c>
      <c r="E145" s="82" t="s">
        <v>2731</v>
      </c>
    </row>
    <row r="146" spans="1:5" ht="8.25">
      <c r="A146" s="81" t="s">
        <v>3025</v>
      </c>
      <c r="B146" s="30"/>
      <c r="C146" s="82"/>
      <c r="D146" s="82"/>
      <c r="E146" s="82"/>
    </row>
    <row r="147" spans="1:5" ht="8.25">
      <c r="A147" s="81" t="s">
        <v>3028</v>
      </c>
      <c r="B147" s="30" t="s">
        <v>3026</v>
      </c>
      <c r="C147" s="82" t="s">
        <v>2732</v>
      </c>
      <c r="D147" s="82" t="s">
        <v>3027</v>
      </c>
      <c r="E147" s="82" t="s">
        <v>2714</v>
      </c>
    </row>
    <row r="148" spans="1:5" ht="8.25">
      <c r="A148" s="81" t="s">
        <v>1635</v>
      </c>
      <c r="B148" s="30"/>
      <c r="C148" s="82"/>
      <c r="D148" s="82"/>
      <c r="E148" s="82"/>
    </row>
    <row r="149" spans="1:5" ht="8.25">
      <c r="A149" s="81" t="s">
        <v>3029</v>
      </c>
      <c r="B149" s="30" t="s">
        <v>3030</v>
      </c>
      <c r="C149" s="82" t="s">
        <v>2733</v>
      </c>
      <c r="D149" s="82" t="s">
        <v>3031</v>
      </c>
      <c r="E149" s="82" t="s">
        <v>2734</v>
      </c>
    </row>
    <row r="150" spans="1:5" ht="8.25">
      <c r="A150" s="81" t="s">
        <v>3034</v>
      </c>
      <c r="B150" s="30" t="s">
        <v>3032</v>
      </c>
      <c r="C150" s="82" t="s">
        <v>2735</v>
      </c>
      <c r="D150" s="82" t="s">
        <v>3033</v>
      </c>
      <c r="E150" s="82" t="s">
        <v>2736</v>
      </c>
    </row>
    <row r="151" spans="1:5" ht="8.25">
      <c r="A151" s="81" t="s">
        <v>3037</v>
      </c>
      <c r="B151" s="30" t="s">
        <v>3035</v>
      </c>
      <c r="C151" s="82" t="s">
        <v>2737</v>
      </c>
      <c r="D151" s="82" t="s">
        <v>3036</v>
      </c>
      <c r="E151" s="82" t="s">
        <v>2738</v>
      </c>
    </row>
    <row r="152" spans="1:5" ht="8.25">
      <c r="A152" s="81" t="s">
        <v>3038</v>
      </c>
      <c r="B152" s="30"/>
      <c r="C152" s="82"/>
      <c r="D152" s="82"/>
      <c r="E152" s="82"/>
    </row>
    <row r="153" spans="1:5" ht="8.25">
      <c r="A153" s="81" t="s">
        <v>3039</v>
      </c>
      <c r="B153" s="30"/>
      <c r="C153" s="82"/>
      <c r="D153" s="82"/>
      <c r="E153" s="82"/>
    </row>
    <row r="154" spans="1:5" ht="8.25">
      <c r="A154" s="81" t="s">
        <v>3040</v>
      </c>
      <c r="B154" s="30" t="s">
        <v>3041</v>
      </c>
      <c r="C154" s="82" t="s">
        <v>2739</v>
      </c>
      <c r="D154" s="82" t="s">
        <v>3042</v>
      </c>
      <c r="E154" s="82" t="s">
        <v>2740</v>
      </c>
    </row>
    <row r="155" spans="1:5" ht="8.25">
      <c r="A155" s="81" t="s">
        <v>3043</v>
      </c>
      <c r="B155" s="30"/>
      <c r="C155" s="82"/>
      <c r="D155" s="82"/>
      <c r="E155" s="82"/>
    </row>
    <row r="156" spans="1:5" ht="8.25">
      <c r="A156" s="81" t="s">
        <v>3044</v>
      </c>
      <c r="B156" s="30" t="s">
        <v>3045</v>
      </c>
      <c r="C156" s="82" t="s">
        <v>2741</v>
      </c>
      <c r="D156" s="82" t="s">
        <v>3046</v>
      </c>
      <c r="E156" s="82" t="s">
        <v>2742</v>
      </c>
    </row>
    <row r="157" spans="1:5" ht="8.25">
      <c r="A157" s="81" t="s">
        <v>3047</v>
      </c>
      <c r="B157" s="30"/>
      <c r="C157" s="82"/>
      <c r="D157" s="82"/>
      <c r="E157" s="82"/>
    </row>
    <row r="158" spans="1:5" ht="8.25">
      <c r="A158" s="81" t="s">
        <v>3050</v>
      </c>
      <c r="B158" s="30" t="s">
        <v>3048</v>
      </c>
      <c r="C158" s="82" t="s">
        <v>2743</v>
      </c>
      <c r="D158" s="82" t="s">
        <v>3049</v>
      </c>
      <c r="E158" s="82" t="s">
        <v>2744</v>
      </c>
    </row>
    <row r="159" spans="1:5" ht="8.25">
      <c r="A159" s="81" t="s">
        <v>3051</v>
      </c>
      <c r="B159" s="30"/>
      <c r="C159" s="82"/>
      <c r="D159" s="82"/>
      <c r="E159" s="82"/>
    </row>
    <row r="160" spans="1:5" ht="8.25">
      <c r="A160" s="81" t="s">
        <v>3054</v>
      </c>
      <c r="B160" s="30" t="s">
        <v>3052</v>
      </c>
      <c r="C160" s="82" t="s">
        <v>2745</v>
      </c>
      <c r="D160" s="82" t="s">
        <v>3053</v>
      </c>
      <c r="E160" s="82" t="s">
        <v>2746</v>
      </c>
    </row>
    <row r="161" spans="1:5" ht="8.25">
      <c r="A161" s="81" t="s">
        <v>3057</v>
      </c>
      <c r="B161" s="30" t="s">
        <v>3055</v>
      </c>
      <c r="C161" s="82" t="s">
        <v>2747</v>
      </c>
      <c r="D161" s="82" t="s">
        <v>3056</v>
      </c>
      <c r="E161" s="82" t="s">
        <v>2748</v>
      </c>
    </row>
    <row r="162" spans="1:5" ht="8.25">
      <c r="A162" s="81" t="s">
        <v>3060</v>
      </c>
      <c r="B162" s="30" t="s">
        <v>3058</v>
      </c>
      <c r="C162" s="82" t="s">
        <v>2749</v>
      </c>
      <c r="D162" s="82" t="s">
        <v>3059</v>
      </c>
      <c r="E162" s="82" t="s">
        <v>2177</v>
      </c>
    </row>
    <row r="163" spans="1:5" ht="8.25">
      <c r="A163" s="81" t="s">
        <v>3063</v>
      </c>
      <c r="B163" s="30" t="s">
        <v>3061</v>
      </c>
      <c r="C163" s="82" t="s">
        <v>2750</v>
      </c>
      <c r="D163" s="82" t="s">
        <v>3062</v>
      </c>
      <c r="E163" s="82" t="s">
        <v>2751</v>
      </c>
    </row>
    <row r="164" spans="1:5" ht="8.25">
      <c r="A164" s="81" t="s">
        <v>3064</v>
      </c>
      <c r="B164" s="30"/>
      <c r="C164" s="82"/>
      <c r="D164" s="82"/>
      <c r="E164" s="82"/>
    </row>
    <row r="165" spans="1:5" ht="8.25">
      <c r="A165" s="81" t="s">
        <v>3065</v>
      </c>
      <c r="B165" s="30"/>
      <c r="C165" s="82"/>
      <c r="D165" s="82"/>
      <c r="E165" s="82"/>
    </row>
    <row r="166" spans="1:5" ht="16.5">
      <c r="A166" s="81" t="s">
        <v>3068</v>
      </c>
      <c r="B166" s="30" t="s">
        <v>3066</v>
      </c>
      <c r="C166" s="82" t="s">
        <v>2752</v>
      </c>
      <c r="D166" s="82" t="s">
        <v>3067</v>
      </c>
      <c r="E166" s="82" t="s">
        <v>2753</v>
      </c>
    </row>
    <row r="167" spans="1:5" ht="8.25">
      <c r="A167" s="81" t="s">
        <v>3069</v>
      </c>
      <c r="B167" s="30"/>
      <c r="C167" s="82"/>
      <c r="D167" s="82"/>
      <c r="E167" s="82"/>
    </row>
    <row r="168" spans="1:5" ht="8.25">
      <c r="A168" s="81" t="s">
        <v>3072</v>
      </c>
      <c r="B168" s="30" t="s">
        <v>3070</v>
      </c>
      <c r="C168" s="82" t="s">
        <v>2754</v>
      </c>
      <c r="D168" s="82" t="s">
        <v>3071</v>
      </c>
      <c r="E168" s="82" t="s">
        <v>2755</v>
      </c>
    </row>
    <row r="169" spans="1:5" ht="8.25">
      <c r="A169" s="81" t="s">
        <v>3073</v>
      </c>
      <c r="B169" s="30" t="s">
        <v>3074</v>
      </c>
      <c r="C169" s="82" t="s">
        <v>2756</v>
      </c>
      <c r="D169" s="82" t="s">
        <v>3075</v>
      </c>
      <c r="E169" s="82" t="s">
        <v>2757</v>
      </c>
    </row>
    <row r="170" spans="1:5" ht="8.25">
      <c r="A170" s="81" t="s">
        <v>3078</v>
      </c>
      <c r="B170" s="30" t="s">
        <v>3076</v>
      </c>
      <c r="C170" s="82" t="s">
        <v>3077</v>
      </c>
      <c r="D170" s="82" t="s">
        <v>3077</v>
      </c>
      <c r="E170" s="82" t="s">
        <v>2447</v>
      </c>
    </row>
    <row r="171" spans="1:5" ht="8.25">
      <c r="A171" s="81" t="s">
        <v>1662</v>
      </c>
      <c r="B171" s="30"/>
      <c r="C171" s="82"/>
      <c r="D171" s="82"/>
      <c r="E171" s="82"/>
    </row>
    <row r="172" spans="1:5" ht="8.25">
      <c r="A172" s="81" t="s">
        <v>1693</v>
      </c>
      <c r="B172" s="30"/>
      <c r="C172" s="82"/>
      <c r="D172" s="82"/>
      <c r="E172" s="82"/>
    </row>
    <row r="173" spans="1:5" ht="8.25">
      <c r="A173" s="81" t="s">
        <v>3081</v>
      </c>
      <c r="B173" s="30" t="s">
        <v>3079</v>
      </c>
      <c r="C173" s="82" t="s">
        <v>3080</v>
      </c>
      <c r="D173" s="82" t="s">
        <v>3080</v>
      </c>
      <c r="E173" s="82" t="s">
        <v>2447</v>
      </c>
    </row>
    <row r="174" spans="1:5" ht="8.25">
      <c r="A174" s="81" t="s">
        <v>1706</v>
      </c>
      <c r="B174" s="30"/>
      <c r="C174" s="82"/>
      <c r="D174" s="82"/>
      <c r="E174" s="82"/>
    </row>
    <row r="175" spans="1:5" ht="16.5">
      <c r="A175" s="81" t="s">
        <v>3084</v>
      </c>
      <c r="B175" s="30" t="s">
        <v>3082</v>
      </c>
      <c r="C175" s="82" t="s">
        <v>2758</v>
      </c>
      <c r="D175" s="82" t="s">
        <v>3083</v>
      </c>
      <c r="E175" s="82" t="s">
        <v>2759</v>
      </c>
    </row>
    <row r="176" spans="1:5" ht="8.25">
      <c r="A176" s="81" t="s">
        <v>1722</v>
      </c>
      <c r="B176" s="30"/>
      <c r="C176" s="82"/>
      <c r="D176" s="82"/>
      <c r="E176" s="82"/>
    </row>
    <row r="177" spans="1:5" ht="8.25">
      <c r="A177" s="81" t="s">
        <v>3085</v>
      </c>
      <c r="B177" s="30"/>
      <c r="C177" s="82"/>
      <c r="D177" s="82"/>
      <c r="E177" s="82"/>
    </row>
    <row r="178" spans="1:5" ht="8.25">
      <c r="A178" s="81" t="s">
        <v>3086</v>
      </c>
      <c r="B178" s="30" t="s">
        <v>3087</v>
      </c>
      <c r="C178" s="82" t="s">
        <v>2760</v>
      </c>
      <c r="D178" s="82" t="s">
        <v>3088</v>
      </c>
      <c r="E178" s="82" t="s">
        <v>2761</v>
      </c>
    </row>
    <row r="179" spans="1:5" ht="8.25">
      <c r="A179" s="81" t="s">
        <v>1727</v>
      </c>
      <c r="B179" s="30"/>
      <c r="C179" s="82"/>
      <c r="D179" s="82"/>
      <c r="E179" s="82"/>
    </row>
    <row r="180" spans="1:5" ht="16.5">
      <c r="A180" s="81" t="s">
        <v>3091</v>
      </c>
      <c r="B180" s="30" t="s">
        <v>3089</v>
      </c>
      <c r="C180" s="82" t="s">
        <v>2762</v>
      </c>
      <c r="D180" s="82" t="s">
        <v>3090</v>
      </c>
      <c r="E180" s="82" t="s">
        <v>2763</v>
      </c>
    </row>
    <row r="181" spans="1:5" ht="16.5">
      <c r="A181" s="81" t="s">
        <v>3094</v>
      </c>
      <c r="B181" s="30" t="s">
        <v>3092</v>
      </c>
      <c r="C181" s="82" t="s">
        <v>2764</v>
      </c>
      <c r="D181" s="82" t="s">
        <v>3093</v>
      </c>
      <c r="E181" s="82" t="s">
        <v>2765</v>
      </c>
    </row>
    <row r="182" spans="1:5" ht="8.25">
      <c r="A182" s="81" t="s">
        <v>3095</v>
      </c>
      <c r="B182" s="30"/>
      <c r="C182" s="82"/>
      <c r="D182" s="82"/>
      <c r="E182" s="82"/>
    </row>
    <row r="183" spans="1:5" ht="8.25">
      <c r="A183" s="81" t="s">
        <v>3096</v>
      </c>
      <c r="B183" s="30"/>
      <c r="C183" s="82"/>
      <c r="D183" s="82"/>
      <c r="E183" s="82"/>
    </row>
    <row r="184" spans="1:5" ht="8.25">
      <c r="A184" s="81" t="s">
        <v>2065</v>
      </c>
      <c r="B184" s="30" t="s">
        <v>3097</v>
      </c>
      <c r="C184" s="82" t="s">
        <v>2766</v>
      </c>
      <c r="D184" s="82" t="s">
        <v>3098</v>
      </c>
      <c r="E184" s="82" t="s">
        <v>2767</v>
      </c>
    </row>
    <row r="185" spans="1:5" ht="8.25">
      <c r="A185" s="81" t="s">
        <v>2066</v>
      </c>
      <c r="B185" s="30" t="s">
        <v>2067</v>
      </c>
      <c r="C185" s="82" t="s">
        <v>2768</v>
      </c>
      <c r="D185" s="82" t="s">
        <v>2068</v>
      </c>
      <c r="E185" s="82" t="s">
        <v>2769</v>
      </c>
    </row>
    <row r="186" spans="1:5" ht="8.25">
      <c r="A186" s="81" t="s">
        <v>2069</v>
      </c>
      <c r="B186" s="30"/>
      <c r="C186" s="82"/>
      <c r="D186" s="82"/>
      <c r="E186" s="82"/>
    </row>
    <row r="187" spans="1:5" ht="8.25">
      <c r="A187" s="81" t="s">
        <v>2072</v>
      </c>
      <c r="B187" s="30" t="s">
        <v>2070</v>
      </c>
      <c r="C187" s="82" t="s">
        <v>2071</v>
      </c>
      <c r="D187" s="82" t="s">
        <v>2071</v>
      </c>
      <c r="E187" s="82" t="s">
        <v>2447</v>
      </c>
    </row>
    <row r="188" spans="1:5" ht="8.25">
      <c r="A188" s="81" t="s">
        <v>2075</v>
      </c>
      <c r="B188" s="30" t="s">
        <v>2073</v>
      </c>
      <c r="C188" s="82" t="s">
        <v>2770</v>
      </c>
      <c r="D188" s="82" t="s">
        <v>2074</v>
      </c>
      <c r="E188" s="82" t="s">
        <v>2771</v>
      </c>
    </row>
    <row r="189" spans="1:5" ht="16.5">
      <c r="A189" s="81" t="s">
        <v>2078</v>
      </c>
      <c r="B189" s="30" t="s">
        <v>2076</v>
      </c>
      <c r="C189" s="82" t="s">
        <v>2772</v>
      </c>
      <c r="D189" s="82" t="s">
        <v>2077</v>
      </c>
      <c r="E189" s="82" t="s">
        <v>2773</v>
      </c>
    </row>
    <row r="190" spans="1:5" ht="8.25">
      <c r="A190" s="81" t="s">
        <v>1734</v>
      </c>
      <c r="B190" s="30"/>
      <c r="C190" s="82"/>
      <c r="D190" s="82"/>
      <c r="E190" s="82"/>
    </row>
    <row r="191" spans="1:5" ht="8.25">
      <c r="A191" s="81" t="s">
        <v>2079</v>
      </c>
      <c r="B191" s="30"/>
      <c r="C191" s="82"/>
      <c r="D191" s="82"/>
      <c r="E191" s="82"/>
    </row>
    <row r="192" spans="1:5" ht="16.5">
      <c r="A192" s="81" t="s">
        <v>2081</v>
      </c>
      <c r="B192" s="30" t="s">
        <v>2080</v>
      </c>
      <c r="C192" s="82" t="s">
        <v>1620</v>
      </c>
      <c r="D192" s="82" t="s">
        <v>1620</v>
      </c>
      <c r="E192" s="82" t="s">
        <v>2447</v>
      </c>
    </row>
    <row r="193" spans="1:5" ht="8.25">
      <c r="A193" s="81" t="s">
        <v>1735</v>
      </c>
      <c r="B193" s="30"/>
      <c r="C193" s="82"/>
      <c r="D193" s="82"/>
      <c r="E193" s="82"/>
    </row>
    <row r="194" spans="1:5" ht="8.25">
      <c r="A194" s="81" t="s">
        <v>2082</v>
      </c>
      <c r="B194" s="30" t="s">
        <v>2083</v>
      </c>
      <c r="C194" s="82" t="s">
        <v>2273</v>
      </c>
      <c r="D194" s="82" t="s">
        <v>2084</v>
      </c>
      <c r="E194" s="82" t="s">
        <v>2274</v>
      </c>
    </row>
    <row r="195" spans="1:5" ht="8.25">
      <c r="A195" s="81" t="s">
        <v>2085</v>
      </c>
      <c r="B195" s="30"/>
      <c r="C195" s="82"/>
      <c r="D195" s="82"/>
      <c r="E195" s="82"/>
    </row>
    <row r="196" spans="1:5" ht="8.25">
      <c r="A196" s="81" t="s">
        <v>2086</v>
      </c>
      <c r="B196" s="30" t="s">
        <v>2087</v>
      </c>
      <c r="C196" s="82" t="s">
        <v>2275</v>
      </c>
      <c r="D196" s="82" t="s">
        <v>2088</v>
      </c>
      <c r="E196" s="82" t="s">
        <v>2276</v>
      </c>
    </row>
    <row r="197" spans="1:5" ht="8.25">
      <c r="A197" s="81" t="s">
        <v>1743</v>
      </c>
      <c r="B197" s="30"/>
      <c r="C197" s="82"/>
      <c r="D197" s="82"/>
      <c r="E197" s="82"/>
    </row>
    <row r="198" spans="1:5" ht="8.25">
      <c r="A198" s="81" t="s">
        <v>1744</v>
      </c>
      <c r="B198" s="30"/>
      <c r="C198" s="82"/>
      <c r="D198" s="82"/>
      <c r="E198" s="82"/>
    </row>
    <row r="199" spans="1:5" ht="16.5">
      <c r="A199" s="81" t="s">
        <v>2114</v>
      </c>
      <c r="B199" s="30" t="s">
        <v>2089</v>
      </c>
      <c r="C199" s="82" t="s">
        <v>2277</v>
      </c>
      <c r="D199" s="82" t="s">
        <v>2113</v>
      </c>
      <c r="E199" s="82" t="s">
        <v>2278</v>
      </c>
    </row>
    <row r="200" spans="1:5" ht="16.5">
      <c r="A200" s="81" t="s">
        <v>2117</v>
      </c>
      <c r="B200" s="30" t="s">
        <v>2115</v>
      </c>
      <c r="C200" s="82" t="s">
        <v>2279</v>
      </c>
      <c r="D200" s="82" t="s">
        <v>2116</v>
      </c>
      <c r="E200" s="82" t="s">
        <v>2280</v>
      </c>
    </row>
    <row r="201" spans="1:5" ht="8.25">
      <c r="A201" s="81" t="s">
        <v>2118</v>
      </c>
      <c r="B201" s="30" t="s">
        <v>2119</v>
      </c>
      <c r="C201" s="82" t="s">
        <v>2281</v>
      </c>
      <c r="D201" s="82" t="s">
        <v>2120</v>
      </c>
      <c r="E201" s="82" t="s">
        <v>2282</v>
      </c>
    </row>
    <row r="202" spans="1:5" ht="8.25">
      <c r="A202" s="81" t="s">
        <v>2121</v>
      </c>
      <c r="B202" s="30"/>
      <c r="C202" s="82"/>
      <c r="D202" s="82"/>
      <c r="E202" s="82"/>
    </row>
    <row r="203" spans="1:5" ht="8.25">
      <c r="A203" s="81" t="s">
        <v>2124</v>
      </c>
      <c r="B203" s="30" t="s">
        <v>2122</v>
      </c>
      <c r="C203" s="82" t="s">
        <v>2123</v>
      </c>
      <c r="D203" s="82" t="s">
        <v>2123</v>
      </c>
      <c r="E203" s="82" t="s">
        <v>2447</v>
      </c>
    </row>
    <row r="204" spans="1:5" ht="8.25">
      <c r="A204" s="81" t="s">
        <v>2125</v>
      </c>
      <c r="B204" s="30"/>
      <c r="C204" s="82"/>
      <c r="D204" s="82"/>
      <c r="E204" s="82"/>
    </row>
    <row r="205" spans="1:5" ht="8.25">
      <c r="A205" s="81" t="s">
        <v>2128</v>
      </c>
      <c r="B205" s="30" t="s">
        <v>2126</v>
      </c>
      <c r="C205" s="82" t="s">
        <v>2283</v>
      </c>
      <c r="D205" s="82" t="s">
        <v>2127</v>
      </c>
      <c r="E205" s="82" t="s">
        <v>2284</v>
      </c>
    </row>
    <row r="206" spans="1:5" ht="8.25">
      <c r="A206" s="81" t="s">
        <v>1755</v>
      </c>
      <c r="B206" s="30"/>
      <c r="C206" s="82"/>
      <c r="D206" s="82"/>
      <c r="E206" s="82"/>
    </row>
    <row r="207" spans="1:5" ht="8.25">
      <c r="A207" s="81" t="s">
        <v>1756</v>
      </c>
      <c r="B207" s="30"/>
      <c r="C207" s="82"/>
      <c r="D207" s="82"/>
      <c r="E207" s="82"/>
    </row>
    <row r="208" spans="1:5" ht="8.25">
      <c r="A208" s="81" t="s">
        <v>2131</v>
      </c>
      <c r="B208" s="30" t="s">
        <v>2129</v>
      </c>
      <c r="C208" s="82" t="s">
        <v>2285</v>
      </c>
      <c r="D208" s="82" t="s">
        <v>2130</v>
      </c>
      <c r="E208" s="82" t="s">
        <v>2286</v>
      </c>
    </row>
    <row r="209" spans="1:5" ht="8.25">
      <c r="A209" s="81" t="s">
        <v>2668</v>
      </c>
      <c r="B209" s="30"/>
      <c r="C209" s="82"/>
      <c r="D209" s="82"/>
      <c r="E209" s="82"/>
    </row>
    <row r="210" spans="1:5" ht="8.25">
      <c r="A210" s="81" t="s">
        <v>2134</v>
      </c>
      <c r="B210" s="30" t="s">
        <v>2132</v>
      </c>
      <c r="C210" s="82" t="s">
        <v>2287</v>
      </c>
      <c r="D210" s="82" t="s">
        <v>2133</v>
      </c>
      <c r="E210" s="82" t="s">
        <v>2288</v>
      </c>
    </row>
    <row r="211" spans="1:5" ht="16.5">
      <c r="A211" s="81" t="s">
        <v>2137</v>
      </c>
      <c r="B211" s="30" t="s">
        <v>2135</v>
      </c>
      <c r="C211" s="82" t="s">
        <v>2289</v>
      </c>
      <c r="D211" s="82" t="s">
        <v>2136</v>
      </c>
      <c r="E211" s="82" t="s">
        <v>2290</v>
      </c>
    </row>
    <row r="212" spans="1:5" ht="16.5">
      <c r="A212" s="81" t="s">
        <v>2140</v>
      </c>
      <c r="B212" s="30" t="s">
        <v>2138</v>
      </c>
      <c r="C212" s="82" t="s">
        <v>2291</v>
      </c>
      <c r="D212" s="82" t="s">
        <v>2139</v>
      </c>
      <c r="E212" s="82" t="s">
        <v>2292</v>
      </c>
    </row>
    <row r="213" spans="1:5" ht="8.25">
      <c r="A213" s="81" t="s">
        <v>2141</v>
      </c>
      <c r="B213" s="30"/>
      <c r="C213" s="82"/>
      <c r="D213" s="82"/>
      <c r="E213" s="82"/>
    </row>
    <row r="214" spans="1:5" ht="8.25">
      <c r="A214" s="81" t="s">
        <v>2142</v>
      </c>
      <c r="B214" s="30" t="s">
        <v>2143</v>
      </c>
      <c r="C214" s="82" t="s">
        <v>2293</v>
      </c>
      <c r="D214" s="82" t="s">
        <v>2144</v>
      </c>
      <c r="E214" s="82" t="s">
        <v>2294</v>
      </c>
    </row>
    <row r="215" spans="1:5" ht="8.25">
      <c r="A215" s="81" t="s">
        <v>2145</v>
      </c>
      <c r="B215" s="30" t="s">
        <v>2146</v>
      </c>
      <c r="C215" s="82" t="s">
        <v>2295</v>
      </c>
      <c r="D215" s="82" t="s">
        <v>2147</v>
      </c>
      <c r="E215" s="82" t="s">
        <v>2296</v>
      </c>
    </row>
    <row r="216" spans="1:5" ht="8.25">
      <c r="A216" s="81" t="s">
        <v>2150</v>
      </c>
      <c r="B216" s="30" t="s">
        <v>2148</v>
      </c>
      <c r="C216" s="82" t="s">
        <v>2297</v>
      </c>
      <c r="D216" s="82" t="s">
        <v>2149</v>
      </c>
      <c r="E216" s="82" t="s">
        <v>2298</v>
      </c>
    </row>
    <row r="217" spans="1:5" ht="8.25">
      <c r="A217" s="81" t="s">
        <v>1767</v>
      </c>
      <c r="B217" s="30"/>
      <c r="C217" s="82"/>
      <c r="D217" s="82"/>
      <c r="E217" s="82"/>
    </row>
    <row r="218" spans="1:5" ht="8.25">
      <c r="A218" s="81" t="s">
        <v>2151</v>
      </c>
      <c r="B218" s="30"/>
      <c r="C218" s="82"/>
      <c r="D218" s="82"/>
      <c r="E218" s="82"/>
    </row>
    <row r="219" spans="1:5" ht="8.25">
      <c r="A219" s="81" t="s">
        <v>2154</v>
      </c>
      <c r="B219" s="30" t="s">
        <v>2152</v>
      </c>
      <c r="C219" s="82" t="s">
        <v>2299</v>
      </c>
      <c r="D219" s="82" t="s">
        <v>2153</v>
      </c>
      <c r="E219" s="82" t="s">
        <v>2300</v>
      </c>
    </row>
    <row r="220" spans="1:5" ht="8.25">
      <c r="A220" s="81" t="s">
        <v>2155</v>
      </c>
      <c r="B220" s="30"/>
      <c r="C220" s="82"/>
      <c r="D220" s="82"/>
      <c r="E220" s="82"/>
    </row>
    <row r="221" spans="1:5" ht="8.25">
      <c r="A221" s="81" t="s">
        <v>2158</v>
      </c>
      <c r="B221" s="30" t="s">
        <v>2156</v>
      </c>
      <c r="C221" s="82" t="s">
        <v>2301</v>
      </c>
      <c r="D221" s="82" t="s">
        <v>2157</v>
      </c>
      <c r="E221" s="82" t="s">
        <v>2302</v>
      </c>
    </row>
    <row r="222" spans="1:5" ht="8.25">
      <c r="A222" s="81" t="s">
        <v>2159</v>
      </c>
      <c r="B222" s="30"/>
      <c r="C222" s="82"/>
      <c r="D222" s="82"/>
      <c r="E222" s="82"/>
    </row>
    <row r="223" spans="1:5" ht="8.25">
      <c r="A223" s="81" t="s">
        <v>2162</v>
      </c>
      <c r="B223" s="30" t="s">
        <v>2160</v>
      </c>
      <c r="C223" s="82" t="s">
        <v>2303</v>
      </c>
      <c r="D223" s="82" t="s">
        <v>2161</v>
      </c>
      <c r="E223" s="82" t="s">
        <v>2304</v>
      </c>
    </row>
    <row r="224" spans="1:5" ht="8.25">
      <c r="A224" s="81" t="s">
        <v>2163</v>
      </c>
      <c r="B224" s="30"/>
      <c r="C224" s="82"/>
      <c r="D224" s="82"/>
      <c r="E224" s="82"/>
    </row>
    <row r="225" spans="1:5" ht="8.25">
      <c r="A225" s="81" t="s">
        <v>2164</v>
      </c>
      <c r="B225" s="30" t="s">
        <v>2165</v>
      </c>
      <c r="C225" s="82" t="s">
        <v>2305</v>
      </c>
      <c r="D225" s="82" t="s">
        <v>2166</v>
      </c>
      <c r="E225" s="82" t="s">
        <v>2306</v>
      </c>
    </row>
    <row r="226" spans="1:5" ht="8.25">
      <c r="A226" s="81" t="s">
        <v>2167</v>
      </c>
      <c r="B226" s="30"/>
      <c r="C226" s="82"/>
      <c r="D226" s="82"/>
      <c r="E226" s="82"/>
    </row>
    <row r="227" spans="1:5" ht="8.25">
      <c r="A227" s="81" t="s">
        <v>2168</v>
      </c>
      <c r="B227" s="30" t="s">
        <v>2169</v>
      </c>
      <c r="C227" s="82" t="s">
        <v>2307</v>
      </c>
      <c r="D227" s="82" t="s">
        <v>2170</v>
      </c>
      <c r="E227" s="82" t="s">
        <v>2308</v>
      </c>
    </row>
    <row r="228" spans="1:5" ht="8.25">
      <c r="A228" s="81" t="s">
        <v>2173</v>
      </c>
      <c r="B228" s="30" t="s">
        <v>2171</v>
      </c>
      <c r="C228" s="82" t="s">
        <v>2309</v>
      </c>
      <c r="D228" s="82" t="s">
        <v>2172</v>
      </c>
      <c r="E228" s="82" t="s">
        <v>2310</v>
      </c>
    </row>
    <row r="229" spans="1:5" ht="8.25">
      <c r="A229" s="81" t="s">
        <v>2174</v>
      </c>
      <c r="B229" s="30"/>
      <c r="C229" s="82"/>
      <c r="D229" s="82"/>
      <c r="E229" s="82"/>
    </row>
    <row r="230" spans="1:5" ht="16.5">
      <c r="A230" s="81" t="s">
        <v>2178</v>
      </c>
      <c r="B230" s="30" t="s">
        <v>2175</v>
      </c>
      <c r="C230" s="82" t="s">
        <v>2311</v>
      </c>
      <c r="D230" s="82" t="s">
        <v>2176</v>
      </c>
      <c r="E230" s="82" t="s">
        <v>2312</v>
      </c>
    </row>
    <row r="231" spans="1:5" ht="16.5">
      <c r="A231" s="81" t="s">
        <v>2181</v>
      </c>
      <c r="B231" s="30" t="s">
        <v>2179</v>
      </c>
      <c r="C231" s="82" t="s">
        <v>2313</v>
      </c>
      <c r="D231" s="82" t="s">
        <v>2180</v>
      </c>
      <c r="E231" s="82" t="s">
        <v>2314</v>
      </c>
    </row>
    <row r="232" spans="1:5" ht="8.25">
      <c r="A232" s="81" t="s">
        <v>2182</v>
      </c>
      <c r="B232" s="30"/>
      <c r="C232" s="82"/>
      <c r="D232" s="82"/>
      <c r="E232" s="82"/>
    </row>
    <row r="233" spans="1:5" ht="16.5">
      <c r="A233" s="81" t="s">
        <v>2185</v>
      </c>
      <c r="B233" s="30" t="s">
        <v>2183</v>
      </c>
      <c r="C233" s="82" t="s">
        <v>2315</v>
      </c>
      <c r="D233" s="82" t="s">
        <v>2184</v>
      </c>
      <c r="E233" s="82" t="s">
        <v>2316</v>
      </c>
    </row>
    <row r="234" spans="1:5" ht="8.25">
      <c r="A234" s="81" t="s">
        <v>2188</v>
      </c>
      <c r="B234" s="30" t="s">
        <v>2186</v>
      </c>
      <c r="C234" s="82" t="s">
        <v>2317</v>
      </c>
      <c r="D234" s="82" t="s">
        <v>2187</v>
      </c>
      <c r="E234" s="82" t="s">
        <v>2318</v>
      </c>
    </row>
    <row r="235" spans="1:5" ht="8.25">
      <c r="A235" s="81" t="s">
        <v>2191</v>
      </c>
      <c r="B235" s="30" t="s">
        <v>2189</v>
      </c>
      <c r="C235" s="82" t="s">
        <v>2319</v>
      </c>
      <c r="D235" s="82" t="s">
        <v>2190</v>
      </c>
      <c r="E235" s="82" t="s">
        <v>2320</v>
      </c>
    </row>
    <row r="236" spans="1:5" ht="16.5">
      <c r="A236" s="81" t="s">
        <v>2194</v>
      </c>
      <c r="B236" s="30" t="s">
        <v>2192</v>
      </c>
      <c r="C236" s="82" t="s">
        <v>2321</v>
      </c>
      <c r="D236" s="82" t="s">
        <v>2193</v>
      </c>
      <c r="E236" s="82" t="s">
        <v>2322</v>
      </c>
    </row>
    <row r="237" spans="1:5" ht="8.25">
      <c r="A237" s="81" t="s">
        <v>2195</v>
      </c>
      <c r="B237" s="30"/>
      <c r="C237" s="82"/>
      <c r="D237" s="82"/>
      <c r="E237" s="82"/>
    </row>
    <row r="238" spans="1:5" ht="8.25">
      <c r="A238" s="81" t="s">
        <v>2198</v>
      </c>
      <c r="B238" s="30" t="s">
        <v>2196</v>
      </c>
      <c r="C238" s="82" t="s">
        <v>2323</v>
      </c>
      <c r="D238" s="82" t="s">
        <v>2197</v>
      </c>
      <c r="E238" s="82" t="s">
        <v>2324</v>
      </c>
    </row>
    <row r="239" spans="1:5" ht="8.25">
      <c r="A239" s="81" t="s">
        <v>2199</v>
      </c>
      <c r="B239" s="30" t="s">
        <v>2200</v>
      </c>
      <c r="C239" s="82" t="s">
        <v>2325</v>
      </c>
      <c r="D239" s="82" t="s">
        <v>2201</v>
      </c>
      <c r="E239" s="82" t="s">
        <v>2326</v>
      </c>
    </row>
    <row r="240" spans="1:5" ht="8.25">
      <c r="A240" s="81" t="s">
        <v>1778</v>
      </c>
      <c r="B240" s="30"/>
      <c r="C240" s="82"/>
      <c r="D240" s="82"/>
      <c r="E240" s="82"/>
    </row>
    <row r="241" spans="1:5" ht="8.25">
      <c r="A241" s="81" t="s">
        <v>2202</v>
      </c>
      <c r="B241" s="30"/>
      <c r="C241" s="82"/>
      <c r="D241" s="82"/>
      <c r="E241" s="82"/>
    </row>
    <row r="242" spans="1:5" ht="16.5">
      <c r="A242" s="81" t="s">
        <v>2205</v>
      </c>
      <c r="B242" s="30" t="s">
        <v>2203</v>
      </c>
      <c r="C242" s="82" t="s">
        <v>2327</v>
      </c>
      <c r="D242" s="82" t="s">
        <v>2204</v>
      </c>
      <c r="E242" s="82" t="s">
        <v>2328</v>
      </c>
    </row>
    <row r="243" spans="1:5" ht="8.25">
      <c r="A243" s="81" t="s">
        <v>2206</v>
      </c>
      <c r="B243" s="30"/>
      <c r="C243" s="82"/>
      <c r="D243" s="82"/>
      <c r="E243" s="82"/>
    </row>
    <row r="244" spans="1:5" ht="16.5">
      <c r="A244" s="81" t="s">
        <v>2209</v>
      </c>
      <c r="B244" s="30" t="s">
        <v>2207</v>
      </c>
      <c r="C244" s="82" t="s">
        <v>2447</v>
      </c>
      <c r="D244" s="82" t="s">
        <v>2208</v>
      </c>
      <c r="E244" s="82" t="s">
        <v>2329</v>
      </c>
    </row>
    <row r="245" spans="1:5" ht="8.25">
      <c r="A245" s="81" t="s">
        <v>2210</v>
      </c>
      <c r="B245" s="30"/>
      <c r="C245" s="82"/>
      <c r="D245" s="82"/>
      <c r="E245" s="82"/>
    </row>
    <row r="246" spans="1:5" ht="16.5">
      <c r="A246" s="81" t="s">
        <v>2213</v>
      </c>
      <c r="B246" s="30" t="s">
        <v>2211</v>
      </c>
      <c r="C246" s="82" t="s">
        <v>2330</v>
      </c>
      <c r="D246" s="82" t="s">
        <v>2212</v>
      </c>
      <c r="E246" s="82" t="s">
        <v>2331</v>
      </c>
    </row>
    <row r="247" spans="1:5" ht="8.25">
      <c r="A247" s="81" t="s">
        <v>2214</v>
      </c>
      <c r="B247" s="30"/>
      <c r="C247" s="82"/>
      <c r="D247" s="82"/>
      <c r="E247" s="82"/>
    </row>
    <row r="248" spans="1:5" ht="8.25">
      <c r="A248" s="81" t="s">
        <v>2217</v>
      </c>
      <c r="B248" s="30" t="s">
        <v>2215</v>
      </c>
      <c r="C248" s="82" t="s">
        <v>2332</v>
      </c>
      <c r="D248" s="82" t="s">
        <v>2216</v>
      </c>
      <c r="E248" s="82" t="s">
        <v>2333</v>
      </c>
    </row>
    <row r="249" spans="1:5" ht="8.25">
      <c r="A249" s="81" t="s">
        <v>2218</v>
      </c>
      <c r="B249" s="30"/>
      <c r="C249" s="82"/>
      <c r="D249" s="82"/>
      <c r="E249" s="82"/>
    </row>
    <row r="250" spans="1:5" ht="16.5">
      <c r="A250" s="81" t="s">
        <v>2221</v>
      </c>
      <c r="B250" s="30" t="s">
        <v>2219</v>
      </c>
      <c r="C250" s="82" t="s">
        <v>2334</v>
      </c>
      <c r="D250" s="82" t="s">
        <v>2220</v>
      </c>
      <c r="E250" s="82" t="s">
        <v>2335</v>
      </c>
    </row>
    <row r="251" spans="1:5" ht="8.25">
      <c r="A251" s="81" t="s">
        <v>2222</v>
      </c>
      <c r="B251" s="30"/>
      <c r="C251" s="82"/>
      <c r="D251" s="82"/>
      <c r="E251" s="82"/>
    </row>
    <row r="252" spans="1:5" ht="8.25">
      <c r="A252" s="81" t="s">
        <v>2225</v>
      </c>
      <c r="B252" s="30" t="s">
        <v>2223</v>
      </c>
      <c r="C252" s="82" t="s">
        <v>2336</v>
      </c>
      <c r="D252" s="82" t="s">
        <v>2224</v>
      </c>
      <c r="E252" s="82" t="s">
        <v>2337</v>
      </c>
    </row>
    <row r="253" spans="1:5" ht="8.25">
      <c r="A253" s="81" t="s">
        <v>2226</v>
      </c>
      <c r="B253" s="30"/>
      <c r="C253" s="82"/>
      <c r="D253" s="82"/>
      <c r="E253" s="82"/>
    </row>
    <row r="254" spans="1:5" ht="16.5">
      <c r="A254" s="81" t="s">
        <v>2229</v>
      </c>
      <c r="B254" s="30" t="s">
        <v>2227</v>
      </c>
      <c r="C254" s="82" t="s">
        <v>2338</v>
      </c>
      <c r="D254" s="82" t="s">
        <v>2228</v>
      </c>
      <c r="E254" s="82" t="s">
        <v>2751</v>
      </c>
    </row>
    <row r="255" spans="1:5" ht="16.5">
      <c r="A255" s="81" t="s">
        <v>2230</v>
      </c>
      <c r="B255" s="30"/>
      <c r="C255" s="82"/>
      <c r="D255" s="82"/>
      <c r="E255" s="82"/>
    </row>
    <row r="256" spans="1:5" ht="16.5">
      <c r="A256" s="81" t="s">
        <v>2233</v>
      </c>
      <c r="B256" s="30" t="s">
        <v>2231</v>
      </c>
      <c r="C256" s="82" t="s">
        <v>2232</v>
      </c>
      <c r="D256" s="82" t="s">
        <v>2232</v>
      </c>
      <c r="E256" s="82" t="s">
        <v>2447</v>
      </c>
    </row>
    <row r="257" spans="1:5" ht="8.25">
      <c r="A257" s="81" t="s">
        <v>2234</v>
      </c>
      <c r="B257" s="30"/>
      <c r="C257" s="82"/>
      <c r="D257" s="82"/>
      <c r="E257" s="82"/>
    </row>
    <row r="258" spans="1:5" ht="16.5">
      <c r="A258" s="81" t="s">
        <v>2237</v>
      </c>
      <c r="B258" s="30" t="s">
        <v>2235</v>
      </c>
      <c r="C258" s="82" t="s">
        <v>2339</v>
      </c>
      <c r="D258" s="82" t="s">
        <v>2236</v>
      </c>
      <c r="E258" s="82" t="s">
        <v>2340</v>
      </c>
    </row>
    <row r="259" spans="1:5" ht="16.5">
      <c r="A259" s="81" t="s">
        <v>2240</v>
      </c>
      <c r="B259" s="30" t="s">
        <v>2238</v>
      </c>
      <c r="C259" s="82" t="s">
        <v>2341</v>
      </c>
      <c r="D259" s="82" t="s">
        <v>2239</v>
      </c>
      <c r="E259" s="82" t="s">
        <v>2342</v>
      </c>
    </row>
    <row r="260" spans="1:5" ht="8.25">
      <c r="A260" s="81" t="s">
        <v>2241</v>
      </c>
      <c r="B260" s="30"/>
      <c r="C260" s="82"/>
      <c r="D260" s="82"/>
      <c r="E260" s="82"/>
    </row>
    <row r="261" spans="1:5" ht="8.25">
      <c r="A261" s="81" t="s">
        <v>2244</v>
      </c>
      <c r="B261" s="30" t="s">
        <v>2242</v>
      </c>
      <c r="C261" s="82" t="s">
        <v>2343</v>
      </c>
      <c r="D261" s="82" t="s">
        <v>2243</v>
      </c>
      <c r="E261" s="82" t="s">
        <v>2344</v>
      </c>
    </row>
    <row r="262" spans="1:5" ht="8.25">
      <c r="A262" s="81" t="s">
        <v>2245</v>
      </c>
      <c r="B262" s="30"/>
      <c r="C262" s="82"/>
      <c r="D262" s="82"/>
      <c r="E262" s="82"/>
    </row>
    <row r="263" spans="1:5" ht="8.25">
      <c r="A263" s="81" t="s">
        <v>2248</v>
      </c>
      <c r="B263" s="30" t="s">
        <v>2246</v>
      </c>
      <c r="C263" s="82" t="s">
        <v>2345</v>
      </c>
      <c r="D263" s="82" t="s">
        <v>2247</v>
      </c>
      <c r="E263" s="82" t="s">
        <v>2346</v>
      </c>
    </row>
    <row r="264" spans="1:5" ht="8.25">
      <c r="A264" s="81" t="s">
        <v>2249</v>
      </c>
      <c r="B264" s="30" t="s">
        <v>2250</v>
      </c>
      <c r="C264" s="82" t="s">
        <v>2347</v>
      </c>
      <c r="D264" s="82" t="s">
        <v>2251</v>
      </c>
      <c r="E264" s="82" t="s">
        <v>2348</v>
      </c>
    </row>
    <row r="265" spans="1:5" ht="16.5">
      <c r="A265" s="81" t="s">
        <v>2254</v>
      </c>
      <c r="B265" s="30" t="s">
        <v>2252</v>
      </c>
      <c r="C265" s="82" t="s">
        <v>2349</v>
      </c>
      <c r="D265" s="82" t="s">
        <v>2253</v>
      </c>
      <c r="E265" s="82" t="s">
        <v>2350</v>
      </c>
    </row>
    <row r="266" spans="1:5" ht="16.5">
      <c r="A266" s="81" t="s">
        <v>2254</v>
      </c>
      <c r="B266" s="30" t="s">
        <v>2252</v>
      </c>
      <c r="C266" s="82" t="s">
        <v>2351</v>
      </c>
      <c r="D266" s="82" t="s">
        <v>2255</v>
      </c>
      <c r="E266" s="82" t="s">
        <v>2352</v>
      </c>
    </row>
    <row r="267" spans="1:5" ht="8.25">
      <c r="A267" s="81" t="s">
        <v>2962</v>
      </c>
      <c r="B267" s="30"/>
      <c r="C267" s="82"/>
      <c r="D267" s="82"/>
      <c r="E267" s="82"/>
    </row>
    <row r="268" spans="1:5" ht="8.25">
      <c r="A268" s="81" t="s">
        <v>2965</v>
      </c>
      <c r="B268" s="30" t="s">
        <v>2963</v>
      </c>
      <c r="C268" s="82" t="s">
        <v>2353</v>
      </c>
      <c r="D268" s="82" t="s">
        <v>2964</v>
      </c>
      <c r="E268" s="82" t="s">
        <v>2354</v>
      </c>
    </row>
    <row r="269" spans="1:5" ht="8.25">
      <c r="A269" s="81"/>
      <c r="B269" s="30"/>
      <c r="C269" s="82"/>
      <c r="D269" s="82"/>
      <c r="E269" s="82"/>
    </row>
    <row r="270" spans="1:5" ht="9" thickBot="1">
      <c r="A270" s="81" t="s">
        <v>2862</v>
      </c>
      <c r="B270" s="30"/>
      <c r="C270" s="83" t="s">
        <v>2355</v>
      </c>
      <c r="D270" s="83" t="s">
        <v>2966</v>
      </c>
      <c r="E270" s="83" t="s">
        <v>2356</v>
      </c>
    </row>
    <row r="271" spans="1:5" ht="9" thickTop="1">
      <c r="A271" s="81"/>
      <c r="B271" s="30"/>
      <c r="C271" s="84"/>
      <c r="D271" s="84"/>
      <c r="E271" s="84"/>
    </row>
    <row r="272" spans="1:5" ht="8.25">
      <c r="A272" s="81"/>
      <c r="B272" s="30"/>
      <c r="C272" s="82"/>
      <c r="D272" s="82"/>
      <c r="E272" s="82"/>
    </row>
    <row r="273" spans="1:5" ht="9" thickBot="1">
      <c r="A273" s="81" t="s">
        <v>2967</v>
      </c>
      <c r="B273" s="30"/>
      <c r="C273" s="83" t="s">
        <v>2351</v>
      </c>
      <c r="D273" s="83" t="s">
        <v>2255</v>
      </c>
      <c r="E273" s="83" t="s">
        <v>2352</v>
      </c>
    </row>
    <row r="274" spans="1:5" ht="9" thickTop="1">
      <c r="A274" s="81"/>
      <c r="B274" s="30"/>
      <c r="C274" s="84"/>
      <c r="D274" s="84"/>
      <c r="E274" s="84"/>
    </row>
    <row r="275" spans="1:5" ht="8.25">
      <c r="A275" s="81"/>
      <c r="B275" s="30"/>
      <c r="C275" s="82"/>
      <c r="D275" s="82"/>
      <c r="E275" s="82"/>
    </row>
    <row r="276" spans="1:5" ht="9" thickBot="1">
      <c r="A276" s="81" t="s">
        <v>2968</v>
      </c>
      <c r="B276" s="30"/>
      <c r="C276" s="83" t="s">
        <v>2357</v>
      </c>
      <c r="D276" s="83" t="s">
        <v>2969</v>
      </c>
      <c r="E276" s="83" t="s">
        <v>2358</v>
      </c>
    </row>
    <row r="277" spans="1:5" ht="9" thickTop="1">
      <c r="A277" s="81"/>
      <c r="B277" s="30"/>
      <c r="C277" s="84"/>
      <c r="D277" s="84"/>
      <c r="E277" s="84"/>
    </row>
    <row r="278" spans="1:5" ht="9" thickBot="1">
      <c r="A278" s="81" t="s">
        <v>2970</v>
      </c>
      <c r="B278" s="30"/>
      <c r="C278" s="83" t="s">
        <v>2359</v>
      </c>
      <c r="D278" s="83" t="s">
        <v>2971</v>
      </c>
      <c r="E278" s="83" t="s">
        <v>2360</v>
      </c>
    </row>
    <row r="279" spans="1:5" ht="9" thickTop="1">
      <c r="A279" s="81"/>
      <c r="B279" s="30"/>
      <c r="C279" s="84"/>
      <c r="D279" s="84"/>
      <c r="E279" s="84"/>
    </row>
    <row r="280" spans="1:5" ht="8.25">
      <c r="A280" s="85"/>
      <c r="B280" s="86"/>
      <c r="C280" s="87"/>
      <c r="D280" s="87"/>
      <c r="E280" s="87"/>
    </row>
  </sheetData>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dimension ref="A1:F33"/>
  <sheetViews>
    <sheetView workbookViewId="0" topLeftCell="A1">
      <selection activeCell="A1" sqref="A1:F33"/>
    </sheetView>
  </sheetViews>
  <sheetFormatPr defaultColWidth="9.140625" defaultRowHeight="12.75"/>
  <cols>
    <col min="1" max="1" width="41.57421875" style="79" customWidth="1"/>
    <col min="2" max="6" width="18.421875" style="75" customWidth="1"/>
    <col min="7" max="16384" width="9.140625" style="72" customWidth="1"/>
  </cols>
  <sheetData>
    <row r="1" spans="1:6" ht="26.25" customHeight="1" thickTop="1">
      <c r="A1" s="71" t="s">
        <v>2435</v>
      </c>
      <c r="B1" s="71" t="s">
        <v>2436</v>
      </c>
      <c r="C1" s="71" t="s">
        <v>2437</v>
      </c>
      <c r="D1" s="71" t="s">
        <v>2438</v>
      </c>
      <c r="E1" s="71" t="s">
        <v>2439</v>
      </c>
      <c r="F1" s="71" t="s">
        <v>2440</v>
      </c>
    </row>
    <row r="2" spans="1:6" ht="12.75">
      <c r="A2" s="20"/>
      <c r="B2" s="25"/>
      <c r="C2" s="25"/>
      <c r="D2" s="25"/>
      <c r="E2" s="8"/>
      <c r="F2" s="8"/>
    </row>
    <row r="3" spans="1:6" ht="12.75">
      <c r="A3" s="73" t="s">
        <v>2441</v>
      </c>
      <c r="B3" s="74" t="s">
        <v>2442</v>
      </c>
      <c r="C3" s="74" t="s">
        <v>2443</v>
      </c>
      <c r="D3" s="75" t="s">
        <v>2444</v>
      </c>
      <c r="E3" s="74" t="s">
        <v>2557</v>
      </c>
      <c r="F3" s="74" t="s">
        <v>2558</v>
      </c>
    </row>
    <row r="4" spans="1:6" ht="12.75">
      <c r="A4" s="73" t="s">
        <v>2445</v>
      </c>
      <c r="B4" s="74" t="s">
        <v>2446</v>
      </c>
      <c r="C4" s="74" t="s">
        <v>2447</v>
      </c>
      <c r="D4" s="75" t="s">
        <v>2448</v>
      </c>
      <c r="E4" s="74" t="s">
        <v>2559</v>
      </c>
      <c r="F4" s="74" t="s">
        <v>2560</v>
      </c>
    </row>
    <row r="5" spans="1:6" ht="12.75">
      <c r="A5" s="73" t="s">
        <v>2449</v>
      </c>
      <c r="B5" s="74" t="s">
        <v>2450</v>
      </c>
      <c r="C5" s="74" t="s">
        <v>2451</v>
      </c>
      <c r="D5" s="75" t="s">
        <v>2452</v>
      </c>
      <c r="E5" s="74" t="s">
        <v>2561</v>
      </c>
      <c r="F5" s="74" t="s">
        <v>2562</v>
      </c>
    </row>
    <row r="6" spans="1:6" ht="12.75">
      <c r="A6" s="73" t="s">
        <v>2453</v>
      </c>
      <c r="B6" s="74" t="s">
        <v>2454</v>
      </c>
      <c r="C6" s="74" t="s">
        <v>2455</v>
      </c>
      <c r="D6" s="75" t="s">
        <v>2456</v>
      </c>
      <c r="E6" s="74" t="s">
        <v>2563</v>
      </c>
      <c r="F6" s="74" t="s">
        <v>2564</v>
      </c>
    </row>
    <row r="7" spans="1:6" ht="12.75">
      <c r="A7" s="73" t="s">
        <v>2457</v>
      </c>
      <c r="B7" s="74" t="s">
        <v>2458</v>
      </c>
      <c r="C7" s="74" t="s">
        <v>2459</v>
      </c>
      <c r="D7" s="75" t="s">
        <v>2460</v>
      </c>
      <c r="E7" s="74" t="s">
        <v>2565</v>
      </c>
      <c r="F7" s="74" t="s">
        <v>2566</v>
      </c>
    </row>
    <row r="8" spans="1:6" ht="12.75">
      <c r="A8" s="73" t="s">
        <v>2461</v>
      </c>
      <c r="B8" s="74" t="s">
        <v>2462</v>
      </c>
      <c r="C8" s="74" t="s">
        <v>2463</v>
      </c>
      <c r="D8" s="75" t="s">
        <v>2464</v>
      </c>
      <c r="E8" s="74" t="s">
        <v>2567</v>
      </c>
      <c r="F8" s="74" t="s">
        <v>2568</v>
      </c>
    </row>
    <row r="9" spans="1:6" ht="12.75">
      <c r="A9" s="73" t="s">
        <v>2465</v>
      </c>
      <c r="B9" s="74" t="s">
        <v>2466</v>
      </c>
      <c r="C9" s="74" t="s">
        <v>2467</v>
      </c>
      <c r="D9" s="75" t="s">
        <v>2468</v>
      </c>
      <c r="E9" s="74" t="s">
        <v>2569</v>
      </c>
      <c r="F9" s="74" t="s">
        <v>2570</v>
      </c>
    </row>
    <row r="10" spans="1:6" ht="12.75">
      <c r="A10" s="73" t="s">
        <v>2469</v>
      </c>
      <c r="B10" s="74" t="s">
        <v>2470</v>
      </c>
      <c r="C10" s="74" t="s">
        <v>2471</v>
      </c>
      <c r="D10" s="75" t="s">
        <v>2472</v>
      </c>
      <c r="E10" s="74" t="s">
        <v>2571</v>
      </c>
      <c r="F10" s="74" t="s">
        <v>2572</v>
      </c>
    </row>
    <row r="11" spans="1:6" ht="12.75">
      <c r="A11" s="73" t="s">
        <v>2473</v>
      </c>
      <c r="B11" s="74" t="s">
        <v>2474</v>
      </c>
      <c r="C11" s="74" t="s">
        <v>2475</v>
      </c>
      <c r="D11" s="75" t="s">
        <v>2476</v>
      </c>
      <c r="E11" s="74" t="s">
        <v>2573</v>
      </c>
      <c r="F11" s="74" t="s">
        <v>2574</v>
      </c>
    </row>
    <row r="12" spans="1:6" ht="12.75">
      <c r="A12" s="73" t="s">
        <v>1585</v>
      </c>
      <c r="B12" s="74" t="s">
        <v>2477</v>
      </c>
      <c r="C12" s="74" t="s">
        <v>2478</v>
      </c>
      <c r="D12" s="75" t="s">
        <v>2479</v>
      </c>
      <c r="E12" s="74" t="s">
        <v>2575</v>
      </c>
      <c r="F12" s="74" t="s">
        <v>2576</v>
      </c>
    </row>
    <row r="13" spans="1:6" ht="12.75">
      <c r="A13" s="73" t="s">
        <v>2480</v>
      </c>
      <c r="B13" s="74" t="s">
        <v>2481</v>
      </c>
      <c r="C13" s="74" t="s">
        <v>2482</v>
      </c>
      <c r="D13" s="75" t="s">
        <v>2483</v>
      </c>
      <c r="E13" s="74" t="s">
        <v>2577</v>
      </c>
      <c r="F13" s="74" t="s">
        <v>2578</v>
      </c>
    </row>
    <row r="14" spans="1:6" ht="12.75">
      <c r="A14" s="73" t="s">
        <v>2484</v>
      </c>
      <c r="B14" s="74" t="s">
        <v>2485</v>
      </c>
      <c r="C14" s="74" t="s">
        <v>2486</v>
      </c>
      <c r="D14" s="75" t="s">
        <v>2487</v>
      </c>
      <c r="E14" s="74" t="s">
        <v>2579</v>
      </c>
      <c r="F14" s="74" t="s">
        <v>2580</v>
      </c>
    </row>
    <row r="15" spans="1:6" ht="12.75">
      <c r="A15" s="73" t="s">
        <v>2488</v>
      </c>
      <c r="B15" s="74" t="s">
        <v>2489</v>
      </c>
      <c r="C15" s="74" t="s">
        <v>2490</v>
      </c>
      <c r="D15" s="75" t="s">
        <v>2491</v>
      </c>
      <c r="E15" s="74" t="s">
        <v>2581</v>
      </c>
      <c r="F15" s="74" t="s">
        <v>2582</v>
      </c>
    </row>
    <row r="16" spans="1:6" ht="12.75">
      <c r="A16" s="73" t="s">
        <v>2492</v>
      </c>
      <c r="B16" s="74" t="s">
        <v>2493</v>
      </c>
      <c r="C16" s="74" t="s">
        <v>2494</v>
      </c>
      <c r="D16" s="75" t="s">
        <v>2495</v>
      </c>
      <c r="E16" s="74" t="s">
        <v>2583</v>
      </c>
      <c r="F16" s="74" t="s">
        <v>2584</v>
      </c>
    </row>
    <row r="17" spans="1:6" ht="12.75">
      <c r="A17" s="73" t="s">
        <v>2496</v>
      </c>
      <c r="B17" s="74" t="s">
        <v>2497</v>
      </c>
      <c r="C17" s="74" t="s">
        <v>2498</v>
      </c>
      <c r="D17" s="75" t="s">
        <v>2499</v>
      </c>
      <c r="E17" s="74" t="s">
        <v>2585</v>
      </c>
      <c r="F17" s="74" t="s">
        <v>2586</v>
      </c>
    </row>
    <row r="18" spans="1:6" ht="12.75">
      <c r="A18" s="73" t="s">
        <v>2500</v>
      </c>
      <c r="B18" s="74" t="s">
        <v>2501</v>
      </c>
      <c r="C18" s="74" t="s">
        <v>2502</v>
      </c>
      <c r="D18" s="75" t="s">
        <v>2503</v>
      </c>
      <c r="E18" s="74" t="s">
        <v>2587</v>
      </c>
      <c r="F18" s="74" t="s">
        <v>2588</v>
      </c>
    </row>
    <row r="19" spans="1:6" ht="12.75">
      <c r="A19" s="73" t="s">
        <v>2504</v>
      </c>
      <c r="B19" s="74" t="s">
        <v>2505</v>
      </c>
      <c r="C19" s="74" t="s">
        <v>2506</v>
      </c>
      <c r="D19" s="75" t="s">
        <v>2507</v>
      </c>
      <c r="E19" s="74" t="s">
        <v>2589</v>
      </c>
      <c r="F19" s="74" t="s">
        <v>2590</v>
      </c>
    </row>
    <row r="20" spans="1:6" ht="12.75">
      <c r="A20" s="73" t="s">
        <v>2508</v>
      </c>
      <c r="B20" s="74" t="s">
        <v>2509</v>
      </c>
      <c r="C20" s="74" t="s">
        <v>2510</v>
      </c>
      <c r="D20" s="75" t="s">
        <v>2511</v>
      </c>
      <c r="E20" s="74" t="s">
        <v>2591</v>
      </c>
      <c r="F20" s="74" t="s">
        <v>2592</v>
      </c>
    </row>
    <row r="21" spans="1:6" ht="12.75">
      <c r="A21" s="73" t="s">
        <v>2512</v>
      </c>
      <c r="B21" s="74" t="s">
        <v>2513</v>
      </c>
      <c r="C21" s="74" t="s">
        <v>2447</v>
      </c>
      <c r="D21" s="75" t="s">
        <v>2514</v>
      </c>
      <c r="E21" s="74" t="s">
        <v>2593</v>
      </c>
      <c r="F21" s="74" t="s">
        <v>2594</v>
      </c>
    </row>
    <row r="22" spans="1:6" ht="12.75">
      <c r="A22" s="73" t="s">
        <v>2515</v>
      </c>
      <c r="B22" s="74" t="s">
        <v>2516</v>
      </c>
      <c r="C22" s="74" t="s">
        <v>2517</v>
      </c>
      <c r="D22" s="75" t="s">
        <v>2518</v>
      </c>
      <c r="E22" s="74" t="s">
        <v>2595</v>
      </c>
      <c r="F22" s="74" t="s">
        <v>2596</v>
      </c>
    </row>
    <row r="23" spans="1:6" ht="12.75">
      <c r="A23" s="73" t="s">
        <v>2519</v>
      </c>
      <c r="B23" s="74" t="s">
        <v>2520</v>
      </c>
      <c r="C23" s="74" t="s">
        <v>2521</v>
      </c>
      <c r="D23" s="75" t="s">
        <v>2522</v>
      </c>
      <c r="E23" s="74" t="s">
        <v>2597</v>
      </c>
      <c r="F23" s="74" t="s">
        <v>2598</v>
      </c>
    </row>
    <row r="24" spans="1:6" ht="12.75">
      <c r="A24" s="73" t="s">
        <v>2523</v>
      </c>
      <c r="B24" s="74" t="s">
        <v>2524</v>
      </c>
      <c r="C24" s="74" t="s">
        <v>2525</v>
      </c>
      <c r="D24" s="75" t="s">
        <v>2526</v>
      </c>
      <c r="E24" s="74" t="s">
        <v>2599</v>
      </c>
      <c r="F24" s="74" t="s">
        <v>1568</v>
      </c>
    </row>
    <row r="25" spans="1:6" ht="12.75">
      <c r="A25" s="73" t="s">
        <v>2527</v>
      </c>
      <c r="B25" s="74" t="s">
        <v>2528</v>
      </c>
      <c r="C25" s="74" t="s">
        <v>2529</v>
      </c>
      <c r="D25" s="75" t="s">
        <v>2530</v>
      </c>
      <c r="E25" s="74" t="s">
        <v>1569</v>
      </c>
      <c r="F25" s="74" t="s">
        <v>1570</v>
      </c>
    </row>
    <row r="26" spans="1:6" ht="12.75">
      <c r="A26" s="73" t="s">
        <v>2531</v>
      </c>
      <c r="B26" s="74" t="s">
        <v>2532</v>
      </c>
      <c r="C26" s="74" t="s">
        <v>2533</v>
      </c>
      <c r="D26" s="75" t="s">
        <v>2534</v>
      </c>
      <c r="E26" s="74" t="s">
        <v>1571</v>
      </c>
      <c r="F26" s="74" t="s">
        <v>1572</v>
      </c>
    </row>
    <row r="27" spans="1:6" ht="12.75">
      <c r="A27" s="73" t="s">
        <v>2535</v>
      </c>
      <c r="B27" s="74" t="s">
        <v>2536</v>
      </c>
      <c r="C27" s="74" t="s">
        <v>2537</v>
      </c>
      <c r="D27" s="75" t="s">
        <v>2538</v>
      </c>
      <c r="E27" s="74" t="s">
        <v>1573</v>
      </c>
      <c r="F27" s="74" t="s">
        <v>1574</v>
      </c>
    </row>
    <row r="28" spans="1:6" ht="12.75">
      <c r="A28" s="73" t="s">
        <v>2539</v>
      </c>
      <c r="B28" s="74" t="s">
        <v>2447</v>
      </c>
      <c r="C28" s="74" t="s">
        <v>2540</v>
      </c>
      <c r="D28" s="75" t="s">
        <v>2541</v>
      </c>
      <c r="E28" s="74" t="s">
        <v>1575</v>
      </c>
      <c r="F28" s="74" t="s">
        <v>1576</v>
      </c>
    </row>
    <row r="29" spans="1:6" ht="12.75">
      <c r="A29" s="73" t="s">
        <v>2542</v>
      </c>
      <c r="B29" s="74" t="s">
        <v>2543</v>
      </c>
      <c r="C29" s="74" t="s">
        <v>2447</v>
      </c>
      <c r="D29" s="75" t="s">
        <v>2544</v>
      </c>
      <c r="E29" s="74" t="s">
        <v>1577</v>
      </c>
      <c r="F29" s="74" t="s">
        <v>1578</v>
      </c>
    </row>
    <row r="30" spans="1:6" ht="12.75">
      <c r="A30" s="73" t="s">
        <v>2545</v>
      </c>
      <c r="B30" s="74" t="s">
        <v>2546</v>
      </c>
      <c r="C30" s="74" t="s">
        <v>2547</v>
      </c>
      <c r="D30" s="75" t="s">
        <v>2548</v>
      </c>
      <c r="E30" s="74" t="s">
        <v>1579</v>
      </c>
      <c r="F30" s="74" t="s">
        <v>1580</v>
      </c>
    </row>
    <row r="31" spans="1:6" ht="12.75">
      <c r="A31" s="73" t="s">
        <v>2549</v>
      </c>
      <c r="B31" s="74" t="s">
        <v>2550</v>
      </c>
      <c r="C31" s="74" t="s">
        <v>2551</v>
      </c>
      <c r="D31" s="75" t="s">
        <v>2552</v>
      </c>
      <c r="E31" s="74" t="s">
        <v>1581</v>
      </c>
      <c r="F31" s="74" t="s">
        <v>1582</v>
      </c>
    </row>
    <row r="32" spans="1:6" ht="13.5" thickBot="1">
      <c r="A32" s="73" t="s">
        <v>2553</v>
      </c>
      <c r="B32" s="76" t="s">
        <v>2554</v>
      </c>
      <c r="C32" s="76" t="s">
        <v>2555</v>
      </c>
      <c r="D32" s="76" t="s">
        <v>2556</v>
      </c>
      <c r="E32" s="76" t="s">
        <v>1583</v>
      </c>
      <c r="F32" s="76" t="s">
        <v>1584</v>
      </c>
    </row>
    <row r="33" spans="1:6" ht="13.5" thickTop="1">
      <c r="A33" s="77"/>
      <c r="B33" s="78"/>
      <c r="C33" s="78"/>
      <c r="D33" s="78"/>
      <c r="E33" s="78"/>
      <c r="F33" s="78"/>
    </row>
  </sheetData>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dimension ref="A1:C6"/>
  <sheetViews>
    <sheetView workbookViewId="0" topLeftCell="A1">
      <selection activeCell="A1" sqref="A1:B7"/>
    </sheetView>
  </sheetViews>
  <sheetFormatPr defaultColWidth="9.140625" defaultRowHeight="12.75"/>
  <cols>
    <col min="1" max="1" width="9.140625" style="93" customWidth="1"/>
    <col min="2" max="2" width="9.140625" style="88" customWidth="1"/>
    <col min="3" max="3" width="9.140625" style="89" customWidth="1"/>
    <col min="4" max="16384" width="9.140625" style="90" customWidth="1"/>
  </cols>
  <sheetData>
    <row r="1" spans="1:2" ht="13.5" customHeight="1" thickTop="1">
      <c r="A1" s="130" t="s">
        <v>1609</v>
      </c>
      <c r="B1" s="131"/>
    </row>
    <row r="2" ht="11.25">
      <c r="B2" s="88" t="s">
        <v>1766</v>
      </c>
    </row>
    <row r="3" spans="1:3" ht="11.25">
      <c r="A3" s="98">
        <v>1</v>
      </c>
      <c r="B3" s="94" t="s">
        <v>2600</v>
      </c>
      <c r="C3" s="90"/>
    </row>
    <row r="4" spans="1:3" ht="11.25">
      <c r="A4" s="98">
        <v>2</v>
      </c>
      <c r="B4" s="94" t="s">
        <v>2412</v>
      </c>
      <c r="C4" s="90"/>
    </row>
    <row r="5" spans="1:3" ht="11.25">
      <c r="A5" s="98">
        <v>3</v>
      </c>
      <c r="B5" s="94" t="s">
        <v>2601</v>
      </c>
      <c r="C5" s="90"/>
    </row>
    <row r="6" spans="1:3" ht="11.25">
      <c r="A6" s="98">
        <v>4</v>
      </c>
      <c r="B6" s="94" t="s">
        <v>2405</v>
      </c>
      <c r="C6" s="90"/>
    </row>
  </sheetData>
  <mergeCells count="1">
    <mergeCell ref="A1:B1"/>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Treasury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FMS</cp:lastModifiedBy>
  <cp:lastPrinted>2007-06-15T16:02:14Z</cp:lastPrinted>
  <dcterms:created xsi:type="dcterms:W3CDTF">2006-01-27T18:19:40Z</dcterms:created>
  <dcterms:modified xsi:type="dcterms:W3CDTF">2008-04-24T20:43:53Z</dcterms:modified>
  <cp:category/>
  <cp:version/>
  <cp:contentType/>
  <cp:contentStatus/>
</cp:coreProperties>
</file>