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15" windowHeight="12780" tabRatio="531" activeTab="0"/>
  </bookViews>
  <sheets>
    <sheet name="Chart1" sheetId="1" r:id="rId1"/>
    <sheet name="functions_at_apertures" sheetId="2" r:id="rId2"/>
  </sheets>
  <definedNames/>
  <calcPr fullCalcOnLoad="1"/>
</workbook>
</file>

<file path=xl/sharedStrings.xml><?xml version="1.0" encoding="utf-8"?>
<sst xmlns="http://schemas.openxmlformats.org/spreadsheetml/2006/main" count="166" uniqueCount="70">
  <si>
    <t xml:space="preserve">BetaX </t>
  </si>
  <si>
    <t xml:space="preserve">BetaY </t>
  </si>
  <si>
    <t xml:space="preserve">DspX </t>
  </si>
  <si>
    <t xml:space="preserve">NuX </t>
  </si>
  <si>
    <t>NuY</t>
  </si>
  <si>
    <t>Ellipse:</t>
  </si>
  <si>
    <t>Ax[cm]</t>
  </si>
  <si>
    <t>Ay[cm]</t>
  </si>
  <si>
    <t>Rectang.</t>
  </si>
  <si>
    <t>AdmitX</t>
  </si>
  <si>
    <t>AdmitY</t>
  </si>
  <si>
    <t>Ap. Type</t>
  </si>
  <si>
    <t>EKIK-U</t>
  </si>
  <si>
    <t>T-604U</t>
  </si>
  <si>
    <t>T-604-D</t>
  </si>
  <si>
    <t>T-603-U</t>
  </si>
  <si>
    <t>T-603-D</t>
  </si>
  <si>
    <t>DCCT-U</t>
  </si>
  <si>
    <t>DCCT-D</t>
  </si>
  <si>
    <t>T-103-U</t>
  </si>
  <si>
    <t>T-103-D</t>
  </si>
  <si>
    <t>T-104-U</t>
  </si>
  <si>
    <t>T-104-D</t>
  </si>
  <si>
    <t>T-105-U</t>
  </si>
  <si>
    <t>T-105-D</t>
  </si>
  <si>
    <t>T-106-U</t>
  </si>
  <si>
    <t>T-204-U</t>
  </si>
  <si>
    <t>T-204-D</t>
  </si>
  <si>
    <t>T-203-U</t>
  </si>
  <si>
    <t>T-203-D</t>
  </si>
  <si>
    <t>T-202-U</t>
  </si>
  <si>
    <t>T-202-D</t>
  </si>
  <si>
    <t>T-201-U</t>
  </si>
  <si>
    <t>T-201-D</t>
  </si>
  <si>
    <t>T-303-U</t>
  </si>
  <si>
    <t>T-303-D</t>
  </si>
  <si>
    <t>T-304-U</t>
  </si>
  <si>
    <t>T-304-D</t>
  </si>
  <si>
    <t>T-305-U</t>
  </si>
  <si>
    <t>T-305-D</t>
  </si>
  <si>
    <t>T-306-U</t>
  </si>
  <si>
    <t>T-306-D</t>
  </si>
  <si>
    <t>IKIK-U</t>
  </si>
  <si>
    <t>IKIK-D</t>
  </si>
  <si>
    <t>Device</t>
  </si>
  <si>
    <t>EKIK-D</t>
  </si>
  <si>
    <t>emitt-X</t>
  </si>
  <si>
    <t>emitt-Y</t>
  </si>
  <si>
    <t>dX[mm]</t>
  </si>
  <si>
    <t>dY,mm</t>
  </si>
  <si>
    <t>X-range</t>
  </si>
  <si>
    <t>Y-range</t>
  </si>
  <si>
    <t>H4P</t>
  </si>
  <si>
    <t>G</t>
  </si>
  <si>
    <t>T-106-D</t>
  </si>
  <si>
    <t>V1K</t>
  </si>
  <si>
    <t>H1K</t>
  </si>
  <si>
    <t xml:space="preserve"> </t>
  </si>
  <si>
    <t>V3K</t>
  </si>
  <si>
    <t>V4K</t>
  </si>
  <si>
    <t>V4P</t>
  </si>
  <si>
    <t>V3P</t>
  </si>
  <si>
    <t>V2P</t>
  </si>
  <si>
    <t>H3P</t>
  </si>
  <si>
    <t>H2K</t>
  </si>
  <si>
    <t>V2K</t>
  </si>
  <si>
    <t>H4K</t>
  </si>
  <si>
    <t>H3K</t>
  </si>
  <si>
    <t>H2P</t>
  </si>
  <si>
    <t>G=greater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</si>
</sst>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functions_at_apertures!$P$1</c:f>
              <c:strCache>
                <c:ptCount val="1"/>
                <c:pt idx="0">
                  <c:v>emitt-X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functions_at_apertures!$F$2:$F$51</c:f>
              <c:numCache>
                <c:ptCount val="50"/>
                <c:pt idx="0">
                  <c:v>2.50119</c:v>
                </c:pt>
                <c:pt idx="1">
                  <c:v>2.55226</c:v>
                </c:pt>
                <c:pt idx="3">
                  <c:v>2.91289</c:v>
                </c:pt>
                <c:pt idx="4">
                  <c:v>2.96886</c:v>
                </c:pt>
                <c:pt idx="6">
                  <c:v>3.02457</c:v>
                </c:pt>
                <c:pt idx="7">
                  <c:v>3.08364</c:v>
                </c:pt>
                <c:pt idx="9">
                  <c:v>3.33928</c:v>
                </c:pt>
                <c:pt idx="10">
                  <c:v>3.37576</c:v>
                </c:pt>
                <c:pt idx="12">
                  <c:v>3.43195</c:v>
                </c:pt>
                <c:pt idx="13">
                  <c:v>3.5082</c:v>
                </c:pt>
                <c:pt idx="15">
                  <c:v>3.57024</c:v>
                </c:pt>
                <c:pt idx="16">
                  <c:v>3.62815</c:v>
                </c:pt>
                <c:pt idx="18">
                  <c:v>3.64454</c:v>
                </c:pt>
                <c:pt idx="19">
                  <c:v>3.69343</c:v>
                </c:pt>
                <c:pt idx="21">
                  <c:v>3.74625</c:v>
                </c:pt>
                <c:pt idx="22">
                  <c:v>3.80029</c:v>
                </c:pt>
                <c:pt idx="24">
                  <c:v>6.14913</c:v>
                </c:pt>
                <c:pt idx="25">
                  <c:v>6.20242</c:v>
                </c:pt>
                <c:pt idx="27">
                  <c:v>6.2637</c:v>
                </c:pt>
                <c:pt idx="28">
                  <c:v>6.34287</c:v>
                </c:pt>
                <c:pt idx="30">
                  <c:v>6.36795</c:v>
                </c:pt>
                <c:pt idx="31">
                  <c:v>6.43147</c:v>
                </c:pt>
                <c:pt idx="33">
                  <c:v>6.47453</c:v>
                </c:pt>
                <c:pt idx="34">
                  <c:v>6.51595</c:v>
                </c:pt>
                <c:pt idx="36">
                  <c:v>6.69958</c:v>
                </c:pt>
                <c:pt idx="37">
                  <c:v>6.77636</c:v>
                </c:pt>
                <c:pt idx="39">
                  <c:v>6.83561</c:v>
                </c:pt>
                <c:pt idx="40">
                  <c:v>6.89249</c:v>
                </c:pt>
                <c:pt idx="42">
                  <c:v>6.9096</c:v>
                </c:pt>
                <c:pt idx="43">
                  <c:v>6.95742</c:v>
                </c:pt>
                <c:pt idx="45">
                  <c:v>7.00736</c:v>
                </c:pt>
                <c:pt idx="46">
                  <c:v>7.06019</c:v>
                </c:pt>
                <c:pt idx="48">
                  <c:v>9.60631</c:v>
                </c:pt>
                <c:pt idx="49">
                  <c:v>9.66841</c:v>
                </c:pt>
              </c:numCache>
            </c:numRef>
          </c:xVal>
          <c:yVal>
            <c:numRef>
              <c:f>functions_at_apertures!$P$2:$P$51</c:f>
              <c:numCache>
                <c:ptCount val="50"/>
                <c:pt idx="0">
                  <c:v>247.58868768324695</c:v>
                </c:pt>
                <c:pt idx="1">
                  <c:v>121.39135815890485</c:v>
                </c:pt>
                <c:pt idx="3">
                  <c:v>33.943943787097766</c:v>
                </c:pt>
                <c:pt idx="4">
                  <c:v>41.38218069579679</c:v>
                </c:pt>
                <c:pt idx="6">
                  <c:v>43.65383529750712</c:v>
                </c:pt>
                <c:pt idx="7">
                  <c:v>33.814704654560636</c:v>
                </c:pt>
                <c:pt idx="9">
                  <c:v>161.00218375052992</c:v>
                </c:pt>
                <c:pt idx="10">
                  <c:v>122.5422128207514</c:v>
                </c:pt>
                <c:pt idx="12">
                  <c:v>30.0584428802537</c:v>
                </c:pt>
                <c:pt idx="13">
                  <c:v>35.87873619412404</c:v>
                </c:pt>
                <c:pt idx="15">
                  <c:v>57.837710486704545</c:v>
                </c:pt>
                <c:pt idx="16">
                  <c:v>33.83009233913579</c:v>
                </c:pt>
                <c:pt idx="18">
                  <c:v>35.07784260207764</c:v>
                </c:pt>
                <c:pt idx="19">
                  <c:v>53.45852697576065</c:v>
                </c:pt>
                <c:pt idx="21">
                  <c:v>47.88706396699274</c:v>
                </c:pt>
                <c:pt idx="22">
                  <c:v>35.25052901241453</c:v>
                </c:pt>
                <c:pt idx="24">
                  <c:v>35.89465916246851</c:v>
                </c:pt>
                <c:pt idx="25">
                  <c:v>53.876906213404276</c:v>
                </c:pt>
                <c:pt idx="27">
                  <c:v>50.44832507301532</c:v>
                </c:pt>
                <c:pt idx="28">
                  <c:v>38.21716774098313</c:v>
                </c:pt>
                <c:pt idx="30">
                  <c:v>34.92677435071337</c:v>
                </c:pt>
                <c:pt idx="31">
                  <c:v>49.98844845209258</c:v>
                </c:pt>
                <c:pt idx="33">
                  <c:v>82.23171795996583</c:v>
                </c:pt>
                <c:pt idx="34">
                  <c:v>38.26227539068039</c:v>
                </c:pt>
                <c:pt idx="36">
                  <c:v>31.88001641434755</c:v>
                </c:pt>
                <c:pt idx="37">
                  <c:v>37.07204166264828</c:v>
                </c:pt>
                <c:pt idx="39">
                  <c:v>46.45541054285732</c:v>
                </c:pt>
                <c:pt idx="40">
                  <c:v>30.993466621623554</c:v>
                </c:pt>
                <c:pt idx="42">
                  <c:v>33.94707474484024</c:v>
                </c:pt>
                <c:pt idx="43">
                  <c:v>42.35907726889027</c:v>
                </c:pt>
                <c:pt idx="45">
                  <c:v>40.410179780015994</c:v>
                </c:pt>
                <c:pt idx="46">
                  <c:v>32.02030564830597</c:v>
                </c:pt>
                <c:pt idx="48">
                  <c:v>39.85604636145842</c:v>
                </c:pt>
                <c:pt idx="49">
                  <c:v>75.50563678429914</c:v>
                </c:pt>
              </c:numCache>
            </c:numRef>
          </c:yVal>
          <c:smooth val="0"/>
        </c:ser>
        <c:axId val="56993452"/>
        <c:axId val="43179021"/>
      </c:scatterChart>
      <c:valAx>
        <c:axId val="5699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9021"/>
        <c:crosses val="autoZero"/>
        <c:crossBetween val="midCat"/>
        <c:dispUnits/>
      </c:valAx>
      <c:valAx>
        <c:axId val="4317902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3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A27" sqref="A27"/>
    </sheetView>
  </sheetViews>
  <sheetFormatPr defaultColWidth="9.140625" defaultRowHeight="12.75"/>
  <cols>
    <col min="1" max="1" width="8.421875" style="0" customWidth="1"/>
    <col min="2" max="2" width="5.8515625" style="7" customWidth="1"/>
    <col min="3" max="3" width="7.28125" style="5" customWidth="1"/>
    <col min="4" max="4" width="7.8515625" style="5" customWidth="1"/>
    <col min="5" max="5" width="7.00390625" style="5" customWidth="1"/>
    <col min="6" max="7" width="7.421875" style="6" customWidth="1"/>
    <col min="8" max="8" width="7.8515625" style="0" customWidth="1"/>
    <col min="9" max="10" width="6.421875" style="1" customWidth="1"/>
    <col min="11" max="12" width="9.140625" style="2" customWidth="1"/>
    <col min="13" max="13" width="8.421875" style="0" customWidth="1"/>
    <col min="14" max="14" width="5.8515625" style="7" customWidth="1"/>
    <col min="15" max="15" width="8.28125" style="7" customWidth="1"/>
    <col min="16" max="16" width="9.140625" style="8" customWidth="1"/>
    <col min="17" max="17" width="9.140625" style="7" customWidth="1"/>
    <col min="18" max="18" width="7.00390625" style="7" customWidth="1"/>
    <col min="19" max="19" width="9.140625" style="8" customWidth="1"/>
    <col min="20" max="20" width="9.140625" style="7" customWidth="1"/>
  </cols>
  <sheetData>
    <row r="1" spans="1:20" ht="12.75">
      <c r="A1" t="s">
        <v>44</v>
      </c>
      <c r="C1" s="5" t="s">
        <v>0</v>
      </c>
      <c r="D1" s="5" t="s">
        <v>1</v>
      </c>
      <c r="E1" s="5" t="s">
        <v>2</v>
      </c>
      <c r="F1" s="6" t="s">
        <v>3</v>
      </c>
      <c r="G1" s="6" t="s">
        <v>4</v>
      </c>
      <c r="H1" t="s">
        <v>11</v>
      </c>
      <c r="I1" s="1" t="s">
        <v>6</v>
      </c>
      <c r="J1" s="1" t="s">
        <v>7</v>
      </c>
      <c r="K1" s="2" t="s">
        <v>9</v>
      </c>
      <c r="L1" s="2" t="s">
        <v>10</v>
      </c>
      <c r="M1" t="s">
        <v>44</v>
      </c>
      <c r="O1" s="7" t="s">
        <v>48</v>
      </c>
      <c r="P1" s="8" t="s">
        <v>46</v>
      </c>
      <c r="Q1" s="7" t="s">
        <v>50</v>
      </c>
      <c r="R1" s="7" t="s">
        <v>49</v>
      </c>
      <c r="S1" s="8" t="s">
        <v>47</v>
      </c>
      <c r="T1" s="7" t="s">
        <v>51</v>
      </c>
    </row>
    <row r="2" spans="1:19" ht="12.75">
      <c r="A2" t="s">
        <v>12</v>
      </c>
      <c r="C2" s="5">
        <v>586.299</v>
      </c>
      <c r="D2" s="5">
        <v>1190.96</v>
      </c>
      <c r="E2" s="5">
        <v>103.519</v>
      </c>
      <c r="F2" s="6">
        <v>2.50119</v>
      </c>
      <c r="G2" s="6">
        <v>2.46446</v>
      </c>
      <c r="H2" t="s">
        <v>5</v>
      </c>
      <c r="I2" s="1">
        <v>3.81</v>
      </c>
      <c r="J2" s="1">
        <v>2.2225</v>
      </c>
      <c r="K2" s="2">
        <f>10000*I2*I2/C2</f>
        <v>247.58868768324695</v>
      </c>
      <c r="L2" s="4">
        <f>10000*J2*J2/D2</f>
        <v>41.47499706119433</v>
      </c>
      <c r="M2" t="s">
        <v>12</v>
      </c>
      <c r="O2" s="7">
        <v>0</v>
      </c>
      <c r="P2" s="8">
        <f>100*POWER(I2*10-O2*0.5,2)/C2</f>
        <v>247.58868768324695</v>
      </c>
      <c r="R2" s="7">
        <v>0</v>
      </c>
      <c r="S2" s="8">
        <f>100*POWER(10*J2-R2*0.5,2)/D2</f>
        <v>41.47499706119434</v>
      </c>
    </row>
    <row r="3" spans="1:19" ht="12.75">
      <c r="A3" t="s">
        <v>45</v>
      </c>
      <c r="C3" s="5">
        <v>1195.81</v>
      </c>
      <c r="D3" s="5">
        <v>612.743</v>
      </c>
      <c r="E3" s="5">
        <v>106.566</v>
      </c>
      <c r="F3" s="6">
        <v>2.55226</v>
      </c>
      <c r="G3" s="6">
        <v>2.51448</v>
      </c>
      <c r="H3" t="s">
        <v>5</v>
      </c>
      <c r="I3" s="1">
        <v>3.81</v>
      </c>
      <c r="J3" s="1">
        <v>2.2225</v>
      </c>
      <c r="K3" s="2">
        <f>10000*I3*I3/C3</f>
        <v>121.39135815890485</v>
      </c>
      <c r="L3" s="2">
        <f>10000*J3*J3/D3</f>
        <v>80.61301801897369</v>
      </c>
      <c r="M3" t="s">
        <v>45</v>
      </c>
      <c r="O3" s="7">
        <v>0</v>
      </c>
      <c r="P3" s="8">
        <f aca="true" t="shared" si="0" ref="P3:P51">100*POWER(I3*10-O3*0.5,2)/C3</f>
        <v>121.39135815890485</v>
      </c>
      <c r="R3" s="7">
        <v>0</v>
      </c>
      <c r="S3" s="8">
        <f aca="true" t="shared" si="1" ref="S3:S51">100*POWER(10*J3-R3*0.5,2)/D3</f>
        <v>80.6130180189737</v>
      </c>
    </row>
    <row r="4" spans="2:14" ht="12.75">
      <c r="B4"/>
      <c r="C4"/>
      <c r="D4"/>
      <c r="E4"/>
      <c r="F4"/>
      <c r="G4"/>
      <c r="I4"/>
      <c r="J4"/>
      <c r="K4"/>
      <c r="L4"/>
      <c r="N4"/>
    </row>
    <row r="5" spans="1:19" ht="12.75">
      <c r="A5" t="s">
        <v>13</v>
      </c>
      <c r="B5" s="7" t="s">
        <v>68</v>
      </c>
      <c r="C5" s="5">
        <v>1280.4</v>
      </c>
      <c r="D5" s="5">
        <v>589.197</v>
      </c>
      <c r="E5" s="5">
        <v>2.96559</v>
      </c>
      <c r="F5" s="6">
        <v>2.91289</v>
      </c>
      <c r="G5" s="6">
        <v>2.85034</v>
      </c>
      <c r="H5" t="s">
        <v>8</v>
      </c>
      <c r="I5" s="1">
        <v>2.44475</v>
      </c>
      <c r="J5" s="1">
        <v>2.2225</v>
      </c>
      <c r="K5" s="4">
        <f>10000*I5*I5/C5</f>
        <v>46.67918277491409</v>
      </c>
      <c r="L5" s="2">
        <f>10000*J5*J5/D5</f>
        <v>83.83454515213079</v>
      </c>
      <c r="M5" t="s">
        <v>13</v>
      </c>
      <c r="N5" s="7" t="s">
        <v>68</v>
      </c>
      <c r="O5" s="7">
        <v>7.2</v>
      </c>
      <c r="P5" s="8">
        <f t="shared" si="0"/>
        <v>33.943943787097766</v>
      </c>
      <c r="R5" s="7">
        <v>11.7</v>
      </c>
      <c r="S5" s="8">
        <f t="shared" si="1"/>
        <v>45.50950276393125</v>
      </c>
    </row>
    <row r="6" spans="1:19" ht="12.75">
      <c r="A6" t="s">
        <v>14</v>
      </c>
      <c r="C6" s="5">
        <v>532.713</v>
      </c>
      <c r="D6" s="5">
        <v>1128.62</v>
      </c>
      <c r="E6" s="5">
        <v>0.64825</v>
      </c>
      <c r="F6" s="6">
        <v>2.96886</v>
      </c>
      <c r="G6" s="6">
        <v>2.90705</v>
      </c>
      <c r="H6" t="s">
        <v>8</v>
      </c>
      <c r="I6" s="1">
        <v>2.44475</v>
      </c>
      <c r="J6" s="1">
        <v>2.2225</v>
      </c>
      <c r="K6" s="2">
        <f>10000*I6*I6/C6</f>
        <v>112.19554549072392</v>
      </c>
      <c r="L6" s="4">
        <f>10000*J6*J6/D6</f>
        <v>43.76589330332619</v>
      </c>
      <c r="M6" t="s">
        <v>14</v>
      </c>
      <c r="O6" s="7">
        <v>19.2</v>
      </c>
      <c r="P6" s="8">
        <f t="shared" si="0"/>
        <v>41.38218069579679</v>
      </c>
      <c r="R6" s="7">
        <v>4.5</v>
      </c>
      <c r="S6" s="8">
        <f t="shared" si="1"/>
        <v>35.35296423951375</v>
      </c>
    </row>
    <row r="7" spans="2:14" ht="12.75">
      <c r="B7"/>
      <c r="C7"/>
      <c r="D7"/>
      <c r="E7"/>
      <c r="F7"/>
      <c r="G7"/>
      <c r="I7"/>
      <c r="J7"/>
      <c r="K7"/>
      <c r="L7"/>
      <c r="N7"/>
    </row>
    <row r="8" spans="1:19" ht="12.75">
      <c r="A8" t="s">
        <v>15</v>
      </c>
      <c r="B8" s="7" t="s">
        <v>62</v>
      </c>
      <c r="C8" s="5">
        <v>513.702</v>
      </c>
      <c r="D8" s="5">
        <v>1073.14</v>
      </c>
      <c r="E8" s="5">
        <v>-0.677297</v>
      </c>
      <c r="F8" s="6">
        <v>3.02457</v>
      </c>
      <c r="G8" s="6">
        <v>2.92836</v>
      </c>
      <c r="H8" t="s">
        <v>8</v>
      </c>
      <c r="I8" s="1">
        <v>2.2225</v>
      </c>
      <c r="J8" s="1">
        <v>2.44475</v>
      </c>
      <c r="K8" s="2">
        <f>10000*I8*I8/C8</f>
        <v>96.15509088927044</v>
      </c>
      <c r="L8" s="2">
        <f>10000*J8*J8/D8</f>
        <v>55.69452785750228</v>
      </c>
      <c r="M8" t="s">
        <v>15</v>
      </c>
      <c r="N8" s="7" t="s">
        <v>62</v>
      </c>
      <c r="O8" s="7">
        <v>14.5</v>
      </c>
      <c r="P8" s="8">
        <f t="shared" si="0"/>
        <v>43.65383529750712</v>
      </c>
      <c r="R8" s="7">
        <v>8.4</v>
      </c>
      <c r="S8" s="8">
        <f t="shared" si="1"/>
        <v>38.20202920867733</v>
      </c>
    </row>
    <row r="9" spans="1:20" ht="12.75">
      <c r="A9" t="s">
        <v>16</v>
      </c>
      <c r="C9" s="5">
        <v>1197.75</v>
      </c>
      <c r="D9" s="5">
        <v>406.466</v>
      </c>
      <c r="E9" s="5">
        <v>-3.01897</v>
      </c>
      <c r="F9" s="6">
        <v>3.08364</v>
      </c>
      <c r="G9" s="6">
        <v>2.99924</v>
      </c>
      <c r="H9" t="s">
        <v>8</v>
      </c>
      <c r="I9" s="1">
        <v>2.2225</v>
      </c>
      <c r="J9" s="1">
        <v>2.44475</v>
      </c>
      <c r="K9" s="4">
        <f>10000*I9*I9/C9</f>
        <v>41.23987685243164</v>
      </c>
      <c r="L9" s="2">
        <f>10000*J9*J9/D9</f>
        <v>147.04311215452216</v>
      </c>
      <c r="M9" t="s">
        <v>16</v>
      </c>
      <c r="O9" s="7">
        <v>4.2</v>
      </c>
      <c r="P9" s="8">
        <f t="shared" si="0"/>
        <v>33.814704654560636</v>
      </c>
      <c r="R9" s="7">
        <v>20</v>
      </c>
      <c r="S9" s="8">
        <f t="shared" si="1"/>
        <v>51.3524516810754</v>
      </c>
      <c r="T9" s="7" t="s">
        <v>53</v>
      </c>
    </row>
    <row r="10" spans="2:14" ht="12.75">
      <c r="B10"/>
      <c r="C10"/>
      <c r="D10"/>
      <c r="E10"/>
      <c r="F10"/>
      <c r="G10"/>
      <c r="I10"/>
      <c r="J10"/>
      <c r="K10"/>
      <c r="L10"/>
      <c r="N10"/>
    </row>
    <row r="11" spans="1:19" ht="12.75">
      <c r="A11" t="s">
        <v>17</v>
      </c>
      <c r="C11" s="5">
        <v>507.155</v>
      </c>
      <c r="D11" s="5">
        <v>1683.94</v>
      </c>
      <c r="E11" s="5">
        <v>-3.1207</v>
      </c>
      <c r="F11" s="6">
        <v>3.33928</v>
      </c>
      <c r="G11" s="6">
        <v>3.31327</v>
      </c>
      <c r="H11" t="s">
        <v>5</v>
      </c>
      <c r="I11" s="1">
        <v>2.8575</v>
      </c>
      <c r="J11" s="1">
        <v>2.8575</v>
      </c>
      <c r="K11" s="2">
        <f>10000*I11*I11/C11</f>
        <v>161.00218375052992</v>
      </c>
      <c r="L11" s="4">
        <f>10000*J11*J11/D11</f>
        <v>48.4892944522964</v>
      </c>
      <c r="M11" t="s">
        <v>17</v>
      </c>
      <c r="O11" s="7">
        <v>0</v>
      </c>
      <c r="P11" s="8">
        <f t="shared" si="0"/>
        <v>161.00218375052992</v>
      </c>
      <c r="R11" s="7">
        <v>0</v>
      </c>
      <c r="S11" s="8">
        <f t="shared" si="1"/>
        <v>48.4892944522964</v>
      </c>
    </row>
    <row r="12" spans="1:19" ht="12.75">
      <c r="A12" t="s">
        <v>18</v>
      </c>
      <c r="C12" s="5">
        <v>666.326</v>
      </c>
      <c r="D12" s="5">
        <v>1129.43</v>
      </c>
      <c r="E12" s="5">
        <v>-2.94275</v>
      </c>
      <c r="F12" s="6">
        <v>3.37576</v>
      </c>
      <c r="G12" s="6">
        <v>3.32853</v>
      </c>
      <c r="H12" t="s">
        <v>5</v>
      </c>
      <c r="I12" s="1">
        <v>2.8575</v>
      </c>
      <c r="J12" s="1">
        <v>2.8575</v>
      </c>
      <c r="K12" s="2">
        <f>10000*I12*I12/C12</f>
        <v>122.5422128207514</v>
      </c>
      <c r="L12" s="2">
        <f>10000*J12*J12/D12</f>
        <v>72.29581514569296</v>
      </c>
      <c r="M12" t="s">
        <v>18</v>
      </c>
      <c r="O12" s="7">
        <v>0</v>
      </c>
      <c r="P12" s="8">
        <f t="shared" si="0"/>
        <v>122.5422128207514</v>
      </c>
      <c r="R12" s="7">
        <v>0</v>
      </c>
      <c r="S12" s="8">
        <f t="shared" si="1"/>
        <v>72.29581514569296</v>
      </c>
    </row>
    <row r="13" spans="2:14" ht="12.75">
      <c r="B13"/>
      <c r="C13"/>
      <c r="D13"/>
      <c r="E13"/>
      <c r="F13"/>
      <c r="G13"/>
      <c r="I13"/>
      <c r="J13"/>
      <c r="K13"/>
      <c r="L13"/>
      <c r="N13"/>
    </row>
    <row r="14" spans="1:20" ht="12.75">
      <c r="A14" t="s">
        <v>19</v>
      </c>
      <c r="B14" s="7" t="s">
        <v>52</v>
      </c>
      <c r="C14" s="5">
        <v>933.39</v>
      </c>
      <c r="D14" s="5">
        <v>536.856</v>
      </c>
      <c r="E14" s="5">
        <v>-1.98707</v>
      </c>
      <c r="F14" s="6">
        <v>3.43195</v>
      </c>
      <c r="G14" s="6">
        <v>3.40714</v>
      </c>
      <c r="H14" t="s">
        <v>8</v>
      </c>
      <c r="I14" s="1">
        <v>1.905</v>
      </c>
      <c r="J14" s="1">
        <v>2.43205</v>
      </c>
      <c r="K14" s="3">
        <f>10000*I14*I14/C14</f>
        <v>38.88005013981294</v>
      </c>
      <c r="L14" s="2">
        <f>10000*J14*J14/D14</f>
        <v>110.17604725475732</v>
      </c>
      <c r="M14" t="s">
        <v>19</v>
      </c>
      <c r="N14" s="7" t="s">
        <v>52</v>
      </c>
      <c r="O14" s="7">
        <v>4.6</v>
      </c>
      <c r="P14" s="8">
        <f t="shared" si="0"/>
        <v>30.0584428802537</v>
      </c>
      <c r="R14" s="7">
        <v>10.3</v>
      </c>
      <c r="S14" s="8">
        <f t="shared" si="1"/>
        <v>68.45561384244563</v>
      </c>
      <c r="T14" s="7" t="s">
        <v>53</v>
      </c>
    </row>
    <row r="15" spans="1:19" ht="12.75">
      <c r="A15" t="s">
        <v>20</v>
      </c>
      <c r="C15" s="5">
        <v>408.069</v>
      </c>
      <c r="D15" s="5">
        <v>1025.96</v>
      </c>
      <c r="E15" s="5">
        <v>0.260662</v>
      </c>
      <c r="F15" s="6">
        <v>3.5082</v>
      </c>
      <c r="G15" s="6">
        <v>3.46975</v>
      </c>
      <c r="H15" t="s">
        <v>8</v>
      </c>
      <c r="I15" s="1">
        <v>1.905</v>
      </c>
      <c r="J15" s="1">
        <v>2.43205</v>
      </c>
      <c r="K15" s="2">
        <f>10000*I15*I15/C15</f>
        <v>88.93165126485961</v>
      </c>
      <c r="L15" s="2">
        <f>10000*J15*J15/D15</f>
        <v>57.65202544446176</v>
      </c>
      <c r="M15" t="s">
        <v>20</v>
      </c>
      <c r="O15" s="7">
        <v>13.9</v>
      </c>
      <c r="P15" s="8">
        <f t="shared" si="0"/>
        <v>35.87873619412404</v>
      </c>
      <c r="R15" s="7">
        <v>10.5</v>
      </c>
      <c r="S15" s="8">
        <f t="shared" si="1"/>
        <v>35.448162720768835</v>
      </c>
    </row>
    <row r="16" spans="2:14" ht="12.75">
      <c r="B16"/>
      <c r="C16"/>
      <c r="D16"/>
      <c r="E16"/>
      <c r="F16"/>
      <c r="G16"/>
      <c r="I16"/>
      <c r="J16"/>
      <c r="K16"/>
      <c r="L16"/>
      <c r="N16"/>
    </row>
    <row r="17" spans="1:19" ht="12.75">
      <c r="A17" t="s">
        <v>21</v>
      </c>
      <c r="B17" s="7" t="s">
        <v>60</v>
      </c>
      <c r="C17" s="5">
        <v>469.032</v>
      </c>
      <c r="D17" s="5">
        <v>1000.27</v>
      </c>
      <c r="E17" s="5">
        <v>1.62434</v>
      </c>
      <c r="F17" s="6">
        <v>3.57024</v>
      </c>
      <c r="G17" s="6">
        <v>3.49157</v>
      </c>
      <c r="H17" t="s">
        <v>8</v>
      </c>
      <c r="I17" s="1">
        <v>2.43205</v>
      </c>
      <c r="J17" s="1">
        <v>1.905</v>
      </c>
      <c r="K17" s="2">
        <f>10000*I17*I17/C17</f>
        <v>126.10796710032577</v>
      </c>
      <c r="L17" s="3">
        <f>10000*J17*J17/D17</f>
        <v>36.280454277345115</v>
      </c>
      <c r="M17" t="s">
        <v>21</v>
      </c>
      <c r="N17" s="7" t="s">
        <v>60</v>
      </c>
      <c r="O17" s="7">
        <v>15.7</v>
      </c>
      <c r="P17" s="8">
        <f t="shared" si="0"/>
        <v>57.837710486704545</v>
      </c>
      <c r="Q17" s="7" t="s">
        <v>69</v>
      </c>
      <c r="R17" s="9">
        <v>2</v>
      </c>
      <c r="S17" s="8">
        <f t="shared" si="1"/>
        <v>32.57145570695912</v>
      </c>
    </row>
    <row r="18" spans="1:19" ht="12.75">
      <c r="A18" t="s">
        <v>22</v>
      </c>
      <c r="C18" s="5">
        <v>1362.64</v>
      </c>
      <c r="D18" s="5">
        <v>419.939</v>
      </c>
      <c r="E18" s="5">
        <v>4.5392</v>
      </c>
      <c r="F18" s="6">
        <v>3.62815</v>
      </c>
      <c r="G18" s="6">
        <v>3.56389</v>
      </c>
      <c r="H18" t="s">
        <v>8</v>
      </c>
      <c r="I18" s="1">
        <v>2.43205</v>
      </c>
      <c r="J18" s="1">
        <v>1.905</v>
      </c>
      <c r="K18" s="4">
        <f>10000*I18*I18/C18</f>
        <v>43.40740916529677</v>
      </c>
      <c r="L18" s="2">
        <f>10000*J18*J18/D18</f>
        <v>86.4179083152553</v>
      </c>
      <c r="M18" t="s">
        <v>22</v>
      </c>
      <c r="O18" s="7">
        <v>5.7</v>
      </c>
      <c r="P18" s="8">
        <f t="shared" si="0"/>
        <v>33.83009233913579</v>
      </c>
      <c r="R18" s="7">
        <v>11.8</v>
      </c>
      <c r="S18" s="8">
        <f t="shared" si="1"/>
        <v>41.17800442445212</v>
      </c>
    </row>
    <row r="19" spans="2:14" ht="12.75">
      <c r="B19"/>
      <c r="C19"/>
      <c r="D19"/>
      <c r="E19"/>
      <c r="F19"/>
      <c r="G19"/>
      <c r="I19"/>
      <c r="J19"/>
      <c r="K19"/>
      <c r="L19"/>
      <c r="N19"/>
    </row>
    <row r="20" spans="1:19" ht="12.75">
      <c r="A20" t="s">
        <v>23</v>
      </c>
      <c r="B20" s="7" t="s">
        <v>61</v>
      </c>
      <c r="C20" s="5">
        <v>1454.53</v>
      </c>
      <c r="D20" s="5">
        <v>471.821</v>
      </c>
      <c r="E20" s="5">
        <v>5.1048</v>
      </c>
      <c r="F20" s="6">
        <v>3.64454</v>
      </c>
      <c r="G20" s="6">
        <v>3.62921</v>
      </c>
      <c r="H20" t="s">
        <v>8</v>
      </c>
      <c r="I20" s="1">
        <v>2.4638</v>
      </c>
      <c r="J20" s="1">
        <v>2.2733</v>
      </c>
      <c r="K20" s="4">
        <f>10000*I20*I20/C20</f>
        <v>41.73382769691928</v>
      </c>
      <c r="L20" s="2">
        <f>10000*J20*J20/D20</f>
        <v>109.53079430546754</v>
      </c>
      <c r="M20" t="s">
        <v>23</v>
      </c>
      <c r="N20" s="7" t="s">
        <v>61</v>
      </c>
      <c r="O20" s="7">
        <v>4.1</v>
      </c>
      <c r="P20" s="8">
        <f t="shared" si="0"/>
        <v>35.07784260207764</v>
      </c>
      <c r="R20" s="7">
        <v>12.1</v>
      </c>
      <c r="S20" s="8">
        <f t="shared" si="1"/>
        <v>58.98899985375806</v>
      </c>
    </row>
    <row r="21" spans="1:19" ht="12.75">
      <c r="A21" t="s">
        <v>24</v>
      </c>
      <c r="C21" s="5">
        <v>608.639</v>
      </c>
      <c r="D21" s="5">
        <v>1394.44</v>
      </c>
      <c r="E21" s="5">
        <v>3.88556</v>
      </c>
      <c r="F21" s="6">
        <v>3.69343</v>
      </c>
      <c r="G21" s="6">
        <v>3.68624</v>
      </c>
      <c r="H21" t="s">
        <v>8</v>
      </c>
      <c r="I21" s="1">
        <v>2.4638</v>
      </c>
      <c r="J21" s="1">
        <v>2.2733</v>
      </c>
      <c r="K21" s="2">
        <f>10000*I21*I21/C21</f>
        <v>99.73581121157204</v>
      </c>
      <c r="L21" s="3">
        <f>10000*J21*J21/D21</f>
        <v>37.06070458391899</v>
      </c>
      <c r="M21" t="s">
        <v>24</v>
      </c>
      <c r="O21" s="7">
        <v>13.2</v>
      </c>
      <c r="P21" s="8">
        <f t="shared" si="0"/>
        <v>53.45852697576065</v>
      </c>
      <c r="Q21" s="7" t="s">
        <v>53</v>
      </c>
      <c r="R21" s="9">
        <v>2</v>
      </c>
      <c r="S21" s="8">
        <f t="shared" si="1"/>
        <v>33.87189760764176</v>
      </c>
    </row>
    <row r="22" spans="2:14" ht="12.75">
      <c r="B22"/>
      <c r="C22"/>
      <c r="D22"/>
      <c r="E22"/>
      <c r="F22"/>
      <c r="G22"/>
      <c r="I22"/>
      <c r="J22"/>
      <c r="K22"/>
      <c r="L22"/>
      <c r="N22"/>
    </row>
    <row r="23" spans="1:19" ht="12.75">
      <c r="A23" t="s">
        <v>25</v>
      </c>
      <c r="B23" s="7" t="s">
        <v>63</v>
      </c>
      <c r="C23" s="5">
        <v>581.206</v>
      </c>
      <c r="D23" s="5">
        <v>1458.51</v>
      </c>
      <c r="E23" s="5">
        <v>4.01265</v>
      </c>
      <c r="F23" s="6">
        <v>3.74625</v>
      </c>
      <c r="G23" s="6">
        <v>3.7037</v>
      </c>
      <c r="H23" t="s">
        <v>8</v>
      </c>
      <c r="I23" s="1">
        <v>2.2733</v>
      </c>
      <c r="J23" s="1">
        <v>2.4638</v>
      </c>
      <c r="K23" s="2">
        <f>10000*I23*I23/C23</f>
        <v>88.91671610410079</v>
      </c>
      <c r="L23" s="4">
        <f>10000*J23*J23/D23</f>
        <v>41.61994391536568</v>
      </c>
      <c r="M23" t="s">
        <v>25</v>
      </c>
      <c r="N23" s="7" t="s">
        <v>63</v>
      </c>
      <c r="O23" s="7">
        <v>12.1</v>
      </c>
      <c r="P23" s="8">
        <f t="shared" si="0"/>
        <v>47.88706396699274</v>
      </c>
      <c r="R23" s="7">
        <v>4.5</v>
      </c>
      <c r="S23" s="8">
        <f t="shared" si="1"/>
        <v>34.365382753632126</v>
      </c>
    </row>
    <row r="24" spans="1:19" ht="12.75">
      <c r="A24" t="s">
        <v>54</v>
      </c>
      <c r="C24" s="5">
        <v>1254.98</v>
      </c>
      <c r="D24" s="5">
        <v>679.054</v>
      </c>
      <c r="E24" s="5">
        <v>5.55471</v>
      </c>
      <c r="F24" s="6">
        <v>3.80029</v>
      </c>
      <c r="G24" s="6">
        <v>3.74984</v>
      </c>
      <c r="H24" t="s">
        <v>8</v>
      </c>
      <c r="I24" s="1">
        <v>2.2733</v>
      </c>
      <c r="J24" s="1">
        <v>2.4638</v>
      </c>
      <c r="K24" s="4">
        <f>10000*I24*I24/C24</f>
        <v>41.17908564279909</v>
      </c>
      <c r="L24" s="2">
        <f>10000*J24*J24/D24</f>
        <v>89.39363349601062</v>
      </c>
      <c r="M24" t="s">
        <v>54</v>
      </c>
      <c r="O24" s="7">
        <v>3.4</v>
      </c>
      <c r="P24" s="10">
        <f t="shared" si="0"/>
        <v>35.25052901241453</v>
      </c>
      <c r="R24" s="7">
        <v>13.8</v>
      </c>
      <c r="S24" s="8">
        <f t="shared" si="1"/>
        <v>46.334554247526704</v>
      </c>
    </row>
    <row r="25" spans="2:14" ht="12.75">
      <c r="B25"/>
      <c r="C25"/>
      <c r="D25"/>
      <c r="E25"/>
      <c r="F25"/>
      <c r="G25"/>
      <c r="I25"/>
      <c r="J25"/>
      <c r="K25"/>
      <c r="L25"/>
      <c r="N25"/>
    </row>
    <row r="26" spans="1:20" ht="12.75">
      <c r="A26" t="s">
        <v>26</v>
      </c>
      <c r="B26" s="7" t="s">
        <v>64</v>
      </c>
      <c r="C26" s="5">
        <v>1492.72</v>
      </c>
      <c r="D26" s="5">
        <v>374.888</v>
      </c>
      <c r="E26" s="5">
        <v>-4.97243</v>
      </c>
      <c r="F26" s="6">
        <v>6.14913</v>
      </c>
      <c r="G26" s="6">
        <v>6.18297</v>
      </c>
      <c r="H26" t="s">
        <v>8</v>
      </c>
      <c r="I26" s="1">
        <v>2.44475</v>
      </c>
      <c r="J26" s="1">
        <v>2.2225</v>
      </c>
      <c r="K26" s="3">
        <f>10000*I26*I26/C26</f>
        <v>40.039676312369366</v>
      </c>
      <c r="L26" s="2">
        <f>10000*J26*J26/D26</f>
        <v>131.7595188429611</v>
      </c>
      <c r="M26" t="s">
        <v>26</v>
      </c>
      <c r="N26" s="7" t="s">
        <v>64</v>
      </c>
      <c r="O26" s="9">
        <v>2.6</v>
      </c>
      <c r="P26" s="8">
        <f t="shared" si="0"/>
        <v>35.89465916246851</v>
      </c>
      <c r="R26" s="7">
        <v>13.1</v>
      </c>
      <c r="S26" s="8">
        <f t="shared" si="1"/>
        <v>65.54107493438042</v>
      </c>
      <c r="T26" s="7" t="s">
        <v>53</v>
      </c>
    </row>
    <row r="27" spans="1:20" ht="12.75">
      <c r="A27" t="s">
        <v>27</v>
      </c>
      <c r="C27" s="5">
        <v>502.108</v>
      </c>
      <c r="D27" s="5">
        <v>1020.37</v>
      </c>
      <c r="E27" s="5">
        <v>-1.78668</v>
      </c>
      <c r="F27" s="6">
        <v>6.20242</v>
      </c>
      <c r="G27" s="6">
        <v>6.25904</v>
      </c>
      <c r="H27" t="s">
        <v>8</v>
      </c>
      <c r="I27" s="1">
        <v>2.44475</v>
      </c>
      <c r="J27" s="1">
        <v>2.2225</v>
      </c>
      <c r="K27" s="2">
        <f>10000*I27*I27/C27</f>
        <v>119.03420304994145</v>
      </c>
      <c r="L27" s="4">
        <f>10000*J27*J27/D27</f>
        <v>48.40897174554328</v>
      </c>
      <c r="M27" t="s">
        <v>27</v>
      </c>
      <c r="O27" s="7">
        <v>16</v>
      </c>
      <c r="P27" s="8">
        <f t="shared" si="0"/>
        <v>53.876906213404276</v>
      </c>
      <c r="Q27" s="7" t="s">
        <v>53</v>
      </c>
      <c r="R27" s="7">
        <v>4.7</v>
      </c>
      <c r="S27" s="8">
        <f t="shared" si="1"/>
        <v>38.71297911541892</v>
      </c>
      <c r="T27" s="7" t="s">
        <v>53</v>
      </c>
    </row>
    <row r="28" spans="2:14" ht="12.75">
      <c r="B28"/>
      <c r="C28"/>
      <c r="D28"/>
      <c r="E28"/>
      <c r="F28"/>
      <c r="G28"/>
      <c r="I28"/>
      <c r="J28"/>
      <c r="K28"/>
      <c r="L28"/>
      <c r="N28"/>
    </row>
    <row r="29" spans="1:19" ht="12.75">
      <c r="A29" t="s">
        <v>28</v>
      </c>
      <c r="B29" s="7" t="s">
        <v>65</v>
      </c>
      <c r="C29" s="5">
        <v>406.764</v>
      </c>
      <c r="D29" s="5">
        <v>1098.34</v>
      </c>
      <c r="E29" s="5">
        <v>-0.259346</v>
      </c>
      <c r="F29" s="6">
        <v>6.2637</v>
      </c>
      <c r="G29" s="6">
        <v>6.28023</v>
      </c>
      <c r="H29" t="s">
        <v>8</v>
      </c>
      <c r="I29" s="1">
        <v>2.2225</v>
      </c>
      <c r="J29" s="1">
        <v>2.44475</v>
      </c>
      <c r="K29" s="2">
        <f>10000*I29*I29/C29</f>
        <v>121.43420386268204</v>
      </c>
      <c r="L29" s="2">
        <f>10000*J29*J29/D29</f>
        <v>54.41668847988784</v>
      </c>
      <c r="M29" t="s">
        <v>28</v>
      </c>
      <c r="N29" s="7" t="s">
        <v>65</v>
      </c>
      <c r="O29" s="7">
        <v>15.8</v>
      </c>
      <c r="P29" s="8">
        <f t="shared" si="0"/>
        <v>50.44832507301532</v>
      </c>
      <c r="Q29" s="7" t="s">
        <v>53</v>
      </c>
      <c r="R29" s="7">
        <v>8.7</v>
      </c>
      <c r="S29" s="8">
        <f t="shared" si="1"/>
        <v>36.77454214997177</v>
      </c>
    </row>
    <row r="30" spans="1:20" ht="12.75">
      <c r="A30" t="s">
        <v>29</v>
      </c>
      <c r="C30" s="5">
        <v>873.889</v>
      </c>
      <c r="D30" s="5">
        <v>612.505</v>
      </c>
      <c r="E30" s="5">
        <v>2.21248</v>
      </c>
      <c r="F30" s="6">
        <v>6.34287</v>
      </c>
      <c r="G30" s="6">
        <v>6.33661</v>
      </c>
      <c r="H30" t="s">
        <v>8</v>
      </c>
      <c r="I30" s="1">
        <v>2.2225</v>
      </c>
      <c r="J30" s="1">
        <v>2.44475</v>
      </c>
      <c r="K30" s="2">
        <f>10000*I30*I30/C30</f>
        <v>56.523268401364476</v>
      </c>
      <c r="L30" s="2">
        <f>10000*J30*J30/D30</f>
        <v>97.57965343140056</v>
      </c>
      <c r="M30" t="s">
        <v>29</v>
      </c>
      <c r="O30" s="7">
        <v>7.9</v>
      </c>
      <c r="P30" s="8">
        <f t="shared" si="0"/>
        <v>38.21716774098313</v>
      </c>
      <c r="R30" s="7">
        <v>10</v>
      </c>
      <c r="S30" s="8">
        <f t="shared" si="1"/>
        <v>61.7472928792418</v>
      </c>
      <c r="T30" s="7" t="s">
        <v>53</v>
      </c>
    </row>
    <row r="31" spans="2:14" ht="12.75">
      <c r="B31"/>
      <c r="C31"/>
      <c r="D31"/>
      <c r="E31"/>
      <c r="F31"/>
      <c r="G31"/>
      <c r="I31"/>
      <c r="J31"/>
      <c r="K31"/>
      <c r="L31"/>
      <c r="N31"/>
    </row>
    <row r="32" spans="1:20" ht="12.75">
      <c r="A32" t="s">
        <v>30</v>
      </c>
      <c r="B32" s="7" t="s">
        <v>55</v>
      </c>
      <c r="C32" s="5">
        <v>937.991</v>
      </c>
      <c r="D32" s="5">
        <v>699.117</v>
      </c>
      <c r="E32" s="5">
        <v>3.0558</v>
      </c>
      <c r="F32" s="6">
        <v>6.36795</v>
      </c>
      <c r="G32" s="6">
        <v>6.37822</v>
      </c>
      <c r="H32" t="s">
        <v>8</v>
      </c>
      <c r="I32" s="1">
        <v>2.54</v>
      </c>
      <c r="J32" s="1">
        <v>2.9972</v>
      </c>
      <c r="K32" s="2">
        <f>10000*I32*I32/C32</f>
        <v>68.78104374135786</v>
      </c>
      <c r="L32" s="2">
        <f>10000*J32*J32/D32</f>
        <v>128.49362610264092</v>
      </c>
      <c r="M32" t="s">
        <v>30</v>
      </c>
      <c r="N32" s="7" t="s">
        <v>55</v>
      </c>
      <c r="O32" s="7">
        <v>14.6</v>
      </c>
      <c r="P32" s="8">
        <f t="shared" si="0"/>
        <v>34.92677435071337</v>
      </c>
      <c r="Q32" s="7" t="s">
        <v>53</v>
      </c>
      <c r="R32" s="7">
        <v>18</v>
      </c>
      <c r="S32" s="8">
        <f t="shared" si="1"/>
        <v>62.91147032613997</v>
      </c>
      <c r="T32" s="7" t="s">
        <v>53</v>
      </c>
    </row>
    <row r="33" spans="1:19" ht="12.75">
      <c r="A33" t="s">
        <v>31</v>
      </c>
      <c r="C33" s="5">
        <v>571.352</v>
      </c>
      <c r="D33" s="5">
        <v>1666.13</v>
      </c>
      <c r="E33" s="5">
        <v>3.6002</v>
      </c>
      <c r="F33" s="6">
        <v>6.43147</v>
      </c>
      <c r="G33" s="6">
        <v>6.42067</v>
      </c>
      <c r="H33" t="s">
        <v>8</v>
      </c>
      <c r="I33" s="1">
        <v>2.54</v>
      </c>
      <c r="J33" s="1">
        <v>2.9972</v>
      </c>
      <c r="K33" s="2">
        <f>10000*I33*I33/C33</f>
        <v>112.91813102955797</v>
      </c>
      <c r="L33" s="2">
        <f>10000*J33*J33/D33</f>
        <v>53.91660818783648</v>
      </c>
      <c r="M33" t="s">
        <v>31</v>
      </c>
      <c r="O33" s="7">
        <v>17</v>
      </c>
      <c r="P33" s="8">
        <f t="shared" si="0"/>
        <v>49.98844845209258</v>
      </c>
      <c r="Q33" s="7" t="s">
        <v>53</v>
      </c>
      <c r="R33" s="7">
        <v>10.3</v>
      </c>
      <c r="S33" s="8">
        <f t="shared" si="1"/>
        <v>36.97980853834933</v>
      </c>
    </row>
    <row r="34" spans="2:14" ht="12.75">
      <c r="B34"/>
      <c r="C34"/>
      <c r="D34"/>
      <c r="E34"/>
      <c r="F34"/>
      <c r="G34"/>
      <c r="I34"/>
      <c r="J34"/>
      <c r="K34"/>
      <c r="L34"/>
      <c r="N34"/>
    </row>
    <row r="35" spans="1:19" ht="12.75">
      <c r="A35" t="s">
        <v>32</v>
      </c>
      <c r="B35" s="7" t="s">
        <v>56</v>
      </c>
      <c r="C35" s="5">
        <v>693.008</v>
      </c>
      <c r="D35" s="5">
        <v>1766.92</v>
      </c>
      <c r="E35" s="5">
        <v>4.52695</v>
      </c>
      <c r="F35" s="6">
        <v>6.47453</v>
      </c>
      <c r="G35" s="6">
        <v>6.4339</v>
      </c>
      <c r="H35" t="s">
        <v>8</v>
      </c>
      <c r="I35" s="1">
        <v>2.9972</v>
      </c>
      <c r="J35" s="1">
        <v>2.54</v>
      </c>
      <c r="K35" s="2">
        <f>10000*I35*I35/C35</f>
        <v>129.62632235125713</v>
      </c>
      <c r="L35" s="3">
        <f>10000*J35*J35/D35</f>
        <v>36.51325470309918</v>
      </c>
      <c r="M35" t="s">
        <v>32</v>
      </c>
      <c r="N35" s="7" t="s">
        <v>56</v>
      </c>
      <c r="O35" s="7">
        <v>12.2</v>
      </c>
      <c r="P35" s="8">
        <f t="shared" si="0"/>
        <v>82.23171795996583</v>
      </c>
      <c r="Q35" s="7" t="s">
        <v>53</v>
      </c>
      <c r="R35" s="9">
        <v>2.3</v>
      </c>
      <c r="S35" s="8">
        <f t="shared" si="1"/>
        <v>33.28178412152219</v>
      </c>
    </row>
    <row r="36" spans="1:20" ht="12.75">
      <c r="A36" t="s">
        <v>33</v>
      </c>
      <c r="C36" s="5">
        <v>1762.95</v>
      </c>
      <c r="D36" s="5">
        <v>888.831</v>
      </c>
      <c r="E36" s="5">
        <v>7.58728</v>
      </c>
      <c r="F36" s="6">
        <v>6.51595</v>
      </c>
      <c r="G36" s="6">
        <v>6.47034</v>
      </c>
      <c r="H36" t="s">
        <v>8</v>
      </c>
      <c r="I36" s="1">
        <v>2.9972</v>
      </c>
      <c r="J36" s="1">
        <v>2.54</v>
      </c>
      <c r="K36" s="2">
        <f>10000*I36*I36/C36</f>
        <v>50.95554519413483</v>
      </c>
      <c r="L36" s="2">
        <f>10000*J36*J36/D36</f>
        <v>72.58522711291573</v>
      </c>
      <c r="M36" t="s">
        <v>33</v>
      </c>
      <c r="O36" s="7">
        <v>8</v>
      </c>
      <c r="P36" s="8">
        <f t="shared" si="0"/>
        <v>38.26227539068039</v>
      </c>
      <c r="Q36" s="7" t="s">
        <v>53</v>
      </c>
      <c r="R36" s="7">
        <v>9.6</v>
      </c>
      <c r="S36" s="8">
        <f t="shared" si="1"/>
        <v>47.74360930255582</v>
      </c>
      <c r="T36" s="7" t="s">
        <v>57</v>
      </c>
    </row>
    <row r="37" spans="2:14" ht="12.75">
      <c r="B37"/>
      <c r="C37"/>
      <c r="D37"/>
      <c r="E37"/>
      <c r="F37"/>
      <c r="G37"/>
      <c r="I37"/>
      <c r="J37"/>
      <c r="K37"/>
      <c r="L37"/>
      <c r="N37"/>
    </row>
    <row r="38" spans="1:19" ht="12.75">
      <c r="A38" t="s">
        <v>34</v>
      </c>
      <c r="B38" s="7" t="s">
        <v>66</v>
      </c>
      <c r="C38" s="5">
        <v>906.524</v>
      </c>
      <c r="D38" s="5">
        <v>585.311</v>
      </c>
      <c r="E38" s="5">
        <v>2.48752</v>
      </c>
      <c r="F38" s="6">
        <v>6.69958</v>
      </c>
      <c r="G38" s="6">
        <v>6.63948</v>
      </c>
      <c r="H38" t="s">
        <v>8</v>
      </c>
      <c r="I38" s="1">
        <v>1.905</v>
      </c>
      <c r="J38" s="1">
        <v>2.43205</v>
      </c>
      <c r="K38" s="3">
        <f>10000*I38*I38/C38</f>
        <v>40.03231023116873</v>
      </c>
      <c r="L38" s="2">
        <f>10000*J38*J38/D38</f>
        <v>101.05511774936741</v>
      </c>
      <c r="M38" t="s">
        <v>34</v>
      </c>
      <c r="N38" s="7" t="s">
        <v>66</v>
      </c>
      <c r="O38" s="7">
        <v>4.1</v>
      </c>
      <c r="P38" s="8">
        <f t="shared" si="0"/>
        <v>31.88001641434755</v>
      </c>
      <c r="R38" s="7">
        <v>16.3</v>
      </c>
      <c r="S38" s="8">
        <f t="shared" si="1"/>
        <v>44.674552545569775</v>
      </c>
    </row>
    <row r="39" spans="1:19" ht="12.75">
      <c r="A39" t="s">
        <v>35</v>
      </c>
      <c r="C39" s="5">
        <v>414.76</v>
      </c>
      <c r="D39" s="5">
        <v>1043.7</v>
      </c>
      <c r="E39" s="5">
        <v>-0.0310508</v>
      </c>
      <c r="F39" s="6">
        <v>6.77636</v>
      </c>
      <c r="G39" s="6">
        <v>6.69877</v>
      </c>
      <c r="H39" t="s">
        <v>8</v>
      </c>
      <c r="I39" s="1">
        <v>1.905</v>
      </c>
      <c r="J39" s="1">
        <v>2.43205</v>
      </c>
      <c r="K39" s="2">
        <f>10000*I39*I39/C39</f>
        <v>87.4969862088919</v>
      </c>
      <c r="L39" s="2">
        <f>10000*J39*J39/D39</f>
        <v>56.6721012024528</v>
      </c>
      <c r="M39" t="s">
        <v>35</v>
      </c>
      <c r="O39" s="7">
        <v>13.3</v>
      </c>
      <c r="P39" s="8">
        <f t="shared" si="0"/>
        <v>37.07204166264828</v>
      </c>
      <c r="R39" s="7">
        <v>9.1</v>
      </c>
      <c r="S39" s="8">
        <f t="shared" si="1"/>
        <v>37.45067263102423</v>
      </c>
    </row>
    <row r="40" spans="2:14" ht="12.75">
      <c r="B40"/>
      <c r="C40"/>
      <c r="D40"/>
      <c r="E40"/>
      <c r="F40"/>
      <c r="G40"/>
      <c r="I40"/>
      <c r="J40"/>
      <c r="K40"/>
      <c r="L40"/>
      <c r="N40"/>
    </row>
    <row r="41" spans="1:19" ht="12.75">
      <c r="A41" t="s">
        <v>36</v>
      </c>
      <c r="B41" s="7" t="s">
        <v>59</v>
      </c>
      <c r="C41" s="5">
        <v>472.813</v>
      </c>
      <c r="D41" s="5">
        <v>1022</v>
      </c>
      <c r="E41" s="5">
        <v>-1.4623</v>
      </c>
      <c r="F41" s="6">
        <v>6.83561</v>
      </c>
      <c r="G41" s="6">
        <v>6.71968</v>
      </c>
      <c r="H41" t="s">
        <v>8</v>
      </c>
      <c r="I41" s="1">
        <v>2.43205</v>
      </c>
      <c r="J41" s="1">
        <v>1.905</v>
      </c>
      <c r="K41" s="2">
        <f>10000*I41*I41/C41</f>
        <v>125.09950450812477</v>
      </c>
      <c r="L41" s="3">
        <f>10000*J41*J41/D41</f>
        <v>35.509050880626226</v>
      </c>
      <c r="M41" t="s">
        <v>36</v>
      </c>
      <c r="N41" s="7" t="s">
        <v>59</v>
      </c>
      <c r="O41" s="7">
        <v>19</v>
      </c>
      <c r="P41" s="8">
        <f t="shared" si="0"/>
        <v>46.45541054285732</v>
      </c>
      <c r="R41" s="9">
        <v>2.5</v>
      </c>
      <c r="S41" s="8">
        <f t="shared" si="1"/>
        <v>31.00195694716243</v>
      </c>
    </row>
    <row r="42" spans="1:19" ht="12.75">
      <c r="A42" t="s">
        <v>37</v>
      </c>
      <c r="C42" s="5">
        <v>1398.66</v>
      </c>
      <c r="D42" s="5">
        <v>396.383</v>
      </c>
      <c r="E42" s="5">
        <v>-4.5546</v>
      </c>
      <c r="F42" s="6">
        <v>6.89249</v>
      </c>
      <c r="G42" s="6">
        <v>6.79343</v>
      </c>
      <c r="H42" t="s">
        <v>8</v>
      </c>
      <c r="I42" s="1">
        <v>2.43205</v>
      </c>
      <c r="J42" s="1">
        <v>1.905</v>
      </c>
      <c r="K42" s="4">
        <f>10000*I42*I42/C42</f>
        <v>42.28952856662805</v>
      </c>
      <c r="L42" s="2">
        <f>10000*J42*J42/D42</f>
        <v>91.5534975011542</v>
      </c>
      <c r="M42" t="s">
        <v>37</v>
      </c>
      <c r="O42" s="7">
        <v>7</v>
      </c>
      <c r="P42" s="8">
        <f t="shared" si="0"/>
        <v>30.993466621623554</v>
      </c>
      <c r="R42" s="7">
        <v>13.3</v>
      </c>
      <c r="S42" s="8">
        <f t="shared" si="1"/>
        <v>38.79076549700669</v>
      </c>
    </row>
    <row r="43" spans="2:14" ht="12.75">
      <c r="B43"/>
      <c r="C43"/>
      <c r="D43"/>
      <c r="E43"/>
      <c r="F43"/>
      <c r="G43"/>
      <c r="I43"/>
      <c r="J43"/>
      <c r="K43"/>
      <c r="L43"/>
      <c r="N43"/>
    </row>
    <row r="44" spans="1:20" ht="12.75">
      <c r="A44" t="s">
        <v>38</v>
      </c>
      <c r="B44" s="7" t="s">
        <v>58</v>
      </c>
      <c r="C44" s="5">
        <v>1502.98</v>
      </c>
      <c r="D44" s="5">
        <v>440.052</v>
      </c>
      <c r="E44" s="5">
        <v>-5.2512</v>
      </c>
      <c r="F44" s="6">
        <v>6.9096</v>
      </c>
      <c r="G44" s="6">
        <v>6.8707</v>
      </c>
      <c r="H44" t="s">
        <v>8</v>
      </c>
      <c r="I44" s="1">
        <v>2.4638</v>
      </c>
      <c r="J44" s="1">
        <v>2.2733</v>
      </c>
      <c r="K44" s="4">
        <f>10000*I44*I44/C44</f>
        <v>40.38849778440165</v>
      </c>
      <c r="L44" s="2">
        <f>10000*J44*J44/D44</f>
        <v>117.43823207257323</v>
      </c>
      <c r="M44" t="s">
        <v>38</v>
      </c>
      <c r="N44" s="7" t="s">
        <v>58</v>
      </c>
      <c r="O44" s="7">
        <v>4.1</v>
      </c>
      <c r="P44" s="8">
        <f t="shared" si="0"/>
        <v>33.94707474484024</v>
      </c>
      <c r="R44" s="7">
        <v>12.7</v>
      </c>
      <c r="S44" s="8">
        <f t="shared" si="1"/>
        <v>60.99340282512063</v>
      </c>
      <c r="T44" s="7" t="s">
        <v>53</v>
      </c>
    </row>
    <row r="45" spans="1:19" ht="12.75">
      <c r="A45" t="s">
        <v>39</v>
      </c>
      <c r="C45" s="5">
        <v>614.827</v>
      </c>
      <c r="D45" s="5">
        <v>1348.53</v>
      </c>
      <c r="E45" s="5">
        <v>-4.08911</v>
      </c>
      <c r="F45" s="6">
        <v>6.95742</v>
      </c>
      <c r="G45" s="6">
        <v>6.9309</v>
      </c>
      <c r="H45" t="s">
        <v>8</v>
      </c>
      <c r="I45" s="1">
        <v>2.4638</v>
      </c>
      <c r="J45" s="1">
        <v>2.2733</v>
      </c>
      <c r="K45" s="2">
        <f>10000*I45*I45/C45</f>
        <v>98.73200819092199</v>
      </c>
      <c r="L45" s="3">
        <f>10000*J45*J45/D45</f>
        <v>38.32241692806241</v>
      </c>
      <c r="M45" t="s">
        <v>39</v>
      </c>
      <c r="O45" s="7">
        <v>17</v>
      </c>
      <c r="P45" s="8">
        <f t="shared" si="0"/>
        <v>42.35907726889027</v>
      </c>
      <c r="Q45" s="7" t="s">
        <v>53</v>
      </c>
      <c r="R45" s="7">
        <v>3</v>
      </c>
      <c r="S45" s="8">
        <f t="shared" si="1"/>
        <v>33.43198067525379</v>
      </c>
    </row>
    <row r="46" spans="2:14" ht="12.75">
      <c r="B46"/>
      <c r="C46"/>
      <c r="D46"/>
      <c r="E46"/>
      <c r="F46"/>
      <c r="G46"/>
      <c r="I46"/>
      <c r="J46"/>
      <c r="K46"/>
      <c r="L46"/>
      <c r="N46"/>
    </row>
    <row r="47" spans="1:19" ht="12.75">
      <c r="A47" t="s">
        <v>40</v>
      </c>
      <c r="B47" s="7" t="s">
        <v>67</v>
      </c>
      <c r="C47" s="5">
        <v>593.225</v>
      </c>
      <c r="D47" s="5">
        <v>1377.01</v>
      </c>
      <c r="E47" s="5">
        <v>-4.3813</v>
      </c>
      <c r="F47" s="6">
        <v>7.00736</v>
      </c>
      <c r="G47" s="6">
        <v>6.94847</v>
      </c>
      <c r="H47" t="s">
        <v>8</v>
      </c>
      <c r="I47" s="1">
        <v>2.2733</v>
      </c>
      <c r="J47" s="1">
        <v>2.4638</v>
      </c>
      <c r="K47" s="2">
        <f>10000*I47*I47/C47</f>
        <v>87.11522424038097</v>
      </c>
      <c r="L47" s="4">
        <f>10000*J47*J47/D47</f>
        <v>44.08327056448392</v>
      </c>
      <c r="M47" t="s">
        <v>40</v>
      </c>
      <c r="N47" s="7" t="s">
        <v>67</v>
      </c>
      <c r="O47" s="7">
        <v>14.5</v>
      </c>
      <c r="P47" s="8">
        <f t="shared" si="0"/>
        <v>40.410179780015994</v>
      </c>
      <c r="Q47" s="7" t="s">
        <v>53</v>
      </c>
      <c r="R47" s="7">
        <v>5.4</v>
      </c>
      <c r="S47" s="8">
        <f t="shared" si="1"/>
        <v>34.95078786646429</v>
      </c>
    </row>
    <row r="48" spans="1:19" ht="12.75">
      <c r="A48" t="s">
        <v>41</v>
      </c>
      <c r="C48" s="5">
        <v>1284.81</v>
      </c>
      <c r="D48" s="5">
        <v>602.046</v>
      </c>
      <c r="E48" s="5">
        <v>-6.32994</v>
      </c>
      <c r="F48" s="6">
        <v>7.06019</v>
      </c>
      <c r="G48" s="6">
        <v>6.99905</v>
      </c>
      <c r="H48" t="s">
        <v>8</v>
      </c>
      <c r="I48" s="1">
        <v>2.2733</v>
      </c>
      <c r="J48" s="1">
        <v>2.4638</v>
      </c>
      <c r="K48" s="3">
        <f>10000*I48*I48/C48</f>
        <v>40.223012663351</v>
      </c>
      <c r="L48" s="2">
        <f>10000*J48*J48/D48</f>
        <v>100.82801712825929</v>
      </c>
      <c r="M48" t="s">
        <v>41</v>
      </c>
      <c r="O48" s="7">
        <v>4.9</v>
      </c>
      <c r="P48" s="8">
        <f t="shared" si="0"/>
        <v>32.02030564830597</v>
      </c>
      <c r="R48" s="7">
        <v>16.2</v>
      </c>
      <c r="S48" s="8">
        <f t="shared" si="1"/>
        <v>45.42932666274668</v>
      </c>
    </row>
    <row r="49" spans="2:14" ht="12.75">
      <c r="B49"/>
      <c r="C49"/>
      <c r="D49"/>
      <c r="E49"/>
      <c r="F49"/>
      <c r="G49"/>
      <c r="I49"/>
      <c r="J49"/>
      <c r="K49"/>
      <c r="L49"/>
      <c r="N49"/>
    </row>
    <row r="50" spans="1:19" ht="12.75">
      <c r="A50" t="s">
        <v>42</v>
      </c>
      <c r="C50" s="5">
        <v>1068.56</v>
      </c>
      <c r="D50" s="5">
        <v>515.72</v>
      </c>
      <c r="E50" s="5">
        <v>2.60491</v>
      </c>
      <c r="F50" s="6">
        <v>9.60631</v>
      </c>
      <c r="G50" s="6">
        <v>9.64277</v>
      </c>
      <c r="H50" t="s">
        <v>5</v>
      </c>
      <c r="I50" s="1">
        <v>2.0637</v>
      </c>
      <c r="J50" s="1">
        <v>2.8575</v>
      </c>
      <c r="K50" s="3">
        <f>10000*I50*I50/C50</f>
        <v>39.85604636145841</v>
      </c>
      <c r="L50" s="2">
        <f>10000*J50*J50/D50</f>
        <v>158.32828375862871</v>
      </c>
      <c r="M50" t="s">
        <v>42</v>
      </c>
      <c r="O50" s="7">
        <v>0</v>
      </c>
      <c r="P50" s="8">
        <f t="shared" si="0"/>
        <v>39.85604636145842</v>
      </c>
      <c r="R50" s="7">
        <v>0</v>
      </c>
      <c r="S50" s="8">
        <f t="shared" si="1"/>
        <v>158.32828375862871</v>
      </c>
    </row>
    <row r="51" spans="1:19" ht="12.75">
      <c r="A51" t="s">
        <v>43</v>
      </c>
      <c r="C51" s="5">
        <v>564.045</v>
      </c>
      <c r="D51" s="5">
        <v>1310.64</v>
      </c>
      <c r="E51" s="5">
        <v>1.7536</v>
      </c>
      <c r="F51" s="6">
        <v>9.66841</v>
      </c>
      <c r="G51" s="6">
        <v>9.70124</v>
      </c>
      <c r="H51" t="s">
        <v>5</v>
      </c>
      <c r="I51" s="1">
        <v>2.0637</v>
      </c>
      <c r="J51" s="1">
        <v>2.8575</v>
      </c>
      <c r="K51" s="2">
        <f>10000*I51*I51/C51</f>
        <v>75.50563678429913</v>
      </c>
      <c r="L51" s="2">
        <f>10000*J51*J51/D51</f>
        <v>62.300145348837205</v>
      </c>
      <c r="M51" t="s">
        <v>43</v>
      </c>
      <c r="O51" s="7">
        <v>0</v>
      </c>
      <c r="P51" s="8">
        <f t="shared" si="0"/>
        <v>75.50563678429914</v>
      </c>
      <c r="R51" s="7">
        <v>0</v>
      </c>
      <c r="S51" s="8">
        <f t="shared" si="1"/>
        <v>62.300145348837205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vnagasl</cp:lastModifiedBy>
  <cp:lastPrinted>2006-01-24T20:47:28Z</cp:lastPrinted>
  <dcterms:created xsi:type="dcterms:W3CDTF">2006-01-23T21:55:20Z</dcterms:created>
  <dcterms:modified xsi:type="dcterms:W3CDTF">2006-01-25T00:09:16Z</dcterms:modified>
  <cp:category/>
  <cp:version/>
  <cp:contentType/>
  <cp:contentStatus/>
</cp:coreProperties>
</file>