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410" windowWidth="10260" windowHeight="9720" activeTab="0"/>
  </bookViews>
  <sheets>
    <sheet name="StatesCO&amp;Allot" sheetId="1" r:id="rId1"/>
    <sheet name="TribesCO&amp;Allot" sheetId="2" r:id="rId2"/>
  </sheets>
  <definedNames>
    <definedName name="_Fill" hidden="1">#REF!</definedName>
    <definedName name="_xlnm.Print_Area" localSheetId="0">'StatesCO&amp;Allot'!$A$1:$E$67</definedName>
    <definedName name="PRINT_AREA_MI">#REF!</definedName>
    <definedName name="_xlnm.Print_Titles" localSheetId="0">'StatesCO&amp;Allot'!$1:$4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<sst xmlns="http://schemas.openxmlformats.org/spreadsheetml/2006/main" count="263" uniqueCount="229">
  <si>
    <t>TRIBES</t>
  </si>
  <si>
    <t>Alabama</t>
  </si>
  <si>
    <t>Alaska</t>
  </si>
  <si>
    <t>Arizona</t>
  </si>
  <si>
    <t>California</t>
  </si>
  <si>
    <t>Colorado</t>
  </si>
  <si>
    <t>Florida</t>
  </si>
  <si>
    <t>Idaho</t>
  </si>
  <si>
    <t>Indiana</t>
  </si>
  <si>
    <t>Kansas</t>
  </si>
  <si>
    <t>Maine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</si>
  <si>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</si>
  <si>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</si>
  <si>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</si>
  <si>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</si>
  <si>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</si>
  <si>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</si>
  <si>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</si>
  <si>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</si>
  <si>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</si>
  <si>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</si>
  <si>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</si>
  <si>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</si>
  <si>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Rhode Island</t>
  </si>
  <si>
    <t>South Dakota</t>
  </si>
  <si>
    <t>Utah</t>
  </si>
  <si>
    <t>Washington</t>
  </si>
  <si>
    <t>Wyoming</t>
  </si>
  <si>
    <t>Arkansas</t>
  </si>
  <si>
    <t>Connecticut</t>
  </si>
  <si>
    <t>Delaware</t>
  </si>
  <si>
    <t>District of Columbia</t>
  </si>
  <si>
    <t>Georgia</t>
  </si>
  <si>
    <t>Hawaii</t>
  </si>
  <si>
    <t>Illinois</t>
  </si>
  <si>
    <t>Iowa</t>
  </si>
  <si>
    <t>Kentucky</t>
  </si>
  <si>
    <t>Louisiana</t>
  </si>
  <si>
    <t>Maryland</t>
  </si>
  <si>
    <t>Minnesota</t>
  </si>
  <si>
    <t>Missouri</t>
  </si>
  <si>
    <t>Nevada</t>
  </si>
  <si>
    <t>New Hampshire</t>
  </si>
  <si>
    <t>Ohio</t>
  </si>
  <si>
    <t>Pennsylvania</t>
  </si>
  <si>
    <t>South Carolina</t>
  </si>
  <si>
    <t>Tennessee</t>
  </si>
  <si>
    <t>Texas</t>
  </si>
  <si>
    <t>Vermont</t>
  </si>
  <si>
    <t>Virginia</t>
  </si>
  <si>
    <t>West Virginia</t>
  </si>
  <si>
    <t>Wisconsin</t>
  </si>
  <si>
    <t>American Samoa</t>
  </si>
  <si>
    <t>Guam</t>
  </si>
  <si>
    <t>Northern Marianas</t>
  </si>
  <si>
    <t>Puerto Rico</t>
  </si>
  <si>
    <t>Virgin Islands</t>
  </si>
  <si>
    <t>Territory</t>
  </si>
  <si>
    <t>State</t>
  </si>
  <si>
    <t>Maximum Carryover Amount (Col. D X 10%)</t>
  </si>
  <si>
    <t>Totals</t>
  </si>
  <si>
    <t>F</t>
  </si>
  <si>
    <t>G</t>
  </si>
  <si>
    <t>Carryover Amount Reported</t>
  </si>
  <si>
    <t>Issues</t>
  </si>
  <si>
    <t>Issues          Reallotment</t>
  </si>
  <si>
    <t xml:space="preserve">FY 2007 State Block Grant - Net Allotment </t>
  </si>
  <si>
    <t>FY 2007 Maximum Carryover Amount into FY 2008 for States / Territories</t>
  </si>
  <si>
    <t>FY 2007 Territory Block Grant Allocation</t>
  </si>
  <si>
    <t xml:space="preserve">LOW INCOME HOME ENERGY ASSISTANCE PROGRAM             Attachment C                               </t>
  </si>
  <si>
    <t>Maximum Carryover Amount          (Col. B X 10%)</t>
  </si>
  <si>
    <t>FY 2007 Maximum Carryover Amount into FY 2008 for Tribes</t>
  </si>
  <si>
    <t xml:space="preserve">FY 2007 Tribes Block Grant Allotment </t>
  </si>
  <si>
    <t>Maximum Carryover Amount    (Col. B X 10%)</t>
  </si>
  <si>
    <t xml:space="preserve">  Ma-Chis Lower Creek Indian Tribe</t>
  </si>
  <si>
    <t xml:space="preserve">  Mowa Band of Choctaw Indians </t>
  </si>
  <si>
    <t>`</t>
  </si>
  <si>
    <t xml:space="preserve">  Poarch Band of Creek Indians 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</si>
  <si>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</si>
  <si>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</si>
  <si>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</si>
  <si>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</si>
  <si>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</si>
  <si>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</si>
  <si>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</si>
  <si>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</si>
  <si>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</si>
  <si>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</si>
  <si>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</si>
  <si>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</si>
  <si>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</si>
  <si>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</si>
  <si>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</si>
  <si>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</si>
  <si>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</si>
  <si>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White Mountain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</si>
  <si>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</si>
  <si>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</si>
  <si>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</si>
  <si>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</si>
  <si>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</si>
  <si>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</si>
  <si>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</si>
  <si>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</si>
  <si>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</si>
  <si>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 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</si>
  <si>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</si>
  <si>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</si>
  <si>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</si>
  <si>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</si>
  <si>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</si>
  <si>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</si>
  <si>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</si>
  <si>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</si>
  <si>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</si>
  <si>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Shingle Springs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</si>
  <si>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</si>
  <si>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</si>
  <si>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</si>
  <si>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</si>
  <si>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</si>
  <si>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</si>
  <si>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</si>
  <si>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</si>
  <si>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</si>
  <si>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</si>
  <si>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</si>
  <si>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</si>
  <si>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</si>
  <si>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</si>
  <si>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</si>
  <si>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</si>
  <si>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</si>
  <si>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</si>
  <si>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</si>
  <si>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</si>
  <si>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</si>
  <si>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</si>
  <si>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</si>
  <si>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</si>
  <si>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</si>
  <si>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</si>
  <si>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</si>
  <si>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</si>
  <si>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</si>
  <si>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</si>
  <si>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</si>
  <si>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</si>
  <si>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</si>
  <si>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</si>
  <si>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</si>
  <si>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</si>
  <si>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</si>
  <si>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</si>
  <si>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</si>
  <si>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</si>
  <si>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</si>
  <si>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</si>
  <si>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</si>
  <si>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</si>
  <si>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</si>
  <si>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</si>
  <si>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</si>
  <si>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</si>
  <si>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</si>
  <si>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</si>
  <si>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</si>
  <si>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</si>
  <si>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</si>
  <si>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</si>
  <si>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</si>
  <si>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</si>
  <si>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</si>
  <si>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Kiowa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</si>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</sst>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%\ \c\o\l\d\e\r"/>
    <numFmt numFmtId="166" formatCode="0%\ \c\o\l\d\e\r;0%\ \w\a\r\m\e\r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00000"/>
    <numFmt numFmtId="175" formatCode="#\ ?/10"/>
    <numFmt numFmtId="176" formatCode="&quot;$&quot;#,##0"/>
    <numFmt numFmtId="177" formatCode="0.0000%"/>
    <numFmt numFmtId="178" formatCode="0.000%"/>
    <numFmt numFmtId="179" formatCode="0.00000%"/>
    <numFmt numFmtId="180" formatCode="dd\-mmm\-yy"/>
    <numFmt numFmtId="181" formatCode="0.00000000_)"/>
    <numFmt numFmtId="182" formatCode="0.00000000%"/>
    <numFmt numFmtId="183" formatCode="0.00000000E+00"/>
    <numFmt numFmtId="184" formatCode="0.00000000"/>
    <numFmt numFmtId="185" formatCode="0.000000%"/>
    <numFmt numFmtId="186" formatCode="0.0000000%"/>
    <numFmt numFmtId="187" formatCode="0.000000000%"/>
    <numFmt numFmtId="188" formatCode="#,##0.00000000"/>
    <numFmt numFmtId="189" formatCode="&quot;$&quot;#,##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$&quot;#,##0.0000000"/>
    <numFmt numFmtId="195" formatCode="&quot;$&quot;#,##0.000000"/>
    <numFmt numFmtId="196" formatCode="&quot;$&quot;#,##0.00000"/>
    <numFmt numFmtId="197" formatCode="&quot;$&quot;#,##0.0000"/>
    <numFmt numFmtId="198" formatCode="&quot;$&quot;#,##0.000"/>
    <numFmt numFmtId="199" formatCode="&quot;$&quot;#,##0.00"/>
    <numFmt numFmtId="200" formatCode="&quot;$&quot;#,##0.0"/>
    <numFmt numFmtId="201" formatCode="_(&quot;$&quot;* #,##0_);_(&quot;$&quot;* \(#,##0\);_(&quot;$&quot;* &quot;-&quot;??_);_(@_)"/>
    <numFmt numFmtId="202" formatCode="#,##0.00000000_);\(#,##0.00000000\)"/>
    <numFmt numFmtId="203" formatCode="#,##0.0000000"/>
    <numFmt numFmtId="204" formatCode="#,##0.000000"/>
    <numFmt numFmtId="205" formatCode="#,##0.00000"/>
    <numFmt numFmtId="206" formatCode="#,##0.0000"/>
    <numFmt numFmtId="207" formatCode="#,##0.000"/>
    <numFmt numFmtId="208" formatCode="#,##0.0"/>
    <numFmt numFmtId="209" formatCode="0_)"/>
    <numFmt numFmtId="210" formatCode="&quot;$&quot;#,##0.00000000_);\(&quot;$&quot;#,##0.00000000\)"/>
    <numFmt numFmtId="211" formatCode="#,##0.0000000000"/>
    <numFmt numFmtId="212" formatCode="0.000000000"/>
    <numFmt numFmtId="213" formatCode="&quot;$&quot;#,##0.000000000_);\(&quot;$&quot;#,##0.000000000\)"/>
    <numFmt numFmtId="214" formatCode="0.000_)"/>
    <numFmt numFmtId="215" formatCode="0.00_)"/>
    <numFmt numFmtId="216" formatCode="0.0000_)"/>
    <numFmt numFmtId="217" formatCode="0.00000_)"/>
    <numFmt numFmtId="218" formatCode="&quot;$&quot;#,##0.000_);\(&quot;$&quot;#,##0.000\)"/>
    <numFmt numFmtId="219" formatCode="dd\-mmm\-yy_)"/>
    <numFmt numFmtId="220" formatCode="General_)"/>
    <numFmt numFmtId="221" formatCode="&quot;$&quot;#,##0.0_);\(&quot;$&quot;#,##0.0\)"/>
    <numFmt numFmtId="222" formatCode="&quot;$&quot;#,##0.0000_);\(&quot;$&quot;#,##0.0000\)"/>
    <numFmt numFmtId="223" formatCode="#,##0.00000_);\(#,##0.00000\)"/>
    <numFmt numFmtId="224" formatCode="#,##0.0_);\(#,##0.0\)"/>
    <numFmt numFmtId="225" formatCode="#,##0.000_);\(#,##0.000\)"/>
    <numFmt numFmtId="226" formatCode="#,##0.0000_);\(#,##0.0000\)"/>
    <numFmt numFmtId="227" formatCode="&quot;$&quot;#,##0.000000_);\(&quot;$&quot;#,##0.000000\)"/>
  </numFmts>
  <fonts count="10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25" applyFont="1" applyAlignment="1">
      <alignment horizontal="center"/>
      <protection/>
    </xf>
    <xf numFmtId="37" fontId="0" fillId="0" borderId="0" xfId="26" applyNumberFormat="1" applyFont="1" applyBorder="1" applyAlignment="1" applyProtection="1">
      <alignment horizontal="left" wrapText="1"/>
      <protection/>
    </xf>
    <xf numFmtId="5" fontId="0" fillId="0" borderId="0" xfId="27" applyNumberFormat="1" applyFont="1" applyFill="1" applyProtection="1">
      <alignment/>
      <protection/>
    </xf>
    <xf numFmtId="37" fontId="0" fillId="0" borderId="0" xfId="27" applyFont="1" applyFill="1">
      <alignment/>
      <protection/>
    </xf>
    <xf numFmtId="37" fontId="2" fillId="0" borderId="0" xfId="27" applyNumberFormat="1" applyFont="1" applyFill="1" applyAlignment="1" applyProtection="1">
      <alignment horizontal="left"/>
      <protection/>
    </xf>
    <xf numFmtId="0" fontId="0" fillId="0" borderId="1" xfId="0" applyFont="1" applyBorder="1" applyAlignment="1">
      <alignment wrapText="1"/>
    </xf>
    <xf numFmtId="5" fontId="0" fillId="0" borderId="0" xfId="26" applyNumberFormat="1" applyFont="1" applyBorder="1" applyProtection="1">
      <alignment/>
      <protection/>
    </xf>
    <xf numFmtId="0" fontId="0" fillId="0" borderId="0" xfId="0" applyFont="1" applyAlignment="1">
      <alignment/>
    </xf>
    <xf numFmtId="5" fontId="0" fillId="0" borderId="0" xfId="24" applyNumberFormat="1" applyFont="1" applyFill="1" applyAlignment="1" applyProtection="1">
      <alignment horizontal="left"/>
      <protection/>
    </xf>
    <xf numFmtId="37" fontId="0" fillId="0" borderId="0" xfId="26" applyNumberFormat="1" applyFont="1" applyAlignment="1" applyProtection="1">
      <alignment horizontal="left"/>
      <protection/>
    </xf>
    <xf numFmtId="37" fontId="0" fillId="0" borderId="2" xfId="26" applyNumberFormat="1" applyFont="1" applyBorder="1" applyAlignment="1" applyProtection="1">
      <alignment horizontal="left"/>
      <protection/>
    </xf>
    <xf numFmtId="37" fontId="0" fillId="0" borderId="0" xfId="26" applyNumberFormat="1" applyFont="1" applyFill="1" applyBorder="1" applyAlignment="1" applyProtection="1">
      <alignment horizontal="center"/>
      <protection/>
    </xf>
    <xf numFmtId="5" fontId="0" fillId="0" borderId="3" xfId="24" applyNumberFormat="1" applyFont="1" applyFill="1" applyBorder="1" applyAlignment="1" applyProtection="1">
      <alignment horizontal="left"/>
      <protection/>
    </xf>
    <xf numFmtId="5" fontId="0" fillId="0" borderId="3" xfId="0" applyNumberFormat="1" applyBorder="1" applyAlignment="1">
      <alignment/>
    </xf>
    <xf numFmtId="37" fontId="0" fillId="0" borderId="3" xfId="26" applyNumberFormat="1" applyFont="1" applyFill="1" applyBorder="1" applyAlignment="1" applyProtection="1">
      <alignment horizontal="center" wrapText="1"/>
      <protection/>
    </xf>
    <xf numFmtId="5" fontId="0" fillId="0" borderId="0" xfId="24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/>
      <protection/>
    </xf>
    <xf numFmtId="5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horizontal="center"/>
      <protection/>
    </xf>
    <xf numFmtId="176" fontId="0" fillId="0" borderId="0" xfId="25" applyNumberFormat="1" applyFont="1" applyAlignment="1">
      <alignment horizontal="center"/>
      <protection/>
    </xf>
    <xf numFmtId="176" fontId="0" fillId="0" borderId="0" xfId="0" applyNumberFormat="1" applyFont="1" applyAlignment="1">
      <alignment horizontal="left"/>
    </xf>
    <xf numFmtId="176" fontId="0" fillId="0" borderId="3" xfId="24" applyNumberFormat="1" applyFont="1" applyFill="1" applyBorder="1" applyAlignment="1" applyProtection="1">
      <alignment horizontal="left"/>
      <protection/>
    </xf>
    <xf numFmtId="176" fontId="0" fillId="0" borderId="0" xfId="24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25" applyFont="1" applyBorder="1" applyAlignment="1">
      <alignment horizontal="center"/>
      <protection/>
    </xf>
    <xf numFmtId="37" fontId="0" fillId="0" borderId="0" xfId="26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99" fontId="0" fillId="0" borderId="0" xfId="0" applyNumberFormat="1" applyFont="1" applyAlignment="1">
      <alignment/>
    </xf>
    <xf numFmtId="199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Alignment="1">
      <alignment horizontal="right"/>
    </xf>
    <xf numFmtId="37" fontId="9" fillId="0" borderId="0" xfId="26" applyNumberFormat="1" applyFont="1" applyAlignment="1" applyProtection="1">
      <alignment horizontal="left"/>
      <protection/>
    </xf>
    <xf numFmtId="176" fontId="0" fillId="0" borderId="3" xfId="24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0" fillId="0" borderId="0" xfId="27" applyNumberFormat="1" applyFont="1" applyFill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0" xfId="25" applyNumberFormat="1" applyFont="1" applyAlignment="1">
      <alignment horizontal="center"/>
      <protection/>
    </xf>
    <xf numFmtId="37" fontId="0" fillId="0" borderId="0" xfId="27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5" fontId="0" fillId="0" borderId="0" xfId="27" applyNumberFormat="1" applyFont="1" applyFill="1" applyAlignment="1" applyProtection="1">
      <alignment horizontal="right"/>
      <protection/>
    </xf>
  </cellXfs>
  <cellStyles count="15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203.25M cont_usage weighted" xfId="25"/>
    <cellStyle name="Normal_2005-LIHEAP Allocations-$1.884B-FINAL" xfId="26"/>
    <cellStyle name="Normal_2006-LIHEAP Alloc-$2 0B (2)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67"/>
  <sheetViews>
    <sheetView tabSelected="1" zoomScale="130" zoomScaleNormal="13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21.7109375" style="9" customWidth="1"/>
    <col min="2" max="2" width="23.140625" style="9" customWidth="1"/>
    <col min="3" max="3" width="28.7109375" style="26" customWidth="1"/>
    <col min="4" max="4" width="16.7109375" style="9" hidden="1" customWidth="1"/>
    <col min="5" max="5" width="15.7109375" style="9" hidden="1" customWidth="1"/>
    <col min="6" max="16384" width="9.140625" style="9" customWidth="1"/>
  </cols>
  <sheetData>
    <row r="1" spans="1:6" s="28" customFormat="1" ht="12.75" customHeight="1">
      <c r="A1" s="43" t="s">
        <v>69</v>
      </c>
      <c r="B1" s="43"/>
      <c r="C1" s="43"/>
      <c r="D1" s="27"/>
      <c r="E1" s="27"/>
      <c r="F1" s="27"/>
    </row>
    <row r="2" spans="1:6" ht="15.75">
      <c r="A2" s="44" t="s">
        <v>67</v>
      </c>
      <c r="B2" s="44"/>
      <c r="C2" s="44"/>
      <c r="D2" s="19"/>
      <c r="E2" s="19"/>
      <c r="F2" s="19"/>
    </row>
    <row r="3" spans="1:6" ht="15.75">
      <c r="A3" s="42"/>
      <c r="B3" s="18"/>
      <c r="C3" s="21"/>
      <c r="D3" s="19"/>
      <c r="E3" s="19"/>
      <c r="F3" s="19"/>
    </row>
    <row r="4" spans="1:5" ht="12.75">
      <c r="A4" s="32" t="str">
        <f>IF(COLUMN()&lt;=26,CHAR(64+COLUMN()),CHAR(64+ROUNDDOWN((COLUMN()-1)/26,0))&amp;CHAR(65+MOD((COLUMN()-1),26)))</f>
        <v>A</v>
      </c>
      <c r="B4" s="32" t="str">
        <f>IF(COLUMN()&lt;=26,CHAR(64+COLUMN()),CHAR(64+ROUNDDOWN((COLUMN()-1)/26,0))&amp;CHAR(65+MOD((COLUMN()-1),26)))</f>
        <v>B</v>
      </c>
      <c r="C4" s="22" t="str">
        <f>IF(COLUMN()&lt;=26,CHAR(64+COLUMN()),CHAR(64+ROUNDDOWN((COLUMN()-1)/26,0))&amp;CHAR(65+MOD((COLUMN()-1),26)))</f>
        <v>C</v>
      </c>
      <c r="D4" s="29" t="s">
        <v>61</v>
      </c>
      <c r="E4" s="29" t="s">
        <v>62</v>
      </c>
    </row>
    <row r="5" spans="1:5" ht="25.5">
      <c r="A5" s="34" t="s">
        <v>58</v>
      </c>
      <c r="B5" s="35" t="s">
        <v>66</v>
      </c>
      <c r="C5" s="36" t="s">
        <v>70</v>
      </c>
      <c r="D5" s="30" t="s">
        <v>63</v>
      </c>
      <c r="E5" s="31" t="s">
        <v>65</v>
      </c>
    </row>
    <row r="6" spans="1:5" ht="12.75">
      <c r="A6" s="34"/>
      <c r="B6" s="35"/>
      <c r="C6" s="36"/>
      <c r="D6" s="30"/>
      <c r="E6" s="31"/>
    </row>
    <row r="7" spans="1:6" ht="12.75">
      <c r="A7" s="33" t="s">
        <v>1</v>
      </c>
      <c r="B7" s="10">
        <v>16672612</v>
      </c>
      <c r="C7" s="23">
        <f>B7*0.1</f>
        <v>1667261.2000000002</v>
      </c>
      <c r="D7" s="26"/>
      <c r="E7" s="20"/>
      <c r="F7" s="20"/>
    </row>
    <row r="8" spans="1:6" ht="12.75">
      <c r="A8" s="11" t="s">
        <v>2</v>
      </c>
      <c r="B8" s="10">
        <v>7418091</v>
      </c>
      <c r="C8" s="23">
        <f aca="true" t="shared" si="0" ref="C8:C57">B8*0.1</f>
        <v>741809.1000000001</v>
      </c>
      <c r="D8" s="26"/>
      <c r="E8" s="20"/>
      <c r="F8" s="20"/>
    </row>
    <row r="9" spans="1:6" ht="12.75">
      <c r="A9" s="11" t="s">
        <v>3</v>
      </c>
      <c r="B9" s="10">
        <v>7450979</v>
      </c>
      <c r="C9" s="23">
        <f t="shared" si="0"/>
        <v>745097.9</v>
      </c>
      <c r="D9" s="26"/>
      <c r="E9" s="20"/>
      <c r="F9" s="20"/>
    </row>
    <row r="10" spans="1:6" ht="12.75">
      <c r="A10" s="11" t="s">
        <v>28</v>
      </c>
      <c r="B10" s="10">
        <v>12795882</v>
      </c>
      <c r="C10" s="23">
        <f t="shared" si="0"/>
        <v>1279588.2000000002</v>
      </c>
      <c r="D10" s="26"/>
      <c r="E10" s="20"/>
      <c r="F10" s="20"/>
    </row>
    <row r="11" spans="1:6" ht="12.75">
      <c r="A11" s="11" t="s">
        <v>4</v>
      </c>
      <c r="B11" s="10">
        <v>89236390</v>
      </c>
      <c r="C11" s="23">
        <f t="shared" si="0"/>
        <v>8923639</v>
      </c>
      <c r="D11" s="26"/>
      <c r="E11" s="20"/>
      <c r="F11" s="20"/>
    </row>
    <row r="12" spans="1:6" ht="12.75">
      <c r="A12" s="11" t="s">
        <v>5</v>
      </c>
      <c r="B12" s="10">
        <v>31367366</v>
      </c>
      <c r="C12" s="23">
        <f t="shared" si="0"/>
        <v>3136736.6</v>
      </c>
      <c r="D12" s="26"/>
      <c r="E12" s="20"/>
      <c r="F12" s="20"/>
    </row>
    <row r="13" spans="1:6" ht="12.75">
      <c r="A13" s="11" t="s">
        <v>29</v>
      </c>
      <c r="B13" s="10">
        <v>40919836</v>
      </c>
      <c r="C13" s="23">
        <f t="shared" si="0"/>
        <v>4091983.6</v>
      </c>
      <c r="D13" s="26"/>
      <c r="E13" s="20"/>
      <c r="F13" s="20"/>
    </row>
    <row r="14" spans="1:6" ht="12.75">
      <c r="A14" s="11" t="s">
        <v>30</v>
      </c>
      <c r="B14" s="10">
        <v>5431321</v>
      </c>
      <c r="C14" s="23">
        <f t="shared" si="0"/>
        <v>543132.1</v>
      </c>
      <c r="D14" s="26"/>
      <c r="E14" s="20"/>
      <c r="F14" s="20"/>
    </row>
    <row r="15" spans="1:6" ht="12.75">
      <c r="A15" s="11" t="s">
        <v>31</v>
      </c>
      <c r="B15" s="10">
        <v>6354918</v>
      </c>
      <c r="C15" s="23">
        <f t="shared" si="0"/>
        <v>635491.8</v>
      </c>
      <c r="D15" s="26"/>
      <c r="E15" s="20"/>
      <c r="F15" s="20"/>
    </row>
    <row r="16" spans="1:6" ht="12.75">
      <c r="A16" s="11" t="s">
        <v>6</v>
      </c>
      <c r="B16" s="10">
        <v>26527472</v>
      </c>
      <c r="C16" s="23">
        <f t="shared" si="0"/>
        <v>2652747.2</v>
      </c>
      <c r="D16" s="26"/>
      <c r="E16" s="20"/>
      <c r="F16" s="20"/>
    </row>
    <row r="17" spans="1:6" ht="12.75">
      <c r="A17" s="11" t="s">
        <v>32</v>
      </c>
      <c r="B17" s="10">
        <v>20979412</v>
      </c>
      <c r="C17" s="23">
        <f t="shared" si="0"/>
        <v>2097941.2</v>
      </c>
      <c r="D17" s="26"/>
      <c r="E17" s="20"/>
      <c r="F17" s="20"/>
    </row>
    <row r="18" spans="1:6" ht="12.75">
      <c r="A18" s="11" t="s">
        <v>33</v>
      </c>
      <c r="B18" s="10">
        <v>2112742</v>
      </c>
      <c r="C18" s="23">
        <f t="shared" si="0"/>
        <v>211274.2</v>
      </c>
      <c r="D18" s="26"/>
      <c r="E18" s="20"/>
      <c r="F18" s="20"/>
    </row>
    <row r="19" spans="1:6" ht="12.75">
      <c r="A19" s="11" t="s">
        <v>7</v>
      </c>
      <c r="B19" s="10">
        <v>11641642</v>
      </c>
      <c r="C19" s="23">
        <f t="shared" si="0"/>
        <v>1164164.2</v>
      </c>
      <c r="D19" s="26"/>
      <c r="E19" s="20"/>
      <c r="F19" s="20"/>
    </row>
    <row r="20" spans="1:6" ht="12.75">
      <c r="A20" s="11" t="s">
        <v>34</v>
      </c>
      <c r="B20" s="10">
        <v>113259040</v>
      </c>
      <c r="C20" s="23">
        <f t="shared" si="0"/>
        <v>11325904</v>
      </c>
      <c r="D20" s="26"/>
      <c r="E20" s="20"/>
      <c r="F20" s="20"/>
    </row>
    <row r="21" spans="1:6" ht="12.75">
      <c r="A21" s="11" t="s">
        <v>8</v>
      </c>
      <c r="B21" s="10">
        <v>51273848</v>
      </c>
      <c r="C21" s="23">
        <f t="shared" si="0"/>
        <v>5127384.800000001</v>
      </c>
      <c r="D21" s="26"/>
      <c r="E21" s="20"/>
      <c r="F21" s="20"/>
    </row>
    <row r="22" spans="1:6" ht="12.75">
      <c r="A22" s="11" t="s">
        <v>35</v>
      </c>
      <c r="B22" s="10">
        <v>36343186</v>
      </c>
      <c r="C22" s="23">
        <f t="shared" si="0"/>
        <v>3634318.6</v>
      </c>
      <c r="D22" s="26"/>
      <c r="E22" s="20"/>
      <c r="F22" s="20"/>
    </row>
    <row r="23" spans="1:6" ht="12.75">
      <c r="A23" s="11" t="s">
        <v>9</v>
      </c>
      <c r="B23" s="10">
        <v>16674431</v>
      </c>
      <c r="C23" s="23">
        <f t="shared" si="0"/>
        <v>1667443.1</v>
      </c>
      <c r="D23" s="26"/>
      <c r="E23" s="20"/>
      <c r="F23" s="20"/>
    </row>
    <row r="24" spans="1:6" ht="12.75">
      <c r="A24" s="11" t="s">
        <v>36</v>
      </c>
      <c r="B24" s="10">
        <v>26686205</v>
      </c>
      <c r="C24" s="23">
        <f t="shared" si="0"/>
        <v>2668620.5</v>
      </c>
      <c r="D24" s="26"/>
      <c r="E24" s="20"/>
      <c r="F24" s="20"/>
    </row>
    <row r="25" spans="1:6" ht="12.75">
      <c r="A25" s="11" t="s">
        <v>37</v>
      </c>
      <c r="B25" s="10">
        <v>17144187</v>
      </c>
      <c r="C25" s="23">
        <f t="shared" si="0"/>
        <v>1714418.7000000002</v>
      </c>
      <c r="D25" s="26"/>
      <c r="E25" s="20"/>
      <c r="F25" s="20"/>
    </row>
    <row r="26" spans="1:6" ht="12.75">
      <c r="A26" s="11" t="s">
        <v>10</v>
      </c>
      <c r="B26" s="10">
        <v>25540609</v>
      </c>
      <c r="C26" s="23">
        <f t="shared" si="0"/>
        <v>2554060.9000000004</v>
      </c>
      <c r="D26" s="26"/>
      <c r="E26" s="20"/>
      <c r="F26" s="20"/>
    </row>
    <row r="27" spans="1:6" ht="12.75">
      <c r="A27" s="11" t="s">
        <v>38</v>
      </c>
      <c r="B27" s="10">
        <v>31331801</v>
      </c>
      <c r="C27" s="23">
        <f t="shared" si="0"/>
        <v>3133180.1</v>
      </c>
      <c r="D27" s="26"/>
      <c r="E27" s="20"/>
      <c r="F27" s="20"/>
    </row>
    <row r="28" spans="1:6" ht="12.75">
      <c r="A28" s="11" t="s">
        <v>11</v>
      </c>
      <c r="B28" s="10">
        <v>81820482</v>
      </c>
      <c r="C28" s="23">
        <f t="shared" si="0"/>
        <v>8182048.2</v>
      </c>
      <c r="D28" s="26"/>
      <c r="E28" s="20"/>
      <c r="F28" s="20"/>
    </row>
    <row r="29" spans="1:6" ht="12.75">
      <c r="A29" s="11" t="s">
        <v>12</v>
      </c>
      <c r="B29" s="10">
        <v>106706465</v>
      </c>
      <c r="C29" s="23">
        <f t="shared" si="0"/>
        <v>10670646.5</v>
      </c>
      <c r="D29" s="39"/>
      <c r="E29" s="20"/>
      <c r="F29" s="20"/>
    </row>
    <row r="30" spans="1:6" ht="12.75">
      <c r="A30" s="11" t="s">
        <v>39</v>
      </c>
      <c r="B30" s="10">
        <v>77468944</v>
      </c>
      <c r="C30" s="23">
        <f t="shared" si="0"/>
        <v>7746894.4</v>
      </c>
      <c r="D30" s="26"/>
      <c r="E30" s="20"/>
      <c r="F30" s="20"/>
    </row>
    <row r="31" spans="1:6" ht="12.75">
      <c r="A31" s="11" t="s">
        <v>13</v>
      </c>
      <c r="B31" s="10">
        <v>14349950</v>
      </c>
      <c r="C31" s="23">
        <f t="shared" si="0"/>
        <v>1434995</v>
      </c>
      <c r="D31" s="26"/>
      <c r="E31" s="20"/>
      <c r="F31" s="20"/>
    </row>
    <row r="32" spans="1:6" ht="12.75">
      <c r="A32" s="11" t="s">
        <v>40</v>
      </c>
      <c r="B32" s="10">
        <v>45240083</v>
      </c>
      <c r="C32" s="23">
        <f t="shared" si="0"/>
        <v>4524008.3</v>
      </c>
      <c r="D32" s="26"/>
      <c r="E32" s="20"/>
      <c r="F32" s="20"/>
    </row>
    <row r="33" spans="1:6" ht="12.75">
      <c r="A33" s="11" t="s">
        <v>14</v>
      </c>
      <c r="B33" s="10">
        <v>11842610</v>
      </c>
      <c r="C33" s="23">
        <f t="shared" si="0"/>
        <v>1184261</v>
      </c>
      <c r="D33" s="26"/>
      <c r="E33" s="20"/>
      <c r="F33" s="20"/>
    </row>
    <row r="34" spans="1:6" ht="12.75">
      <c r="A34" s="11" t="s">
        <v>15</v>
      </c>
      <c r="B34" s="10">
        <v>17963100</v>
      </c>
      <c r="C34" s="23">
        <f t="shared" si="0"/>
        <v>1796310</v>
      </c>
      <c r="D34" s="26"/>
      <c r="E34" s="20"/>
      <c r="F34" s="20"/>
    </row>
    <row r="35" spans="1:6" ht="12.75">
      <c r="A35" s="11" t="s">
        <v>41</v>
      </c>
      <c r="B35" s="10">
        <v>3808981</v>
      </c>
      <c r="C35" s="23">
        <f t="shared" si="0"/>
        <v>380898.10000000003</v>
      </c>
      <c r="D35" s="26"/>
      <c r="E35" s="20"/>
      <c r="F35" s="20"/>
    </row>
    <row r="36" spans="1:6" ht="12.75">
      <c r="A36" s="11" t="s">
        <v>42</v>
      </c>
      <c r="B36" s="10">
        <v>15493145</v>
      </c>
      <c r="C36" s="23">
        <f t="shared" si="0"/>
        <v>1549314.5</v>
      </c>
      <c r="D36" s="26"/>
      <c r="E36" s="20"/>
      <c r="F36" s="20"/>
    </row>
    <row r="37" spans="1:6" ht="12.75">
      <c r="A37" s="11" t="s">
        <v>16</v>
      </c>
      <c r="B37" s="10">
        <v>75798007</v>
      </c>
      <c r="C37" s="23">
        <f t="shared" si="0"/>
        <v>7579800.7</v>
      </c>
      <c r="D37" s="26"/>
      <c r="E37" s="20"/>
      <c r="F37" s="20"/>
    </row>
    <row r="38" spans="1:6" ht="12.75">
      <c r="A38" s="11" t="s">
        <v>17</v>
      </c>
      <c r="B38" s="10">
        <v>9358167</v>
      </c>
      <c r="C38" s="23">
        <f t="shared" si="0"/>
        <v>935816.7000000001</v>
      </c>
      <c r="D38" s="26"/>
      <c r="E38" s="20"/>
      <c r="F38" s="20"/>
    </row>
    <row r="39" spans="1:6" ht="12.75">
      <c r="A39" s="40" t="s">
        <v>18</v>
      </c>
      <c r="B39" s="10">
        <v>247708085</v>
      </c>
      <c r="C39" s="23">
        <f t="shared" si="0"/>
        <v>24770808.5</v>
      </c>
      <c r="D39" s="26"/>
      <c r="E39" s="20"/>
      <c r="F39" s="20"/>
    </row>
    <row r="40" spans="1:6" ht="12.75">
      <c r="A40" s="11" t="s">
        <v>19</v>
      </c>
      <c r="B40" s="10">
        <v>36318661</v>
      </c>
      <c r="C40" s="23">
        <f t="shared" si="0"/>
        <v>3631866.1</v>
      </c>
      <c r="D40" s="26"/>
      <c r="E40" s="20"/>
      <c r="F40" s="20"/>
    </row>
    <row r="41" spans="1:6" ht="12.75">
      <c r="A41" s="11" t="s">
        <v>20</v>
      </c>
      <c r="B41" s="10">
        <v>12752502</v>
      </c>
      <c r="C41" s="23">
        <f t="shared" si="0"/>
        <v>1275250.2000000002</v>
      </c>
      <c r="D41" s="26"/>
      <c r="E41" s="20"/>
      <c r="F41" s="20"/>
    </row>
    <row r="42" spans="1:6" ht="12.75">
      <c r="A42" s="11" t="s">
        <v>43</v>
      </c>
      <c r="B42" s="10">
        <v>100194550</v>
      </c>
      <c r="C42" s="23">
        <f t="shared" si="0"/>
        <v>10019455</v>
      </c>
      <c r="D42" s="26"/>
      <c r="E42" s="20"/>
      <c r="F42" s="20"/>
    </row>
    <row r="43" spans="1:6" ht="12.75">
      <c r="A43" s="11" t="s">
        <v>21</v>
      </c>
      <c r="B43" s="10">
        <v>14003976</v>
      </c>
      <c r="C43" s="23">
        <f t="shared" si="0"/>
        <v>1400397.6</v>
      </c>
      <c r="D43" s="26"/>
      <c r="E43" s="20"/>
      <c r="F43" s="20"/>
    </row>
    <row r="44" spans="1:6" ht="12.75">
      <c r="A44" s="11" t="s">
        <v>22</v>
      </c>
      <c r="B44" s="10">
        <v>23743683</v>
      </c>
      <c r="C44" s="23">
        <f t="shared" si="0"/>
        <v>2374368.3000000003</v>
      </c>
      <c r="D44" s="26"/>
      <c r="E44" s="20"/>
      <c r="F44" s="20"/>
    </row>
    <row r="45" spans="1:6" ht="12.75">
      <c r="A45" s="11" t="s">
        <v>44</v>
      </c>
      <c r="B45" s="10">
        <v>133272895</v>
      </c>
      <c r="C45" s="23">
        <f t="shared" si="0"/>
        <v>13327289.5</v>
      </c>
      <c r="D45" s="26"/>
      <c r="E45" s="20"/>
      <c r="F45" s="20"/>
    </row>
    <row r="46" spans="1:6" ht="12.75">
      <c r="A46" s="11" t="s">
        <v>23</v>
      </c>
      <c r="B46" s="10">
        <v>13435331</v>
      </c>
      <c r="C46" s="23">
        <f t="shared" si="0"/>
        <v>1343533.1</v>
      </c>
      <c r="D46" s="26"/>
      <c r="E46" s="20"/>
      <c r="F46" s="20"/>
    </row>
    <row r="47" spans="1:6" ht="12.75">
      <c r="A47" s="11" t="s">
        <v>45</v>
      </c>
      <c r="B47" s="10">
        <v>13318359</v>
      </c>
      <c r="C47" s="23">
        <f t="shared" si="0"/>
        <v>1331835.9000000001</v>
      </c>
      <c r="D47" s="26"/>
      <c r="E47" s="20"/>
      <c r="F47" s="20"/>
    </row>
    <row r="48" spans="1:6" ht="12.75">
      <c r="A48" s="11" t="s">
        <v>24</v>
      </c>
      <c r="B48" s="10">
        <v>10410444</v>
      </c>
      <c r="C48" s="23">
        <f t="shared" si="0"/>
        <v>1041044.4</v>
      </c>
      <c r="D48" s="26"/>
      <c r="E48" s="20"/>
      <c r="F48" s="20"/>
    </row>
    <row r="49" spans="1:6" ht="12.75">
      <c r="A49" s="11" t="s">
        <v>46</v>
      </c>
      <c r="B49" s="10">
        <v>27032554</v>
      </c>
      <c r="C49" s="23">
        <f t="shared" si="0"/>
        <v>2703255.4000000004</v>
      </c>
      <c r="D49" s="26"/>
      <c r="E49" s="20"/>
      <c r="F49" s="20"/>
    </row>
    <row r="50" spans="1:6" ht="12.75">
      <c r="A50" s="11" t="s">
        <v>47</v>
      </c>
      <c r="B50" s="10">
        <v>44144179</v>
      </c>
      <c r="C50" s="23">
        <f t="shared" si="0"/>
        <v>4414417.9</v>
      </c>
      <c r="D50" s="26"/>
      <c r="E50" s="20"/>
      <c r="F50" s="20"/>
    </row>
    <row r="51" spans="1:6" ht="12.75">
      <c r="A51" s="11" t="s">
        <v>25</v>
      </c>
      <c r="B51" s="10">
        <v>14285427</v>
      </c>
      <c r="C51" s="23">
        <f t="shared" si="0"/>
        <v>1428542.7000000002</v>
      </c>
      <c r="D51" s="26"/>
      <c r="E51" s="20"/>
      <c r="F51" s="20"/>
    </row>
    <row r="52" spans="1:6" ht="12.75">
      <c r="A52" s="11" t="s">
        <v>48</v>
      </c>
      <c r="B52" s="10">
        <v>11612664</v>
      </c>
      <c r="C52" s="23">
        <f t="shared" si="0"/>
        <v>1161266.4000000001</v>
      </c>
      <c r="D52" s="26"/>
      <c r="E52" s="20"/>
      <c r="F52" s="20"/>
    </row>
    <row r="53" spans="1:6" ht="12.75">
      <c r="A53" s="40" t="s">
        <v>49</v>
      </c>
      <c r="B53" s="10">
        <v>38165637</v>
      </c>
      <c r="C53" s="23">
        <f t="shared" si="0"/>
        <v>3816563.7</v>
      </c>
      <c r="D53" s="26"/>
      <c r="E53" s="20"/>
      <c r="F53" s="20"/>
    </row>
    <row r="54" spans="1:6" ht="12.75">
      <c r="A54" s="11" t="s">
        <v>26</v>
      </c>
      <c r="B54" s="10">
        <v>38357397</v>
      </c>
      <c r="C54" s="23">
        <f t="shared" si="0"/>
        <v>3835739.7</v>
      </c>
      <c r="D54" s="26"/>
      <c r="E54" s="20"/>
      <c r="F54" s="20"/>
    </row>
    <row r="55" spans="1:6" ht="12.75">
      <c r="A55" s="11" t="s">
        <v>50</v>
      </c>
      <c r="B55" s="10">
        <v>17660288</v>
      </c>
      <c r="C55" s="23">
        <f t="shared" si="0"/>
        <v>1766028.8</v>
      </c>
      <c r="D55" s="26"/>
      <c r="E55" s="20"/>
      <c r="F55" s="20"/>
    </row>
    <row r="56" spans="1:6" ht="12.75">
      <c r="A56" s="11" t="s">
        <v>51</v>
      </c>
      <c r="B56" s="10">
        <v>69733174</v>
      </c>
      <c r="C56" s="23">
        <f t="shared" si="0"/>
        <v>6973317.4</v>
      </c>
      <c r="D56" s="26"/>
      <c r="E56" s="20"/>
      <c r="F56" s="20"/>
    </row>
    <row r="57" spans="1:6" ht="13.5" thickBot="1">
      <c r="A57" s="12" t="s">
        <v>27</v>
      </c>
      <c r="B57" s="10">
        <v>5626109</v>
      </c>
      <c r="C57" s="23">
        <f t="shared" si="0"/>
        <v>562610.9</v>
      </c>
      <c r="D57" s="26"/>
      <c r="E57" s="20"/>
      <c r="F57" s="20"/>
    </row>
    <row r="58" spans="1:4" ht="13.5" thickTop="1">
      <c r="A58" s="13" t="s">
        <v>60</v>
      </c>
      <c r="B58" s="14">
        <f>SUM(B7:B57)</f>
        <v>1928787819</v>
      </c>
      <c r="C58" s="24">
        <f>SUM(C7:C57)</f>
        <v>192878781.9</v>
      </c>
      <c r="D58" s="41">
        <f>SUM(D7:D57)</f>
        <v>0</v>
      </c>
    </row>
    <row r="59" spans="1:4" ht="12.75">
      <c r="A59" s="13"/>
      <c r="B59" s="17"/>
      <c r="C59" s="25"/>
      <c r="D59" s="37"/>
    </row>
    <row r="60" spans="1:4" ht="12.75">
      <c r="A60" s="2"/>
      <c r="B60" s="2"/>
      <c r="C60" s="2"/>
      <c r="D60" s="37"/>
    </row>
    <row r="61" spans="1:5" ht="26.25" thickBot="1">
      <c r="A61" s="1" t="s">
        <v>57</v>
      </c>
      <c r="B61" s="7" t="s">
        <v>68</v>
      </c>
      <c r="C61" s="7" t="s">
        <v>59</v>
      </c>
      <c r="D61" s="38" t="s">
        <v>63</v>
      </c>
      <c r="E61" s="31" t="s">
        <v>64</v>
      </c>
    </row>
    <row r="62" spans="1:4" ht="12.75">
      <c r="A62" t="s">
        <v>52</v>
      </c>
      <c r="B62" s="8">
        <v>43742</v>
      </c>
      <c r="C62" s="39">
        <f>B62*0.1</f>
        <v>4374.2</v>
      </c>
      <c r="D62" s="37">
        <v>0</v>
      </c>
    </row>
    <row r="63" spans="1:4" ht="12.75">
      <c r="A63" s="3" t="s">
        <v>53</v>
      </c>
      <c r="B63" s="8">
        <v>95903</v>
      </c>
      <c r="C63" s="39">
        <f>B63*0.1</f>
        <v>9590.300000000001</v>
      </c>
      <c r="D63" s="37"/>
    </row>
    <row r="64" spans="1:4" ht="12.75">
      <c r="A64" s="3" t="s">
        <v>54</v>
      </c>
      <c r="B64" s="8">
        <v>33310</v>
      </c>
      <c r="C64" s="39">
        <f>B64*0.1</f>
        <v>3331</v>
      </c>
      <c r="D64" s="37">
        <v>0</v>
      </c>
    </row>
    <row r="65" spans="1:4" ht="12.75">
      <c r="A65" s="3" t="s">
        <v>55</v>
      </c>
      <c r="B65" s="8">
        <v>2380560</v>
      </c>
      <c r="C65" s="39">
        <f>B65*0.1</f>
        <v>238056</v>
      </c>
      <c r="D65" s="37"/>
    </row>
    <row r="66" spans="1:4" ht="13.5" thickBot="1">
      <c r="A66" s="3" t="s">
        <v>56</v>
      </c>
      <c r="B66" s="8">
        <v>90687</v>
      </c>
      <c r="C66" s="39">
        <f>B66*0.1</f>
        <v>9068.7</v>
      </c>
      <c r="D66" s="37"/>
    </row>
    <row r="67" spans="1:3" ht="13.5" thickTop="1">
      <c r="A67" s="16" t="s">
        <v>60</v>
      </c>
      <c r="B67" s="15">
        <f>SUM(B62:B66)</f>
        <v>2644202</v>
      </c>
      <c r="C67" s="15">
        <f>SUM(C62:C66)</f>
        <v>264420.2</v>
      </c>
    </row>
  </sheetData>
  <sheetProtection password="E68A" sheet="1" objects="1" scenarios="1"/>
  <mergeCells count="2">
    <mergeCell ref="A1:C1"/>
    <mergeCell ref="A2:C2"/>
  </mergeCells>
  <printOptions gridLines="1" horizontalCentered="1"/>
  <pageMargins left="0.75" right="0.75" top="0.43" bottom="0.76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7"/>
  <sheetViews>
    <sheetView workbookViewId="0" topLeftCell="A1">
      <selection activeCell="H6" sqref="H6"/>
    </sheetView>
  </sheetViews>
  <sheetFormatPr defaultColWidth="9.140625" defaultRowHeight="12.75"/>
  <cols>
    <col min="1" max="1" width="40.421875" style="5" customWidth="1"/>
    <col min="2" max="2" width="19.7109375" style="5" customWidth="1"/>
    <col min="3" max="3" width="17.7109375" style="46" customWidth="1"/>
    <col min="4" max="5" width="0" style="0" hidden="1" customWidth="1"/>
  </cols>
  <sheetData>
    <row r="1" spans="1:3" ht="12.75">
      <c r="A1" s="43" t="s">
        <v>69</v>
      </c>
      <c r="B1" s="43"/>
      <c r="C1" s="43"/>
    </row>
    <row r="2" spans="1:3" ht="12.75">
      <c r="A2" s="44" t="s">
        <v>71</v>
      </c>
      <c r="B2" s="44"/>
      <c r="C2" s="44"/>
    </row>
    <row r="3" ht="12.75">
      <c r="A3" s="45"/>
    </row>
    <row r="4" spans="1:5" s="9" customFormat="1" ht="12.75">
      <c r="A4" s="32" t="str">
        <f>IF(COLUMN()&lt;=26,CHAR(64+COLUMN()),CHAR(64+ROUNDDOWN((COLUMN()-1)/26,0))&amp;CHAR(65+MOD((COLUMN()-1),26)))</f>
        <v>A</v>
      </c>
      <c r="B4" s="32" t="str">
        <f>IF(COLUMN()&lt;=26,CHAR(64+COLUMN()),CHAR(64+ROUNDDOWN((COLUMN()-1)/26,0))&amp;CHAR(65+MOD((COLUMN()-1),26)))</f>
        <v>B</v>
      </c>
      <c r="C4" s="47" t="str">
        <f>IF(COLUMN()&lt;=26,CHAR(64+COLUMN()),CHAR(64+ROUNDDOWN((COLUMN()-1)/26,0))&amp;CHAR(65+MOD((COLUMN()-1),26)))</f>
        <v>C</v>
      </c>
      <c r="D4" s="29" t="s">
        <v>61</v>
      </c>
      <c r="E4" s="29" t="s">
        <v>62</v>
      </c>
    </row>
    <row r="5" spans="1:5" s="9" customFormat="1" ht="38.25">
      <c r="A5" s="48" t="s">
        <v>0</v>
      </c>
      <c r="B5" s="35" t="s">
        <v>72</v>
      </c>
      <c r="C5" s="49" t="s">
        <v>73</v>
      </c>
      <c r="D5" s="30" t="s">
        <v>63</v>
      </c>
      <c r="E5" s="31" t="s">
        <v>65</v>
      </c>
    </row>
    <row r="6" ht="12.75">
      <c r="A6" s="45"/>
    </row>
    <row r="8" ht="12.75">
      <c r="A8" s="6" t="s">
        <v>1</v>
      </c>
    </row>
    <row r="9" spans="1:3" ht="12.75">
      <c r="A9" s="5" t="s">
        <v>74</v>
      </c>
      <c r="B9" s="4">
        <v>3581</v>
      </c>
      <c r="C9" s="46">
        <f>B9*0.1</f>
        <v>358.1</v>
      </c>
    </row>
    <row r="10" spans="1:8" ht="12.75">
      <c r="A10" s="45" t="s">
        <v>75</v>
      </c>
      <c r="B10" s="4">
        <v>53159</v>
      </c>
      <c r="C10" s="46">
        <f>B10*0.1</f>
        <v>5315.900000000001</v>
      </c>
      <c r="H10" t="s">
        <v>76</v>
      </c>
    </row>
    <row r="11" spans="1:3" ht="12.75">
      <c r="A11" s="45" t="s">
        <v>77</v>
      </c>
      <c r="B11" s="4">
        <f>40096+6802</f>
        <v>46898</v>
      </c>
      <c r="C11" s="46">
        <f>B11*0.1</f>
        <v>4689.8</v>
      </c>
    </row>
    <row r="12" ht="12.75">
      <c r="A12" s="6" t="s">
        <v>2</v>
      </c>
    </row>
    <row r="13" spans="1:3" ht="12.75">
      <c r="A13" s="45" t="s">
        <v>78</v>
      </c>
      <c r="B13" s="4">
        <v>91415</v>
      </c>
      <c r="C13" s="46">
        <f aca="true" t="shared" si="0" ref="C13:C21">B13*0.1</f>
        <v>9141.5</v>
      </c>
    </row>
    <row r="14" spans="1:3" ht="12.75">
      <c r="A14" s="45" t="s">
        <v>79</v>
      </c>
      <c r="B14" s="4">
        <v>1479866</v>
      </c>
      <c r="C14" s="46">
        <f t="shared" si="0"/>
        <v>147986.6</v>
      </c>
    </row>
    <row r="15" spans="1:3" ht="12.75">
      <c r="A15" s="45" t="s">
        <v>80</v>
      </c>
      <c r="B15" s="4">
        <v>72805</v>
      </c>
      <c r="C15" s="46">
        <f t="shared" si="0"/>
        <v>7280.5</v>
      </c>
    </row>
    <row r="16" spans="1:3" ht="12.75">
      <c r="A16" s="45" t="s">
        <v>81</v>
      </c>
      <c r="B16" s="4">
        <v>222007</v>
      </c>
      <c r="C16" s="46">
        <f t="shared" si="0"/>
        <v>22200.7</v>
      </c>
    </row>
    <row r="17" spans="1:3" ht="12.75">
      <c r="A17" s="45" t="s">
        <v>82</v>
      </c>
      <c r="B17" s="4">
        <v>88150</v>
      </c>
      <c r="C17" s="46">
        <f t="shared" si="0"/>
        <v>8815</v>
      </c>
    </row>
    <row r="18" spans="1:3" ht="12.75">
      <c r="A18" s="45" t="s">
        <v>83</v>
      </c>
      <c r="B18" s="4">
        <v>7509</v>
      </c>
      <c r="C18" s="46">
        <f t="shared" si="0"/>
        <v>750.9000000000001</v>
      </c>
    </row>
    <row r="19" spans="1:3" ht="12.75">
      <c r="A19" s="45" t="s">
        <v>84</v>
      </c>
      <c r="B19" s="4">
        <v>829665</v>
      </c>
      <c r="C19" s="46">
        <f t="shared" si="0"/>
        <v>82966.5</v>
      </c>
    </row>
    <row r="20" spans="1:3" ht="12.75">
      <c r="A20" s="45" t="s">
        <v>85</v>
      </c>
      <c r="B20" s="4">
        <v>473398</v>
      </c>
      <c r="C20" s="46">
        <f t="shared" si="0"/>
        <v>47339.8</v>
      </c>
    </row>
    <row r="21" spans="1:3" ht="12.75">
      <c r="A21" s="50" t="s">
        <v>86</v>
      </c>
      <c r="B21" s="4">
        <v>21409</v>
      </c>
      <c r="C21" s="46">
        <f t="shared" si="0"/>
        <v>2140.9</v>
      </c>
    </row>
    <row r="22" ht="12.75">
      <c r="A22" s="6" t="s">
        <v>3</v>
      </c>
    </row>
    <row r="23" spans="1:3" ht="12.75">
      <c r="A23" s="45" t="s">
        <v>87</v>
      </c>
      <c r="B23" s="4">
        <v>5383</v>
      </c>
      <c r="C23" s="46">
        <f aca="true" t="shared" si="1" ref="C23:C31">B23*0.1</f>
        <v>538.3000000000001</v>
      </c>
    </row>
    <row r="24" spans="1:3" ht="12.75">
      <c r="A24" s="45" t="s">
        <v>88</v>
      </c>
      <c r="B24" s="4">
        <f>16054+1301</f>
        <v>17355</v>
      </c>
      <c r="C24" s="46">
        <f>(B24*0.1)</f>
        <v>1735.5</v>
      </c>
    </row>
    <row r="25" spans="1:3" ht="12.75">
      <c r="A25" s="45" t="s">
        <v>89</v>
      </c>
      <c r="B25" s="4">
        <v>54322</v>
      </c>
      <c r="C25" s="46">
        <f t="shared" si="1"/>
        <v>5432.200000000001</v>
      </c>
    </row>
    <row r="26" spans="1:3" ht="12.75">
      <c r="A26" s="45" t="s">
        <v>90</v>
      </c>
      <c r="B26" s="4">
        <f>460925+651081+131063</f>
        <v>1243069</v>
      </c>
      <c r="C26" s="46">
        <f t="shared" si="1"/>
        <v>124306.90000000001</v>
      </c>
    </row>
    <row r="27" spans="1:3" ht="12.75">
      <c r="A27" s="45" t="s">
        <v>91</v>
      </c>
      <c r="B27" s="4">
        <v>20752</v>
      </c>
      <c r="C27" s="46">
        <f t="shared" si="1"/>
        <v>2075.2000000000003</v>
      </c>
    </row>
    <row r="28" spans="1:3" ht="12.75">
      <c r="A28" s="45" t="s">
        <v>92</v>
      </c>
      <c r="B28" s="4">
        <f>1180+20326</f>
        <v>21506</v>
      </c>
      <c r="C28" s="46">
        <f t="shared" si="1"/>
        <v>2150.6</v>
      </c>
    </row>
    <row r="29" spans="1:3" ht="12.75">
      <c r="A29" s="45" t="s">
        <v>93</v>
      </c>
      <c r="B29" s="4">
        <v>20043</v>
      </c>
      <c r="C29" s="46">
        <f t="shared" si="1"/>
        <v>2004.3000000000002</v>
      </c>
    </row>
    <row r="30" spans="1:3" ht="12.75">
      <c r="A30" s="45" t="s">
        <v>94</v>
      </c>
      <c r="B30" s="4">
        <v>33051</v>
      </c>
      <c r="C30" s="46">
        <f t="shared" si="1"/>
        <v>3305.1000000000004</v>
      </c>
    </row>
    <row r="31" spans="1:3" ht="12.75">
      <c r="A31" s="45" t="s">
        <v>95</v>
      </c>
      <c r="B31" s="4">
        <v>47216</v>
      </c>
      <c r="C31" s="46">
        <f t="shared" si="1"/>
        <v>4721.6</v>
      </c>
    </row>
    <row r="32" ht="12.75">
      <c r="A32" s="6" t="s">
        <v>4</v>
      </c>
    </row>
    <row r="33" spans="1:3" ht="12.75">
      <c r="A33" s="45" t="s">
        <v>96</v>
      </c>
      <c r="B33" s="4">
        <v>7046</v>
      </c>
      <c r="C33" s="46">
        <f aca="true" t="shared" si="2" ref="C33:C56">B33*0.1</f>
        <v>704.6</v>
      </c>
    </row>
    <row r="34" spans="1:3" ht="12.75">
      <c r="A34" s="50" t="s">
        <v>97</v>
      </c>
      <c r="B34" s="4">
        <v>22332</v>
      </c>
      <c r="C34" s="46">
        <f t="shared" si="2"/>
        <v>2233.2000000000003</v>
      </c>
    </row>
    <row r="35" spans="1:3" ht="12.75" hidden="1">
      <c r="A35" s="45" t="s">
        <v>98</v>
      </c>
      <c r="B35" s="4">
        <v>1301</v>
      </c>
      <c r="C35" s="46">
        <f t="shared" si="2"/>
        <v>130.1</v>
      </c>
    </row>
    <row r="36" spans="1:3" ht="12.75">
      <c r="A36" s="45" t="s">
        <v>99</v>
      </c>
      <c r="B36" s="4">
        <v>5854</v>
      </c>
      <c r="C36" s="46">
        <f t="shared" si="2"/>
        <v>585.4</v>
      </c>
    </row>
    <row r="37" spans="1:3" ht="12.75">
      <c r="A37" s="45" t="s">
        <v>100</v>
      </c>
      <c r="B37" s="4">
        <v>2710</v>
      </c>
      <c r="C37" s="46">
        <f t="shared" si="2"/>
        <v>271</v>
      </c>
    </row>
    <row r="38" spans="1:3" ht="12.75">
      <c r="A38" s="45" t="s">
        <v>101</v>
      </c>
      <c r="B38" s="4">
        <v>48567</v>
      </c>
      <c r="C38" s="46">
        <f t="shared" si="2"/>
        <v>4856.7</v>
      </c>
    </row>
    <row r="39" spans="1:3" ht="12.75">
      <c r="A39" s="45" t="s">
        <v>102</v>
      </c>
      <c r="B39" s="4">
        <v>7372</v>
      </c>
      <c r="C39" s="46">
        <f t="shared" si="2"/>
        <v>737.2</v>
      </c>
    </row>
    <row r="40" spans="1:3" ht="12.75">
      <c r="A40" s="45" t="s">
        <v>103</v>
      </c>
      <c r="B40" s="4">
        <v>35232</v>
      </c>
      <c r="C40" s="46">
        <f t="shared" si="2"/>
        <v>3523.2000000000003</v>
      </c>
    </row>
    <row r="41" spans="1:3" ht="12.75">
      <c r="A41" s="45" t="s">
        <v>104</v>
      </c>
      <c r="B41" s="4">
        <v>20110</v>
      </c>
      <c r="C41" s="46">
        <f t="shared" si="2"/>
        <v>2011</v>
      </c>
    </row>
    <row r="42" spans="1:3" ht="12.75">
      <c r="A42" s="45" t="s">
        <v>105</v>
      </c>
      <c r="B42" s="4">
        <v>278011</v>
      </c>
      <c r="C42" s="46">
        <f t="shared" si="2"/>
        <v>27801.100000000002</v>
      </c>
    </row>
    <row r="43" spans="1:3" ht="12.75">
      <c r="A43" s="45" t="s">
        <v>106</v>
      </c>
      <c r="B43" s="4">
        <v>8996</v>
      </c>
      <c r="C43" s="46">
        <f t="shared" si="2"/>
        <v>899.6</v>
      </c>
    </row>
    <row r="44" spans="1:3" ht="12.75">
      <c r="A44" s="45" t="s">
        <v>107</v>
      </c>
      <c r="B44" s="4">
        <v>42225</v>
      </c>
      <c r="C44" s="46">
        <f t="shared" si="2"/>
        <v>4222.5</v>
      </c>
    </row>
    <row r="45" spans="1:3" ht="12.75">
      <c r="A45" s="45" t="s">
        <v>108</v>
      </c>
      <c r="B45" s="4">
        <v>4228</v>
      </c>
      <c r="C45" s="46">
        <f t="shared" si="2"/>
        <v>422.8</v>
      </c>
    </row>
    <row r="46" spans="1:3" ht="12.75" hidden="1">
      <c r="A46" s="45" t="s">
        <v>109</v>
      </c>
      <c r="B46" s="4">
        <v>20326</v>
      </c>
      <c r="C46" s="46">
        <f t="shared" si="2"/>
        <v>2032.6000000000001</v>
      </c>
    </row>
    <row r="47" spans="1:3" ht="12.75">
      <c r="A47" s="45" t="s">
        <v>110</v>
      </c>
      <c r="B47" s="4">
        <v>52144</v>
      </c>
      <c r="C47" s="46">
        <f t="shared" si="2"/>
        <v>5214.400000000001</v>
      </c>
    </row>
    <row r="48" spans="1:3" ht="12.75">
      <c r="A48" s="45" t="s">
        <v>111</v>
      </c>
      <c r="B48" s="4">
        <v>2385</v>
      </c>
      <c r="C48" s="46">
        <f t="shared" si="2"/>
        <v>238.5</v>
      </c>
    </row>
    <row r="49" spans="1:3" ht="12.75">
      <c r="A49" s="45" t="s">
        <v>112</v>
      </c>
      <c r="B49" s="4">
        <v>48458</v>
      </c>
      <c r="C49" s="46">
        <f t="shared" si="2"/>
        <v>4845.8</v>
      </c>
    </row>
    <row r="50" spans="1:3" ht="12.75">
      <c r="A50" s="45" t="s">
        <v>113</v>
      </c>
      <c r="B50" s="4">
        <v>31167</v>
      </c>
      <c r="C50" s="46">
        <f t="shared" si="2"/>
        <v>3116.7000000000003</v>
      </c>
    </row>
    <row r="51" spans="1:3" ht="12.75">
      <c r="A51" s="45" t="s">
        <v>114</v>
      </c>
      <c r="B51" s="4">
        <v>7914</v>
      </c>
      <c r="C51" s="46">
        <f t="shared" si="2"/>
        <v>791.4000000000001</v>
      </c>
    </row>
    <row r="52" spans="1:3" ht="12.75">
      <c r="A52" s="5" t="s">
        <v>115</v>
      </c>
      <c r="B52" s="4">
        <v>3577</v>
      </c>
      <c r="C52" s="46">
        <f t="shared" si="2"/>
        <v>357.70000000000005</v>
      </c>
    </row>
    <row r="53" spans="1:3" ht="12.75">
      <c r="A53" s="45" t="s">
        <v>116</v>
      </c>
      <c r="B53" s="4">
        <v>3577</v>
      </c>
      <c r="C53" s="46">
        <f t="shared" si="2"/>
        <v>357.70000000000005</v>
      </c>
    </row>
    <row r="54" spans="1:3" ht="12.75">
      <c r="A54" s="45" t="s">
        <v>117</v>
      </c>
      <c r="B54" s="4">
        <v>5475</v>
      </c>
      <c r="C54" s="46">
        <f t="shared" si="2"/>
        <v>547.5</v>
      </c>
    </row>
    <row r="55" spans="1:3" ht="12.75">
      <c r="A55" s="45" t="s">
        <v>118</v>
      </c>
      <c r="B55" s="4">
        <v>4607</v>
      </c>
      <c r="C55" s="46">
        <f t="shared" si="2"/>
        <v>460.70000000000005</v>
      </c>
    </row>
    <row r="56" spans="1:3" ht="12.75">
      <c r="A56" s="45" t="s">
        <v>119</v>
      </c>
      <c r="B56" s="4">
        <v>63202</v>
      </c>
      <c r="C56" s="46">
        <f t="shared" si="2"/>
        <v>6320.200000000001</v>
      </c>
    </row>
    <row r="57" ht="12.75" hidden="1">
      <c r="A57" s="6" t="s">
        <v>6</v>
      </c>
    </row>
    <row r="58" spans="1:3" ht="12.75" hidden="1">
      <c r="A58" s="45" t="s">
        <v>120</v>
      </c>
      <c r="B58" s="4">
        <v>6802</v>
      </c>
      <c r="C58" s="46">
        <f>B58*0.1</f>
        <v>680.2</v>
      </c>
    </row>
    <row r="59" ht="12.75">
      <c r="A59" s="6" t="s">
        <v>7</v>
      </c>
    </row>
    <row r="60" spans="1:3" ht="12.75">
      <c r="A60" s="45" t="s">
        <v>121</v>
      </c>
      <c r="B60" s="4">
        <v>37012</v>
      </c>
      <c r="C60" s="46">
        <f>B60*0.1</f>
        <v>3701.2000000000003</v>
      </c>
    </row>
    <row r="61" spans="1:3" ht="12.75">
      <c r="A61" s="45" t="s">
        <v>122</v>
      </c>
      <c r="B61" s="4">
        <v>85648</v>
      </c>
      <c r="C61" s="46">
        <f>B61*0.1</f>
        <v>8564.800000000001</v>
      </c>
    </row>
    <row r="62" spans="1:3" ht="12.75">
      <c r="A62" s="45" t="s">
        <v>123</v>
      </c>
      <c r="B62" s="4">
        <v>471061</v>
      </c>
      <c r="C62" s="46">
        <f>B62*0.1</f>
        <v>47106.100000000006</v>
      </c>
    </row>
    <row r="63" ht="12.75" hidden="1">
      <c r="A63" s="6" t="s">
        <v>8</v>
      </c>
    </row>
    <row r="64" spans="1:3" ht="12.75" hidden="1">
      <c r="A64" s="45" t="s">
        <v>124</v>
      </c>
      <c r="B64" s="4">
        <v>6664</v>
      </c>
      <c r="C64" s="46">
        <f>B64*0.1</f>
        <v>666.4000000000001</v>
      </c>
    </row>
    <row r="65" ht="12.75">
      <c r="A65" s="6" t="s">
        <v>9</v>
      </c>
    </row>
    <row r="66" spans="1:3" ht="12.75">
      <c r="A66" s="45" t="s">
        <v>125</v>
      </c>
      <c r="B66" s="4">
        <f>15990+10000</f>
        <v>25990</v>
      </c>
      <c r="C66" s="46">
        <f>B66*0.1</f>
        <v>2599</v>
      </c>
    </row>
    <row r="67" spans="1:2" ht="12.75">
      <c r="A67" s="6" t="s">
        <v>10</v>
      </c>
      <c r="B67" s="4"/>
    </row>
    <row r="68" spans="1:3" ht="12.75">
      <c r="A68" s="45" t="s">
        <v>126</v>
      </c>
      <c r="B68" s="4">
        <v>115316</v>
      </c>
      <c r="C68" s="46">
        <f>B68*0.1</f>
        <v>11531.6</v>
      </c>
    </row>
    <row r="69" spans="1:3" ht="12.75">
      <c r="A69" s="45" t="s">
        <v>127</v>
      </c>
      <c r="B69" s="4">
        <v>115316</v>
      </c>
      <c r="C69" s="46">
        <f>B69*0.1</f>
        <v>11531.6</v>
      </c>
    </row>
    <row r="70" spans="1:3" ht="12.75">
      <c r="A70" s="45" t="s">
        <v>128</v>
      </c>
      <c r="B70" s="4">
        <v>220029</v>
      </c>
      <c r="C70" s="46">
        <f>B70*0.1</f>
        <v>22002.9</v>
      </c>
    </row>
    <row r="71" spans="1:3" ht="12.75">
      <c r="A71" s="45" t="s">
        <v>129</v>
      </c>
      <c r="B71" s="4">
        <v>306980</v>
      </c>
      <c r="C71" s="46">
        <f>B71*0.1</f>
        <v>30698</v>
      </c>
    </row>
    <row r="72" spans="1:3" ht="12.75">
      <c r="A72" s="45" t="s">
        <v>130</v>
      </c>
      <c r="B72" s="4">
        <v>211281</v>
      </c>
      <c r="C72" s="46">
        <f>B72*0.1</f>
        <v>21128.100000000002</v>
      </c>
    </row>
    <row r="73" ht="12.75">
      <c r="A73" s="6" t="s">
        <v>11</v>
      </c>
    </row>
    <row r="74" spans="1:3" ht="12.75">
      <c r="A74" s="45" t="s">
        <v>131</v>
      </c>
      <c r="B74" s="4">
        <v>32741</v>
      </c>
      <c r="C74" s="46">
        <f>B74*0.1</f>
        <v>3274.1000000000004</v>
      </c>
    </row>
    <row r="75" ht="12.75">
      <c r="A75" s="6" t="s">
        <v>12</v>
      </c>
    </row>
    <row r="76" spans="1:3" ht="12.75">
      <c r="A76" s="45" t="s">
        <v>132</v>
      </c>
      <c r="B76" s="4">
        <v>42063</v>
      </c>
      <c r="C76" s="46">
        <f aca="true" t="shared" si="3" ref="C76:C81">B76*0.1</f>
        <v>4206.3</v>
      </c>
    </row>
    <row r="77" spans="1:3" ht="12.75">
      <c r="A77" s="45" t="s">
        <v>133</v>
      </c>
      <c r="B77" s="4">
        <v>79982</v>
      </c>
      <c r="C77" s="46">
        <f t="shared" si="3"/>
        <v>7998.200000000001</v>
      </c>
    </row>
    <row r="78" spans="1:3" ht="12.75">
      <c r="A78" s="45" t="s">
        <v>134</v>
      </c>
      <c r="B78" s="4">
        <v>110995</v>
      </c>
      <c r="C78" s="46">
        <f t="shared" si="3"/>
        <v>11099.5</v>
      </c>
    </row>
    <row r="79" spans="1:3" ht="12.75">
      <c r="A79" s="45" t="s">
        <v>135</v>
      </c>
      <c r="B79" s="4">
        <v>20341</v>
      </c>
      <c r="C79" s="46">
        <f t="shared" si="3"/>
        <v>2034.1000000000001</v>
      </c>
    </row>
    <row r="80" spans="1:3" ht="12.75">
      <c r="A80" s="45" t="s">
        <v>136</v>
      </c>
      <c r="B80" s="4">
        <f>69686+6664</f>
        <v>76350</v>
      </c>
      <c r="C80" s="46">
        <f t="shared" si="3"/>
        <v>7635</v>
      </c>
    </row>
    <row r="81" spans="1:3" ht="12.75">
      <c r="A81" s="45" t="s">
        <v>137</v>
      </c>
      <c r="B81" s="4">
        <v>500000</v>
      </c>
      <c r="C81" s="46">
        <f t="shared" si="3"/>
        <v>50000</v>
      </c>
    </row>
    <row r="82" ht="12.75">
      <c r="A82" s="6" t="s">
        <v>13</v>
      </c>
    </row>
    <row r="83" spans="1:3" ht="12.75">
      <c r="A83" s="45" t="s">
        <v>138</v>
      </c>
      <c r="B83" s="4">
        <v>27247</v>
      </c>
      <c r="C83" s="46">
        <f>B83*0.1</f>
        <v>2724.7000000000003</v>
      </c>
    </row>
    <row r="84" ht="12.75">
      <c r="A84" s="6" t="s">
        <v>14</v>
      </c>
    </row>
    <row r="85" spans="1:3" ht="12.75">
      <c r="A85" s="45" t="s">
        <v>139</v>
      </c>
      <c r="B85" s="4">
        <v>559686</v>
      </c>
      <c r="C85" s="46">
        <f aca="true" t="shared" si="4" ref="C85:C90">B85*0.1</f>
        <v>55968.600000000006</v>
      </c>
    </row>
    <row r="86" spans="1:3" ht="12.75">
      <c r="A86" s="45" t="s">
        <v>140</v>
      </c>
      <c r="B86" s="4">
        <v>638934</v>
      </c>
      <c r="C86" s="46">
        <f t="shared" si="4"/>
        <v>63893.4</v>
      </c>
    </row>
    <row r="87" spans="1:3" ht="12.75">
      <c r="A87" s="45" t="s">
        <v>141</v>
      </c>
      <c r="B87" s="4">
        <v>163461</v>
      </c>
      <c r="C87" s="46">
        <f t="shared" si="4"/>
        <v>16346.1</v>
      </c>
    </row>
    <row r="88" spans="1:3" ht="12.75">
      <c r="A88" s="45" t="s">
        <v>142</v>
      </c>
      <c r="B88" s="4">
        <v>626549</v>
      </c>
      <c r="C88" s="46">
        <f t="shared" si="4"/>
        <v>62654.9</v>
      </c>
    </row>
    <row r="89" spans="1:3" ht="12.75">
      <c r="A89" s="45" t="s">
        <v>143</v>
      </c>
      <c r="B89" s="4">
        <v>225359</v>
      </c>
      <c r="C89" s="46">
        <f t="shared" si="4"/>
        <v>22535.9</v>
      </c>
    </row>
    <row r="90" spans="1:3" ht="12.75">
      <c r="A90" s="45" t="s">
        <v>144</v>
      </c>
      <c r="B90" s="4">
        <v>294704</v>
      </c>
      <c r="C90" s="46">
        <f t="shared" si="4"/>
        <v>29470.4</v>
      </c>
    </row>
    <row r="91" spans="1:2" ht="12.75" hidden="1">
      <c r="A91" s="6" t="s">
        <v>15</v>
      </c>
      <c r="B91" s="4"/>
    </row>
    <row r="92" spans="1:3" ht="12.75" hidden="1">
      <c r="A92" s="45" t="s">
        <v>145</v>
      </c>
      <c r="B92" s="4">
        <v>10000</v>
      </c>
      <c r="C92" s="46">
        <f>B92*0.1</f>
        <v>1000</v>
      </c>
    </row>
    <row r="93" spans="1:2" ht="12.75">
      <c r="A93" s="6" t="s">
        <v>16</v>
      </c>
      <c r="B93" s="4"/>
    </row>
    <row r="94" spans="1:3" ht="12.75">
      <c r="A94" s="45" t="s">
        <v>146</v>
      </c>
      <c r="B94" s="4">
        <v>189980</v>
      </c>
      <c r="C94" s="46">
        <f>B94*0.1</f>
        <v>18998</v>
      </c>
    </row>
    <row r="95" ht="12.75">
      <c r="A95" s="6" t="s">
        <v>17</v>
      </c>
    </row>
    <row r="96" spans="1:3" ht="12.75">
      <c r="A96" s="45" t="s">
        <v>147</v>
      </c>
      <c r="B96" s="4">
        <v>17163</v>
      </c>
      <c r="C96" s="46">
        <f aca="true" t="shared" si="5" ref="C96:C101">B96*0.1</f>
        <v>1716.3000000000002</v>
      </c>
    </row>
    <row r="97" spans="1:3" ht="12.75">
      <c r="A97" s="45" t="s">
        <v>148</v>
      </c>
      <c r="B97" s="4">
        <v>17098</v>
      </c>
      <c r="C97" s="46">
        <f t="shared" si="5"/>
        <v>1709.8000000000002</v>
      </c>
    </row>
    <row r="98" spans="1:3" ht="12.75" hidden="1">
      <c r="A98" s="45" t="s">
        <v>149</v>
      </c>
      <c r="B98" s="4">
        <v>651081</v>
      </c>
      <c r="C98" s="46">
        <f t="shared" si="5"/>
        <v>65108.100000000006</v>
      </c>
    </row>
    <row r="99" spans="1:3" ht="12.75">
      <c r="A99" s="45" t="s">
        <v>150</v>
      </c>
      <c r="B99" s="4">
        <v>13102</v>
      </c>
      <c r="C99" s="46">
        <f t="shared" si="5"/>
        <v>1310.2</v>
      </c>
    </row>
    <row r="100" spans="1:3" ht="12.75">
      <c r="A100" s="45" t="s">
        <v>151</v>
      </c>
      <c r="B100" s="4">
        <v>34064</v>
      </c>
      <c r="C100" s="46">
        <f t="shared" si="5"/>
        <v>3406.4</v>
      </c>
    </row>
    <row r="101" spans="1:3" ht="12.75">
      <c r="A101" s="45" t="s">
        <v>152</v>
      </c>
      <c r="B101" s="4">
        <v>62363</v>
      </c>
      <c r="C101" s="46">
        <f t="shared" si="5"/>
        <v>6236.3</v>
      </c>
    </row>
    <row r="102" ht="12.75">
      <c r="A102" s="6" t="s">
        <v>18</v>
      </c>
    </row>
    <row r="103" spans="1:3" ht="12.75">
      <c r="A103" s="45" t="s">
        <v>153</v>
      </c>
      <c r="B103" s="4">
        <v>201507</v>
      </c>
      <c r="C103" s="46">
        <f>B103*0.1</f>
        <v>20150.7</v>
      </c>
    </row>
    <row r="104" spans="1:3" ht="12.75">
      <c r="A104" s="45" t="s">
        <v>154</v>
      </c>
      <c r="B104" s="4">
        <v>202681</v>
      </c>
      <c r="C104" s="46">
        <f>B104*0.1</f>
        <v>20268.100000000002</v>
      </c>
    </row>
    <row r="105" ht="12.75">
      <c r="A105" s="6" t="s">
        <v>19</v>
      </c>
    </row>
    <row r="106" spans="1:3" ht="12.75">
      <c r="A106" s="45" t="s">
        <v>155</v>
      </c>
      <c r="B106" s="4">
        <v>657597</v>
      </c>
      <c r="C106" s="46">
        <f>B106*0.1</f>
        <v>65759.7</v>
      </c>
    </row>
    <row r="107" ht="12.75">
      <c r="A107" s="6" t="s">
        <v>20</v>
      </c>
    </row>
    <row r="108" spans="1:3" ht="12.75">
      <c r="A108" s="45" t="s">
        <v>156</v>
      </c>
      <c r="B108" s="4">
        <v>626712</v>
      </c>
      <c r="C108" s="46">
        <f>B108*0.1</f>
        <v>62671.200000000004</v>
      </c>
    </row>
    <row r="109" spans="1:3" ht="12.75">
      <c r="A109" s="45" t="s">
        <v>157</v>
      </c>
      <c r="B109" s="4">
        <f>489522+146876</f>
        <v>636398</v>
      </c>
      <c r="C109" s="46">
        <f>B109*0.1</f>
        <v>63639.8</v>
      </c>
    </row>
    <row r="110" spans="1:3" ht="12.75">
      <c r="A110" s="45" t="s">
        <v>158</v>
      </c>
      <c r="B110" s="4">
        <v>469255</v>
      </c>
      <c r="C110" s="46">
        <f>B110*0.1</f>
        <v>46925.5</v>
      </c>
    </row>
    <row r="111" spans="1:3" ht="12.75">
      <c r="A111" s="45" t="s">
        <v>159</v>
      </c>
      <c r="B111" s="4">
        <v>1251866</v>
      </c>
      <c r="C111" s="46">
        <f>B111*0.1</f>
        <v>125186.6</v>
      </c>
    </row>
    <row r="112" ht="12.75">
      <c r="A112" s="6" t="s">
        <v>21</v>
      </c>
    </row>
    <row r="113" spans="1:3" ht="12.75">
      <c r="A113" s="45" t="s">
        <v>160</v>
      </c>
      <c r="B113" s="4">
        <v>8979</v>
      </c>
      <c r="C113" s="46">
        <f aca="true" t="shared" si="6" ref="C113:C143">B113*0.1</f>
        <v>897.9000000000001</v>
      </c>
    </row>
    <row r="114" spans="1:3" ht="12.75">
      <c r="A114" s="45" t="s">
        <v>161</v>
      </c>
      <c r="B114" s="4">
        <v>5755</v>
      </c>
      <c r="C114" s="46">
        <f t="shared" si="6"/>
        <v>575.5</v>
      </c>
    </row>
    <row r="115" spans="1:3" ht="12.75">
      <c r="A115" s="45" t="s">
        <v>162</v>
      </c>
      <c r="B115" s="4">
        <v>7735</v>
      </c>
      <c r="C115" s="46">
        <f t="shared" si="6"/>
        <v>773.5</v>
      </c>
    </row>
    <row r="116" spans="1:3" ht="12.75">
      <c r="A116" s="45" t="s">
        <v>163</v>
      </c>
      <c r="B116" s="4">
        <v>9025</v>
      </c>
      <c r="C116" s="46">
        <f t="shared" si="6"/>
        <v>902.5</v>
      </c>
    </row>
    <row r="117" spans="1:3" ht="12.75">
      <c r="A117" s="45" t="s">
        <v>164</v>
      </c>
      <c r="B117" s="4">
        <v>557910</v>
      </c>
      <c r="C117" s="46">
        <f t="shared" si="6"/>
        <v>55791</v>
      </c>
    </row>
    <row r="118" spans="1:3" ht="12.75">
      <c r="A118" s="45" t="s">
        <v>165</v>
      </c>
      <c r="B118" s="4">
        <v>29238</v>
      </c>
      <c r="C118" s="46">
        <f t="shared" si="6"/>
        <v>2923.8</v>
      </c>
    </row>
    <row r="119" spans="1:3" ht="12.75">
      <c r="A119" s="45" t="s">
        <v>166</v>
      </c>
      <c r="B119" s="4">
        <v>75111</v>
      </c>
      <c r="C119" s="46">
        <f t="shared" si="6"/>
        <v>7511.1</v>
      </c>
    </row>
    <row r="120" spans="1:3" ht="12.75">
      <c r="A120" s="45" t="s">
        <v>167</v>
      </c>
      <c r="B120" s="4">
        <v>210872</v>
      </c>
      <c r="C120" s="46">
        <f t="shared" si="6"/>
        <v>21087.2</v>
      </c>
    </row>
    <row r="121" spans="1:3" ht="12.75">
      <c r="A121" s="45" t="s">
        <v>168</v>
      </c>
      <c r="B121" s="4">
        <v>11787</v>
      </c>
      <c r="C121" s="46">
        <f t="shared" si="6"/>
        <v>1178.7</v>
      </c>
    </row>
    <row r="122" spans="1:3" ht="12.75">
      <c r="A122" s="45" t="s">
        <v>169</v>
      </c>
      <c r="B122" s="4">
        <v>33670</v>
      </c>
      <c r="C122" s="46">
        <f t="shared" si="6"/>
        <v>3367</v>
      </c>
    </row>
    <row r="123" spans="1:3" ht="12.75">
      <c r="A123" s="45" t="s">
        <v>170</v>
      </c>
      <c r="B123" s="4">
        <v>4000</v>
      </c>
      <c r="C123" s="46">
        <f t="shared" si="6"/>
        <v>400</v>
      </c>
    </row>
    <row r="124" spans="1:3" ht="12.75">
      <c r="A124" s="45" t="s">
        <v>171</v>
      </c>
      <c r="B124" s="4">
        <v>4000</v>
      </c>
      <c r="C124" s="46">
        <f t="shared" si="6"/>
        <v>400</v>
      </c>
    </row>
    <row r="125" spans="1:3" ht="12.75">
      <c r="A125" s="45" t="s">
        <v>172</v>
      </c>
      <c r="B125" s="4">
        <v>7827</v>
      </c>
      <c r="C125" s="46">
        <f t="shared" si="6"/>
        <v>782.7</v>
      </c>
    </row>
    <row r="126" spans="1:3" ht="12.75">
      <c r="A126" s="45" t="s">
        <v>173</v>
      </c>
      <c r="B126" s="4">
        <v>28179</v>
      </c>
      <c r="C126" s="46">
        <f t="shared" si="6"/>
        <v>2817.9</v>
      </c>
    </row>
    <row r="127" spans="1:3" ht="12.75">
      <c r="A127" s="45" t="s">
        <v>174</v>
      </c>
      <c r="B127" s="4">
        <v>4604</v>
      </c>
      <c r="C127" s="46">
        <f t="shared" si="6"/>
        <v>460.40000000000003</v>
      </c>
    </row>
    <row r="128" spans="1:3" ht="12.75">
      <c r="A128" s="45" t="s">
        <v>175</v>
      </c>
      <c r="B128" s="4">
        <v>4000</v>
      </c>
      <c r="C128" s="46">
        <f t="shared" si="6"/>
        <v>400</v>
      </c>
    </row>
    <row r="129" spans="1:3" ht="12.75">
      <c r="A129" s="45" t="s">
        <v>176</v>
      </c>
      <c r="B129" s="4">
        <v>140755</v>
      </c>
      <c r="C129" s="46">
        <f t="shared" si="6"/>
        <v>14075.5</v>
      </c>
    </row>
    <row r="130" spans="1:3" ht="12.75">
      <c r="A130" s="45" t="s">
        <v>177</v>
      </c>
      <c r="B130" s="4">
        <v>53311</v>
      </c>
      <c r="C130" s="46">
        <f t="shared" si="6"/>
        <v>5331.1</v>
      </c>
    </row>
    <row r="131" spans="1:3" ht="12.75">
      <c r="A131" s="45" t="s">
        <v>178</v>
      </c>
      <c r="B131" s="4">
        <v>4236</v>
      </c>
      <c r="C131" s="46">
        <f t="shared" si="6"/>
        <v>423.6</v>
      </c>
    </row>
    <row r="132" spans="1:3" ht="12.75">
      <c r="A132" s="45" t="s">
        <v>179</v>
      </c>
      <c r="B132" s="4">
        <v>4000</v>
      </c>
      <c r="C132" s="46">
        <f t="shared" si="6"/>
        <v>400</v>
      </c>
    </row>
    <row r="133" spans="1:3" ht="12.75">
      <c r="A133" s="45" t="s">
        <v>180</v>
      </c>
      <c r="B133" s="4">
        <v>4789</v>
      </c>
      <c r="C133" s="46">
        <f t="shared" si="6"/>
        <v>478.90000000000003</v>
      </c>
    </row>
    <row r="134" spans="1:3" ht="12.75">
      <c r="A134" s="45" t="s">
        <v>181</v>
      </c>
      <c r="B134" s="4">
        <v>10360</v>
      </c>
      <c r="C134" s="46">
        <f t="shared" si="6"/>
        <v>1036</v>
      </c>
    </row>
    <row r="135" spans="1:3" ht="12.75">
      <c r="A135" s="45" t="s">
        <v>182</v>
      </c>
      <c r="B135" s="4">
        <v>11327</v>
      </c>
      <c r="C135" s="46">
        <f t="shared" si="6"/>
        <v>1132.7</v>
      </c>
    </row>
    <row r="136" spans="1:3" ht="12.75">
      <c r="A136" s="45" t="s">
        <v>183</v>
      </c>
      <c r="B136" s="4">
        <v>9929</v>
      </c>
      <c r="C136" s="46">
        <f t="shared" si="6"/>
        <v>992.9000000000001</v>
      </c>
    </row>
    <row r="137" spans="1:3" ht="12.75">
      <c r="A137" s="45" t="s">
        <v>184</v>
      </c>
      <c r="B137" s="4">
        <v>27902</v>
      </c>
      <c r="C137" s="46">
        <f t="shared" si="6"/>
        <v>2790.2000000000003</v>
      </c>
    </row>
    <row r="138" spans="1:3" ht="12.75">
      <c r="A138" s="45" t="s">
        <v>185</v>
      </c>
      <c r="B138" s="4">
        <v>5479</v>
      </c>
      <c r="C138" s="46">
        <f t="shared" si="6"/>
        <v>547.9</v>
      </c>
    </row>
    <row r="139" spans="1:3" ht="12.75">
      <c r="A139" s="45" t="s">
        <v>186</v>
      </c>
      <c r="B139" s="4">
        <v>4000</v>
      </c>
      <c r="C139" s="46">
        <f t="shared" si="6"/>
        <v>400</v>
      </c>
    </row>
    <row r="140" spans="1:3" ht="12.75">
      <c r="A140" s="45" t="s">
        <v>187</v>
      </c>
      <c r="B140" s="4">
        <v>4000</v>
      </c>
      <c r="C140" s="46">
        <f t="shared" si="6"/>
        <v>400</v>
      </c>
    </row>
    <row r="141" spans="1:3" ht="12.75">
      <c r="A141" s="45" t="s">
        <v>188</v>
      </c>
      <c r="B141" s="4">
        <v>119713</v>
      </c>
      <c r="C141" s="46">
        <f t="shared" si="6"/>
        <v>11971.300000000001</v>
      </c>
    </row>
    <row r="142" spans="1:3" ht="12.75">
      <c r="A142" s="45" t="s">
        <v>189</v>
      </c>
      <c r="B142" s="4">
        <v>4098</v>
      </c>
      <c r="C142" s="46">
        <f t="shared" si="6"/>
        <v>409.8</v>
      </c>
    </row>
    <row r="143" spans="1:3" ht="12.75">
      <c r="A143" s="45" t="s">
        <v>190</v>
      </c>
      <c r="B143" s="4">
        <v>4000</v>
      </c>
      <c r="C143" s="46">
        <f t="shared" si="6"/>
        <v>400</v>
      </c>
    </row>
    <row r="144" ht="12.75">
      <c r="A144" s="6" t="s">
        <v>22</v>
      </c>
    </row>
    <row r="145" spans="1:3" ht="12.75">
      <c r="A145" s="45" t="s">
        <v>191</v>
      </c>
      <c r="B145" s="4">
        <v>37000</v>
      </c>
      <c r="C145" s="46">
        <f aca="true" t="shared" si="7" ref="C145:C150">B145*0.1</f>
        <v>3700</v>
      </c>
    </row>
    <row r="146" spans="1:3" ht="12.75">
      <c r="A146" s="45" t="s">
        <v>192</v>
      </c>
      <c r="B146" s="4">
        <v>118845</v>
      </c>
      <c r="C146" s="46">
        <f t="shared" si="7"/>
        <v>11884.5</v>
      </c>
    </row>
    <row r="147" spans="1:3" ht="12.75">
      <c r="A147" s="45" t="s">
        <v>193</v>
      </c>
      <c r="B147" s="4">
        <v>114665</v>
      </c>
      <c r="C147" s="46">
        <f t="shared" si="7"/>
        <v>11466.5</v>
      </c>
    </row>
    <row r="148" spans="1:3" ht="12.75">
      <c r="A148" s="45" t="s">
        <v>194</v>
      </c>
      <c r="B148" s="4">
        <v>114665</v>
      </c>
      <c r="C148" s="46">
        <f t="shared" si="7"/>
        <v>11466.5</v>
      </c>
    </row>
    <row r="149" spans="1:3" ht="12.75">
      <c r="A149" s="45" t="s">
        <v>195</v>
      </c>
      <c r="B149" s="4">
        <v>12000</v>
      </c>
      <c r="C149" s="46">
        <f t="shared" si="7"/>
        <v>1200</v>
      </c>
    </row>
    <row r="150" spans="1:3" ht="12.75">
      <c r="A150" s="45" t="s">
        <v>196</v>
      </c>
      <c r="B150" s="4">
        <v>170177</v>
      </c>
      <c r="C150" s="46">
        <f t="shared" si="7"/>
        <v>17017.7</v>
      </c>
    </row>
    <row r="151" ht="12.75">
      <c r="A151" s="6" t="s">
        <v>23</v>
      </c>
    </row>
    <row r="152" spans="1:3" ht="12.75">
      <c r="A152" s="45" t="s">
        <v>197</v>
      </c>
      <c r="B152" s="4">
        <v>38177</v>
      </c>
      <c r="C152" s="46">
        <f>B152*0.1</f>
        <v>3817.7000000000003</v>
      </c>
    </row>
    <row r="153" ht="12.75">
      <c r="A153" s="6" t="s">
        <v>24</v>
      </c>
    </row>
    <row r="154" spans="1:3" ht="12.75">
      <c r="A154" s="45" t="s">
        <v>198</v>
      </c>
      <c r="B154" s="4">
        <v>357060</v>
      </c>
      <c r="C154" s="46">
        <f aca="true" t="shared" si="8" ref="C154:C160">B154*0.1</f>
        <v>35706</v>
      </c>
    </row>
    <row r="155" spans="1:3" ht="12.75">
      <c r="A155" s="45" t="s">
        <v>199</v>
      </c>
      <c r="B155" s="4">
        <v>48114</v>
      </c>
      <c r="C155" s="46">
        <f t="shared" si="8"/>
        <v>4811.400000000001</v>
      </c>
    </row>
    <row r="156" spans="1:3" ht="12.75">
      <c r="A156" s="45" t="s">
        <v>200</v>
      </c>
      <c r="B156" s="4">
        <v>739443</v>
      </c>
      <c r="C156" s="46">
        <f t="shared" si="8"/>
        <v>73944.3</v>
      </c>
    </row>
    <row r="157" spans="1:3" ht="12.75">
      <c r="A157" s="45" t="s">
        <v>201</v>
      </c>
      <c r="B157" s="4">
        <v>582438</v>
      </c>
      <c r="C157" s="46">
        <f t="shared" si="8"/>
        <v>58243.8</v>
      </c>
    </row>
    <row r="158" spans="1:3" ht="12.75">
      <c r="A158" s="45" t="s">
        <v>202</v>
      </c>
      <c r="B158" s="4">
        <v>235508</v>
      </c>
      <c r="C158" s="46">
        <f t="shared" si="8"/>
        <v>23550.800000000003</v>
      </c>
    </row>
    <row r="159" spans="1:3" ht="12.75" hidden="1">
      <c r="A159" s="45" t="s">
        <v>203</v>
      </c>
      <c r="B159" s="4">
        <v>146876</v>
      </c>
      <c r="C159" s="46">
        <f t="shared" si="8"/>
        <v>14687.6</v>
      </c>
    </row>
    <row r="160" spans="1:3" ht="12.75">
      <c r="A160" s="45" t="s">
        <v>204</v>
      </c>
      <c r="B160" s="4">
        <v>141811</v>
      </c>
      <c r="C160" s="46">
        <f t="shared" si="8"/>
        <v>14181.1</v>
      </c>
    </row>
    <row r="161" ht="12.75">
      <c r="A161" s="6" t="s">
        <v>25</v>
      </c>
    </row>
    <row r="162" spans="1:3" ht="12.75" hidden="1">
      <c r="A162" s="45" t="s">
        <v>149</v>
      </c>
      <c r="B162" s="4">
        <v>131063</v>
      </c>
      <c r="C162" s="46">
        <f>B162*0.1</f>
        <v>13106.300000000001</v>
      </c>
    </row>
    <row r="163" spans="1:3" ht="12.75">
      <c r="A163" s="45" t="s">
        <v>205</v>
      </c>
      <c r="B163" s="51">
        <v>60000</v>
      </c>
      <c r="C163" s="46">
        <f>B163*0.1</f>
        <v>6000</v>
      </c>
    </row>
    <row r="164" spans="1:3" ht="12.75">
      <c r="A164" s="45" t="s">
        <v>206</v>
      </c>
      <c r="B164" s="51">
        <v>100000</v>
      </c>
      <c r="C164" s="46">
        <f>B164*0.1</f>
        <v>10000</v>
      </c>
    </row>
    <row r="165" ht="12.75">
      <c r="A165" s="6" t="s">
        <v>26</v>
      </c>
    </row>
    <row r="166" spans="1:3" ht="12.75">
      <c r="A166" s="45" t="s">
        <v>207</v>
      </c>
      <c r="B166" s="4">
        <v>338701</v>
      </c>
      <c r="C166" s="46">
        <f aca="true" t="shared" si="9" ref="C166:C186">B166*0.1</f>
        <v>33870.1</v>
      </c>
    </row>
    <row r="167" spans="1:3" ht="12.75">
      <c r="A167" s="45" t="s">
        <v>208</v>
      </c>
      <c r="B167" s="4">
        <v>8460</v>
      </c>
      <c r="C167" s="46">
        <f t="shared" si="9"/>
        <v>846</v>
      </c>
    </row>
    <row r="168" spans="1:3" ht="12.75">
      <c r="A168" s="45" t="s">
        <v>209</v>
      </c>
      <c r="B168" s="4">
        <v>9877</v>
      </c>
      <c r="C168" s="46">
        <f t="shared" si="9"/>
        <v>987.7</v>
      </c>
    </row>
    <row r="169" spans="1:3" ht="12.75">
      <c r="A169" s="45" t="s">
        <v>210</v>
      </c>
      <c r="B169" s="4">
        <v>9877</v>
      </c>
      <c r="C169" s="46">
        <f t="shared" si="9"/>
        <v>987.7</v>
      </c>
    </row>
    <row r="170" spans="1:3" ht="12.75">
      <c r="A170" s="45" t="s">
        <v>211</v>
      </c>
      <c r="B170" s="4">
        <v>24153</v>
      </c>
      <c r="C170" s="46">
        <f t="shared" si="9"/>
        <v>2415.3</v>
      </c>
    </row>
    <row r="171" spans="1:3" ht="12.75">
      <c r="A171" s="45" t="s">
        <v>212</v>
      </c>
      <c r="B171" s="4">
        <v>99931</v>
      </c>
      <c r="C171" s="46">
        <f t="shared" si="9"/>
        <v>9993.1</v>
      </c>
    </row>
    <row r="172" spans="1:3" ht="12.75">
      <c r="A172" s="45" t="s">
        <v>213</v>
      </c>
      <c r="B172" s="4">
        <v>77937</v>
      </c>
      <c r="C172" s="46">
        <f t="shared" si="9"/>
        <v>7793.700000000001</v>
      </c>
    </row>
    <row r="173" spans="1:3" ht="12.75">
      <c r="A173" s="45" t="s">
        <v>214</v>
      </c>
      <c r="B173" s="4">
        <v>35670</v>
      </c>
      <c r="C173" s="46">
        <f t="shared" si="9"/>
        <v>3567</v>
      </c>
    </row>
    <row r="174" spans="1:3" ht="12.75">
      <c r="A174" s="45" t="s">
        <v>215</v>
      </c>
      <c r="B174" s="4">
        <v>27432</v>
      </c>
      <c r="C174" s="46">
        <f t="shared" si="9"/>
        <v>2743.2000000000003</v>
      </c>
    </row>
    <row r="175" spans="1:3" ht="12.75">
      <c r="A175" s="45" t="s">
        <v>216</v>
      </c>
      <c r="B175" s="4">
        <v>16475</v>
      </c>
      <c r="C175" s="46">
        <f t="shared" si="9"/>
        <v>1647.5</v>
      </c>
    </row>
    <row r="176" spans="1:3" ht="12.75">
      <c r="A176" s="45" t="s">
        <v>217</v>
      </c>
      <c r="B176" s="4">
        <v>111447</v>
      </c>
      <c r="C176" s="46">
        <f t="shared" si="9"/>
        <v>11144.7</v>
      </c>
    </row>
    <row r="177" spans="1:3" ht="12.75">
      <c r="A177" s="45" t="s">
        <v>218</v>
      </c>
      <c r="B177" s="4">
        <v>31831</v>
      </c>
      <c r="C177" s="46">
        <f t="shared" si="9"/>
        <v>3183.1000000000004</v>
      </c>
    </row>
    <row r="178" spans="1:3" ht="12.75">
      <c r="A178" s="45" t="s">
        <v>219</v>
      </c>
      <c r="B178" s="4">
        <v>86735</v>
      </c>
      <c r="C178" s="46">
        <f t="shared" si="9"/>
        <v>8673.5</v>
      </c>
    </row>
    <row r="179" spans="1:3" ht="12.75">
      <c r="A179" s="45" t="s">
        <v>220</v>
      </c>
      <c r="B179" s="4">
        <v>32910</v>
      </c>
      <c r="C179" s="46">
        <f t="shared" si="9"/>
        <v>3291</v>
      </c>
    </row>
    <row r="180" spans="1:3" ht="12.75">
      <c r="A180" s="45" t="s">
        <v>221</v>
      </c>
      <c r="B180" s="4">
        <v>52665</v>
      </c>
      <c r="C180" s="46">
        <f t="shared" si="9"/>
        <v>5266.5</v>
      </c>
    </row>
    <row r="181" spans="1:3" ht="12.75">
      <c r="A181" s="45" t="s">
        <v>222</v>
      </c>
      <c r="B181" s="4">
        <v>111247</v>
      </c>
      <c r="C181" s="46">
        <f t="shared" si="9"/>
        <v>11124.7</v>
      </c>
    </row>
    <row r="182" spans="1:3" ht="12.75">
      <c r="A182" s="45" t="s">
        <v>223</v>
      </c>
      <c r="B182" s="4">
        <v>69740</v>
      </c>
      <c r="C182" s="46">
        <f t="shared" si="9"/>
        <v>6974</v>
      </c>
    </row>
    <row r="183" spans="1:3" ht="12.75">
      <c r="A183" s="50" t="s">
        <v>224</v>
      </c>
      <c r="B183" s="4">
        <v>9877</v>
      </c>
      <c r="C183" s="46">
        <f t="shared" si="9"/>
        <v>987.7</v>
      </c>
    </row>
    <row r="184" spans="1:3" ht="12.75">
      <c r="A184" s="45" t="s">
        <v>225</v>
      </c>
      <c r="B184" s="4">
        <v>42268</v>
      </c>
      <c r="C184" s="46">
        <f t="shared" si="9"/>
        <v>4226.8</v>
      </c>
    </row>
    <row r="185" spans="1:3" ht="12.75">
      <c r="A185" s="45" t="s">
        <v>226</v>
      </c>
      <c r="B185" s="4">
        <v>74658</v>
      </c>
      <c r="C185" s="46">
        <f t="shared" si="9"/>
        <v>7465.8</v>
      </c>
    </row>
    <row r="186" spans="1:3" ht="12.75">
      <c r="A186" s="45" t="s">
        <v>227</v>
      </c>
      <c r="B186" s="4">
        <v>359015</v>
      </c>
      <c r="C186" s="46">
        <f t="shared" si="9"/>
        <v>35901.5</v>
      </c>
    </row>
    <row r="187" spans="1:2" ht="12.75">
      <c r="A187" s="6" t="s">
        <v>27</v>
      </c>
      <c r="B187" s="4"/>
    </row>
    <row r="188" spans="1:3" ht="12.75">
      <c r="A188" s="45" t="s">
        <v>228</v>
      </c>
      <c r="B188" s="4">
        <v>210000</v>
      </c>
      <c r="C188" s="46">
        <f>B188*0.1</f>
        <v>21000</v>
      </c>
    </row>
    <row r="190" spans="2:3" ht="12.75">
      <c r="B190" s="46"/>
      <c r="C190"/>
    </row>
    <row r="497" ht="12.75">
      <c r="B497" s="4"/>
    </row>
  </sheetData>
  <sheetProtection password="E68A" sheet="1" objects="1" scenarios="1"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USER</cp:lastModifiedBy>
  <cp:lastPrinted>2007-06-21T18:23:27Z</cp:lastPrinted>
  <dcterms:created xsi:type="dcterms:W3CDTF">2006-05-30T19:52:41Z</dcterms:created>
  <dcterms:modified xsi:type="dcterms:W3CDTF">2007-06-25T13:14:35Z</dcterms:modified>
  <cp:category/>
  <cp:version/>
  <cp:contentType/>
  <cp:contentStatus/>
</cp:coreProperties>
</file>