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erivation of Lamb Index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<sst xmlns="http://schemas.openxmlformats.org/spreadsheetml/2006/main" count="42" uniqueCount="30">
  <si>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Australia</t>
  </si>
  <si>
    <t>New Zealand</t>
  </si>
  <si>
    <t>United States</t>
  </si>
  <si>
    <t>Real Exchange Rate Index</t>
  </si>
  <si>
    <t xml:space="preserve">          1995=100</t>
  </si>
  <si>
    <t xml:space="preserve">Exchange Rate </t>
  </si>
  <si>
    <t>Nominal Exchange Rate</t>
  </si>
  <si>
    <t xml:space="preserve">           Consumer Price Index</t>
  </si>
  <si>
    <t xml:space="preserve"> Real Exchange Rate</t>
  </si>
  <si>
    <t>Exports of Lamb to US</t>
  </si>
  <si>
    <t xml:space="preserve">         Trade Share</t>
  </si>
  <si>
    <t>Lamb Index</t>
  </si>
  <si>
    <t xml:space="preserve">                 1995=100</t>
  </si>
  <si>
    <t>NZ$/$</t>
  </si>
  <si>
    <t>The derivation of a U.S. lamb real import exchange rate index.</t>
  </si>
  <si>
    <t>3 year moving average</t>
  </si>
  <si>
    <t>Trade share 1999-2001=</t>
  </si>
  <si>
    <t xml:space="preserve">    A$/$</t>
  </si>
  <si>
    <t xml:space="preserve">      Trade Weight</t>
  </si>
  <si>
    <t>1995=100</t>
  </si>
  <si>
    <t>Step 2: Adjust by relative countries' CPIs.</t>
  </si>
  <si>
    <t>Step 1: Start with the nominal exchange rates.</t>
  </si>
  <si>
    <t>Step 3: Derive country exchange rate indexes.</t>
  </si>
  <si>
    <t>Step 4. Derive trade shares from trade data.</t>
  </si>
  <si>
    <t xml:space="preserve">               Step 1</t>
  </si>
  <si>
    <t xml:space="preserve">         Step 2</t>
  </si>
  <si>
    <t xml:space="preserve">            Step 3</t>
  </si>
  <si>
    <t>Step 5</t>
  </si>
  <si>
    <t xml:space="preserve">             Step 4</t>
  </si>
  <si>
    <t>Step 5: Use chosen fixed weights to derive commodity trade-weighted lamb index.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</si>
</sst>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0.0"/>
    <numFmt numFmtId="172" formatCode="_(* #,##0.0_);_(* \(#,##0.0\);_(* &quot;-&quot;??_);_(@_)"/>
    <numFmt numFmtId="173" formatCode="_(* #,##0.000_);_(* \(#,##0.000\);_(* &quot;-&quot;??_);_(@_)"/>
    <numFmt numFmtId="174" formatCode="0.0000000"/>
    <numFmt numFmtId="175" formatCode="0.00000000"/>
    <numFmt numFmtId="176" formatCode="0.000000000"/>
    <numFmt numFmtId="177" formatCode="0.0000000000"/>
    <numFmt numFmtId="178" formatCode="0.000000"/>
    <numFmt numFmtId="179" formatCode="0_)"/>
    <numFmt numFmtId="180" formatCode="0.00_)"/>
  </numFmts>
  <fonts count="11">
    <font>
      <sz val="10"/>
      <name val="Arial"/>
      <family val="0"/>
    </font>
    <font>
      <sz val="12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name val="Courier"/>
      <family val="0"/>
    </font>
    <font>
      <sz val="10"/>
      <name val="MS Sans Serif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1" applyFont="0" applyBorder="0">
      <alignment wrapText="1"/>
      <protection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lizabeth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140625" defaultRowHeight="12.75"/>
  <cols>
    <col min="3" max="3" width="11.57421875" style="0" bestFit="1" customWidth="1"/>
    <col min="5" max="5" width="12.00390625" style="0" bestFit="1" customWidth="1"/>
    <col min="6" max="6" width="12.28125" style="0" bestFit="1" customWidth="1"/>
    <col min="8" max="8" width="13.00390625" style="0" customWidth="1"/>
    <col min="9" max="9" width="8.8515625" style="0" customWidth="1"/>
    <col min="10" max="10" width="14.8515625" style="0" customWidth="1"/>
    <col min="11" max="11" width="12.140625" style="0" customWidth="1"/>
    <col min="12" max="12" width="11.421875" style="0" customWidth="1"/>
    <col min="13" max="13" width="10.57421875" style="0" customWidth="1"/>
    <col min="14" max="14" width="10.8515625" style="0" customWidth="1"/>
    <col min="16" max="16" width="10.421875" style="0" customWidth="1"/>
    <col min="17" max="17" width="13.28125" style="0" customWidth="1"/>
    <col min="21" max="21" width="5.57421875" style="0" customWidth="1"/>
    <col min="22" max="22" width="8.421875" style="0" customWidth="1"/>
    <col min="23" max="23" width="9.57421875" style="0" customWidth="1"/>
    <col min="24" max="24" width="7.7109375" style="0" customWidth="1"/>
    <col min="25" max="25" width="10.140625" style="0" customWidth="1"/>
    <col min="26" max="26" width="10.8515625" style="0" customWidth="1"/>
    <col min="27" max="27" width="8.28125" style="0" customWidth="1"/>
    <col min="28" max="28" width="9.7109375" style="0" customWidth="1"/>
    <col min="29" max="29" width="8.28125" style="0" customWidth="1"/>
    <col min="30" max="30" width="11.00390625" style="0" customWidth="1"/>
  </cols>
  <sheetData>
    <row r="1" ht="12.75">
      <c r="B1" s="10" t="s">
        <v>14</v>
      </c>
    </row>
    <row r="2" ht="12.75">
      <c r="B2" s="2" t="s">
        <v>21</v>
      </c>
    </row>
    <row r="3" ht="12.75">
      <c r="B3" t="s">
        <v>20</v>
      </c>
    </row>
    <row r="4" ht="12.75">
      <c r="B4" t="s">
        <v>22</v>
      </c>
    </row>
    <row r="5" ht="12.75">
      <c r="B5" t="s">
        <v>23</v>
      </c>
    </row>
    <row r="6" ht="12.75">
      <c r="B6" s="2" t="s">
        <v>29</v>
      </c>
    </row>
    <row r="9" spans="2:17" ht="12.75">
      <c r="B9" s="6" t="s">
        <v>24</v>
      </c>
      <c r="C9" s="6"/>
      <c r="G9" s="6" t="s">
        <v>25</v>
      </c>
      <c r="H9" s="6"/>
      <c r="I9" s="6" t="s">
        <v>26</v>
      </c>
      <c r="J9" s="6"/>
      <c r="M9" s="11" t="s">
        <v>28</v>
      </c>
      <c r="N9" s="6"/>
      <c r="Q9" s="12" t="s">
        <v>27</v>
      </c>
    </row>
    <row r="11" spans="2:17" ht="12.75">
      <c r="B11" t="s">
        <v>6</v>
      </c>
      <c r="D11" t="s">
        <v>7</v>
      </c>
      <c r="G11" t="s">
        <v>8</v>
      </c>
      <c r="I11" t="s">
        <v>3</v>
      </c>
      <c r="K11" s="2" t="s">
        <v>9</v>
      </c>
      <c r="Q11" t="s">
        <v>5</v>
      </c>
    </row>
    <row r="12" spans="2:17" ht="12.75">
      <c r="B12" t="s">
        <v>0</v>
      </c>
      <c r="C12" t="s">
        <v>1</v>
      </c>
      <c r="D12" t="s">
        <v>0</v>
      </c>
      <c r="E12" t="s">
        <v>1</v>
      </c>
      <c r="F12" s="1" t="s">
        <v>2</v>
      </c>
      <c r="G12" t="s">
        <v>0</v>
      </c>
      <c r="H12" t="s">
        <v>1</v>
      </c>
      <c r="I12" t="s">
        <v>0</v>
      </c>
      <c r="J12" t="s">
        <v>1</v>
      </c>
      <c r="K12" t="s">
        <v>0</v>
      </c>
      <c r="L12" t="s">
        <v>1</v>
      </c>
      <c r="M12" s="2" t="s">
        <v>10</v>
      </c>
      <c r="O12" s="2" t="s">
        <v>18</v>
      </c>
      <c r="Q12" s="2" t="s">
        <v>11</v>
      </c>
    </row>
    <row r="13" spans="2:17" ht="12.75">
      <c r="B13" s="2" t="s">
        <v>17</v>
      </c>
      <c r="C13" s="1" t="s">
        <v>13</v>
      </c>
      <c r="D13" t="s">
        <v>12</v>
      </c>
      <c r="G13" s="2" t="s">
        <v>17</v>
      </c>
      <c r="H13" s="1" t="s">
        <v>13</v>
      </c>
      <c r="I13" t="s">
        <v>4</v>
      </c>
      <c r="K13" s="7">
        <v>1000</v>
      </c>
      <c r="M13" t="s">
        <v>0</v>
      </c>
      <c r="N13" t="s">
        <v>1</v>
      </c>
      <c r="O13" s="9" t="s">
        <v>15</v>
      </c>
      <c r="Q13" s="1" t="s">
        <v>19</v>
      </c>
    </row>
    <row r="14" spans="9:16" ht="12.75">
      <c r="I14" s="3"/>
      <c r="J14" s="3"/>
      <c r="M14" s="2" t="s">
        <v>16</v>
      </c>
      <c r="O14" s="3">
        <f>O44</f>
        <v>0.6127980730518174</v>
      </c>
      <c r="P14" s="3">
        <f>P44</f>
        <v>0.3872019269481825</v>
      </c>
    </row>
    <row r="15" spans="1:17" ht="12.75">
      <c r="A15" s="4">
        <v>1970</v>
      </c>
      <c r="B15" s="3">
        <v>0.8952075</v>
      </c>
      <c r="C15" s="3">
        <v>0.89404</v>
      </c>
      <c r="D15" s="3">
        <v>15.0651645681467</v>
      </c>
      <c r="E15" s="3">
        <v>10.106023009248817</v>
      </c>
      <c r="F15" s="3">
        <v>25.4833333333333</v>
      </c>
      <c r="G15" s="3">
        <f>B15*$F15/D15</f>
        <v>1.5142795833266083</v>
      </c>
      <c r="H15" s="3">
        <f>C15*$F15/E15</f>
        <v>2.254410000104163</v>
      </c>
      <c r="I15" s="3">
        <f>G15/G$40*100</f>
        <v>112.04277532085376</v>
      </c>
      <c r="J15" s="3">
        <f>H15/H$40*100</f>
        <v>149.24629104381663</v>
      </c>
      <c r="Q15" s="3">
        <f>I15*O$14+J15*P$14</f>
        <v>126.44804829803198</v>
      </c>
    </row>
    <row r="16" spans="1:17" ht="12.75">
      <c r="A16" s="4">
        <v>1971</v>
      </c>
      <c r="B16" s="3">
        <v>0.8676049999999998</v>
      </c>
      <c r="C16" s="3">
        <v>0.8656424999999999</v>
      </c>
      <c r="D16" s="3">
        <v>15.970841616964877</v>
      </c>
      <c r="E16" s="3">
        <v>11.143695014662756</v>
      </c>
      <c r="F16" s="3">
        <v>26.575</v>
      </c>
      <c r="G16" s="3">
        <f aca="true" t="shared" si="0" ref="G16:G47">B16*$F16/D16</f>
        <v>1.4436686198495847</v>
      </c>
      <c r="H16" s="3">
        <f aca="true" t="shared" si="1" ref="H16:H47">C16*$F16/E16</f>
        <v>2.064346646891447</v>
      </c>
      <c r="I16" s="3">
        <f aca="true" t="shared" si="2" ref="I16:I47">G16/G$40*100</f>
        <v>106.81821282713967</v>
      </c>
      <c r="J16" s="3">
        <f aca="true" t="shared" si="3" ref="J16:J47">H16/H$40*100</f>
        <v>136.6637304053178</v>
      </c>
      <c r="Q16" s="3">
        <f aca="true" t="shared" si="4" ref="Q16:Q47">I16*O$14+J16*P$14</f>
        <v>118.37445474417609</v>
      </c>
    </row>
    <row r="17" spans="1:17" ht="12.75">
      <c r="A17" s="4">
        <v>1972</v>
      </c>
      <c r="B17" s="3">
        <v>0.8192508333333332</v>
      </c>
      <c r="C17" s="3">
        <v>0.8297458333333334</v>
      </c>
      <c r="D17" s="3">
        <v>16.898608349900595</v>
      </c>
      <c r="E17" s="3">
        <v>11.888111888111885</v>
      </c>
      <c r="F17" s="3">
        <v>27.433333333333334</v>
      </c>
      <c r="G17" s="3">
        <f t="shared" si="0"/>
        <v>1.3299782283300652</v>
      </c>
      <c r="H17" s="3">
        <f t="shared" si="1"/>
        <v>1.914744262336602</v>
      </c>
      <c r="I17" s="3">
        <f t="shared" si="2"/>
        <v>98.40616849040113</v>
      </c>
      <c r="J17" s="3">
        <f t="shared" si="3"/>
        <v>126.75976394620446</v>
      </c>
      <c r="Q17" s="3">
        <f t="shared" si="4"/>
        <v>109.38473528679741</v>
      </c>
    </row>
    <row r="18" spans="1:17" ht="12.75">
      <c r="A18" s="4">
        <v>1973</v>
      </c>
      <c r="B18" s="3">
        <v>0.6887300000000001</v>
      </c>
      <c r="C18" s="3">
        <v>0.7221491666666666</v>
      </c>
      <c r="D18" s="3">
        <v>18.511155290479348</v>
      </c>
      <c r="E18" s="3">
        <v>12.903225806451616</v>
      </c>
      <c r="F18" s="3">
        <v>29.141666666666666</v>
      </c>
      <c r="G18" s="3">
        <f t="shared" si="0"/>
        <v>1.0842510782488066</v>
      </c>
      <c r="H18" s="3">
        <f t="shared" si="1"/>
        <v>1.6309588481423607</v>
      </c>
      <c r="I18" s="3">
        <f t="shared" si="2"/>
        <v>80.22461723002868</v>
      </c>
      <c r="J18" s="3">
        <f t="shared" si="3"/>
        <v>107.97262206923138</v>
      </c>
      <c r="Q18" s="3">
        <f t="shared" si="4"/>
        <v>90.96869817273546</v>
      </c>
    </row>
    <row r="19" spans="1:17" ht="12.75">
      <c r="A19" s="4">
        <v>1974</v>
      </c>
      <c r="B19" s="3">
        <v>0.7126100000000001</v>
      </c>
      <c r="C19" s="3">
        <v>0.7242491666666667</v>
      </c>
      <c r="D19" s="3">
        <v>21.294455489286502</v>
      </c>
      <c r="E19" s="3">
        <v>14.346943379201441</v>
      </c>
      <c r="F19" s="3">
        <v>32.358333333333334</v>
      </c>
      <c r="G19" s="3">
        <f t="shared" si="0"/>
        <v>1.0828580204019713</v>
      </c>
      <c r="H19" s="3">
        <f t="shared" si="1"/>
        <v>1.6334835464230655</v>
      </c>
      <c r="I19" s="3">
        <f t="shared" si="2"/>
        <v>80.12154374937127</v>
      </c>
      <c r="J19" s="3">
        <f t="shared" si="3"/>
        <v>108.13976196587063</v>
      </c>
      <c r="Q19" s="3">
        <f t="shared" si="4"/>
        <v>90.9702518324545</v>
      </c>
    </row>
    <row r="20" spans="1:17" ht="12.75">
      <c r="A20" s="4">
        <v>1975</v>
      </c>
      <c r="B20" s="3">
        <v>0.7746233333333333</v>
      </c>
      <c r="C20" s="3">
        <v>0.8731900000000001</v>
      </c>
      <c r="D20" s="3">
        <v>24.497459686326483</v>
      </c>
      <c r="E20" s="3">
        <v>16.42228739002932</v>
      </c>
      <c r="F20" s="3">
        <v>35.325</v>
      </c>
      <c r="G20" s="3">
        <f t="shared" si="0"/>
        <v>1.1169961947227234</v>
      </c>
      <c r="H20" s="3">
        <f t="shared" si="1"/>
        <v>1.8782667735267866</v>
      </c>
      <c r="I20" s="3">
        <f t="shared" si="2"/>
        <v>82.64745497303146</v>
      </c>
      <c r="J20" s="3">
        <f t="shared" si="3"/>
        <v>124.34488381738771</v>
      </c>
      <c r="Q20" s="3">
        <f t="shared" si="4"/>
        <v>98.79277977035092</v>
      </c>
    </row>
    <row r="21" spans="1:17" ht="12.75">
      <c r="A21" s="4">
        <v>1976</v>
      </c>
      <c r="B21" s="3">
        <v>0.8503833333333333</v>
      </c>
      <c r="C21" s="3">
        <v>1.0275116666666666</v>
      </c>
      <c r="D21" s="3">
        <v>27.83300198807157</v>
      </c>
      <c r="E21" s="3">
        <v>19.17437401308369</v>
      </c>
      <c r="F21" s="3">
        <v>37.36666666666667</v>
      </c>
      <c r="G21" s="3">
        <f t="shared" si="0"/>
        <v>1.1416659463888887</v>
      </c>
      <c r="H21" s="3">
        <f t="shared" si="1"/>
        <v>2.0023957975496733</v>
      </c>
      <c r="I21" s="3">
        <f t="shared" si="2"/>
        <v>84.47278992014951</v>
      </c>
      <c r="J21" s="3">
        <f t="shared" si="3"/>
        <v>132.5624646680088</v>
      </c>
      <c r="Q21" s="3">
        <f t="shared" si="4"/>
        <v>103.09320464883197</v>
      </c>
    </row>
    <row r="22" spans="1:17" ht="12.75">
      <c r="A22" s="4">
        <v>1977</v>
      </c>
      <c r="B22" s="3">
        <v>0.8937066666666666</v>
      </c>
      <c r="C22" s="3">
        <v>1.0159016666666667</v>
      </c>
      <c r="D22" s="3">
        <v>31.234813342169208</v>
      </c>
      <c r="E22" s="3">
        <v>21.97157681028649</v>
      </c>
      <c r="F22" s="3">
        <v>39.766666666666666</v>
      </c>
      <c r="G22" s="3">
        <f t="shared" si="0"/>
        <v>1.137824475586987</v>
      </c>
      <c r="H22" s="3">
        <f t="shared" si="1"/>
        <v>1.8386947506439653</v>
      </c>
      <c r="I22" s="3">
        <f t="shared" si="2"/>
        <v>84.18855637787752</v>
      </c>
      <c r="J22" s="3">
        <f t="shared" si="3"/>
        <v>121.72513956319737</v>
      </c>
      <c r="Q22" s="3">
        <f t="shared" si="4"/>
        <v>98.72279371828411</v>
      </c>
    </row>
    <row r="23" spans="1:17" ht="12.75">
      <c r="A23" s="4">
        <v>1978</v>
      </c>
      <c r="B23" s="3">
        <v>0.8723591666666669</v>
      </c>
      <c r="C23" s="3">
        <v>0.9550891666666668</v>
      </c>
      <c r="D23" s="3">
        <v>33.73094764744864</v>
      </c>
      <c r="E23" s="3">
        <v>24.58831491089555</v>
      </c>
      <c r="F23" s="3">
        <v>42.825</v>
      </c>
      <c r="G23" s="3">
        <f t="shared" si="0"/>
        <v>1.1075520825257863</v>
      </c>
      <c r="H23" s="3">
        <f t="shared" si="1"/>
        <v>1.6634606198400235</v>
      </c>
      <c r="I23" s="3">
        <f t="shared" si="2"/>
        <v>81.94867744698057</v>
      </c>
      <c r="J23" s="3">
        <f t="shared" si="3"/>
        <v>110.12430205557146</v>
      </c>
      <c r="Q23" s="3">
        <f t="shared" si="4"/>
        <v>92.8583335883956</v>
      </c>
    </row>
    <row r="24" spans="1:17" ht="12.75">
      <c r="A24" s="4">
        <v>1979</v>
      </c>
      <c r="B24" s="3">
        <v>0.8998300000000001</v>
      </c>
      <c r="C24" s="3">
        <v>0.9949124999999999</v>
      </c>
      <c r="D24" s="3">
        <v>36.779324055666</v>
      </c>
      <c r="E24" s="3">
        <v>27.972027972027973</v>
      </c>
      <c r="F24" s="3">
        <v>47.633333333333326</v>
      </c>
      <c r="G24" s="3">
        <f t="shared" si="0"/>
        <v>1.1653803715495497</v>
      </c>
      <c r="H24" s="3">
        <f t="shared" si="1"/>
        <v>1.6942282053124995</v>
      </c>
      <c r="I24" s="3">
        <f t="shared" si="2"/>
        <v>86.22743948380678</v>
      </c>
      <c r="J24" s="3">
        <f t="shared" si="3"/>
        <v>112.16117556834352</v>
      </c>
      <c r="Q24" s="3">
        <f t="shared" si="4"/>
        <v>96.26903206870502</v>
      </c>
    </row>
    <row r="25" spans="1:17" ht="12.75">
      <c r="A25" s="4">
        <v>1980</v>
      </c>
      <c r="B25" s="3">
        <v>0.8681741666666666</v>
      </c>
      <c r="C25" s="3">
        <v>1.0353375</v>
      </c>
      <c r="D25" s="3">
        <v>40.534570355643915</v>
      </c>
      <c r="E25" s="3">
        <v>32.73178434468757</v>
      </c>
      <c r="F25" s="3">
        <v>54.05833333333334</v>
      </c>
      <c r="G25" s="3">
        <f t="shared" si="0"/>
        <v>1.1578277031502042</v>
      </c>
      <c r="H25" s="3">
        <f t="shared" si="1"/>
        <v>1.709916547723553</v>
      </c>
      <c r="I25" s="3">
        <f t="shared" si="2"/>
        <v>85.66861141938702</v>
      </c>
      <c r="J25" s="3">
        <f t="shared" si="3"/>
        <v>113.19977410071651</v>
      </c>
      <c r="Q25" s="3">
        <f t="shared" si="4"/>
        <v>96.32873066072167</v>
      </c>
    </row>
    <row r="26" spans="1:17" ht="12.75">
      <c r="A26" s="4">
        <v>1981</v>
      </c>
      <c r="B26" s="3">
        <v>0.8814183333333334</v>
      </c>
      <c r="C26" s="3">
        <v>1.1901958333333333</v>
      </c>
      <c r="D26" s="3">
        <v>44.422354760326925</v>
      </c>
      <c r="E26" s="3">
        <v>37.76223776223775</v>
      </c>
      <c r="F26" s="3">
        <v>59.675</v>
      </c>
      <c r="G26" s="3">
        <f t="shared" si="0"/>
        <v>1.1840578763879912</v>
      </c>
      <c r="H26" s="3">
        <f t="shared" si="1"/>
        <v>1.880845536786266</v>
      </c>
      <c r="I26" s="3">
        <f t="shared" si="2"/>
        <v>87.60940322498753</v>
      </c>
      <c r="J26" s="3">
        <f t="shared" si="3"/>
        <v>124.5156029199199</v>
      </c>
      <c r="Q26" s="3">
        <f t="shared" si="4"/>
        <v>101.89955486319977</v>
      </c>
    </row>
    <row r="27" spans="1:17" ht="12.75">
      <c r="A27" s="4">
        <v>1982</v>
      </c>
      <c r="B27" s="3">
        <v>1.0103366666666664</v>
      </c>
      <c r="C27" s="3">
        <v>1.3612041666666668</v>
      </c>
      <c r="D27" s="3">
        <v>49.414623370885785</v>
      </c>
      <c r="E27" s="3">
        <v>43.87547935935032</v>
      </c>
      <c r="F27" s="3">
        <v>63.34166666666666</v>
      </c>
      <c r="G27" s="3">
        <f>B27*$F27/D27</f>
        <v>1.2950904812282074</v>
      </c>
      <c r="H27" s="3">
        <f t="shared" si="1"/>
        <v>1.965128172939339</v>
      </c>
      <c r="I27" s="3">
        <f t="shared" si="2"/>
        <v>95.82479576833285</v>
      </c>
      <c r="J27" s="3">
        <f t="shared" si="3"/>
        <v>130.0952760249276</v>
      </c>
      <c r="Q27" s="3">
        <f t="shared" si="4"/>
        <v>109.09439176112599</v>
      </c>
    </row>
    <row r="28" spans="1:17" ht="12.75">
      <c r="A28" s="4">
        <v>1983</v>
      </c>
      <c r="B28" s="3">
        <v>1.1184900000000002</v>
      </c>
      <c r="C28" s="3">
        <v>1.5227475000000001</v>
      </c>
      <c r="D28" s="3">
        <v>54.38480229732715</v>
      </c>
      <c r="E28" s="3">
        <v>47.10128581096324</v>
      </c>
      <c r="F28" s="3">
        <v>65.375</v>
      </c>
      <c r="G28" s="3">
        <f t="shared" si="0"/>
        <v>1.3445168624543058</v>
      </c>
      <c r="H28" s="3">
        <f t="shared" si="1"/>
        <v>2.113522297714619</v>
      </c>
      <c r="I28" s="3">
        <f t="shared" si="2"/>
        <v>99.48189382843671</v>
      </c>
      <c r="J28" s="3">
        <f t="shared" si="3"/>
        <v>139.91925335575058</v>
      </c>
      <c r="Q28" s="3">
        <f t="shared" si="4"/>
        <v>115.13931735810908</v>
      </c>
    </row>
    <row r="29" spans="1:17" ht="12.75">
      <c r="A29" s="4">
        <v>1984</v>
      </c>
      <c r="B29" s="3">
        <v>1.1825408333333334</v>
      </c>
      <c r="C29" s="3">
        <v>1.8953575000000003</v>
      </c>
      <c r="D29" s="3">
        <v>56.52750165672631</v>
      </c>
      <c r="E29" s="3">
        <v>49.988720956462885</v>
      </c>
      <c r="F29" s="3">
        <v>68.18333333333334</v>
      </c>
      <c r="G29" s="3">
        <f t="shared" si="0"/>
        <v>1.4263778418703597</v>
      </c>
      <c r="H29" s="3">
        <f t="shared" si="1"/>
        <v>2.5852190201242866</v>
      </c>
      <c r="I29" s="3">
        <f t="shared" si="2"/>
        <v>105.53885413170437</v>
      </c>
      <c r="J29" s="3">
        <f t="shared" si="3"/>
        <v>171.14648634083974</v>
      </c>
      <c r="Q29" s="3">
        <f t="shared" si="4"/>
        <v>130.94225574558922</v>
      </c>
    </row>
    <row r="30" spans="1:17" ht="12.75">
      <c r="A30" s="4">
        <v>1985</v>
      </c>
      <c r="B30" s="3">
        <v>1.447008333333333</v>
      </c>
      <c r="C30" s="3">
        <v>1.9649374999999998</v>
      </c>
      <c r="D30" s="3">
        <v>60.34901700905677</v>
      </c>
      <c r="E30" s="3">
        <v>57.703586735844816</v>
      </c>
      <c r="F30" s="3">
        <v>70.58333333333334</v>
      </c>
      <c r="G30" s="3">
        <f t="shared" si="0"/>
        <v>1.6923999194957904</v>
      </c>
      <c r="H30" s="3">
        <f t="shared" si="1"/>
        <v>2.403521971286975</v>
      </c>
      <c r="I30" s="3">
        <f t="shared" si="2"/>
        <v>125.2220435519134</v>
      </c>
      <c r="J30" s="3">
        <f t="shared" si="3"/>
        <v>159.11779119163307</v>
      </c>
      <c r="Q30" s="3">
        <f t="shared" si="4"/>
        <v>138.34654235336217</v>
      </c>
    </row>
    <row r="31" spans="1:17" ht="12.75">
      <c r="A31" s="4">
        <v>1986</v>
      </c>
      <c r="B31" s="3">
        <v>1.511478333333333</v>
      </c>
      <c r="C31" s="3">
        <v>1.8855316666666668</v>
      </c>
      <c r="D31" s="3">
        <v>65.827258670201</v>
      </c>
      <c r="E31" s="3">
        <v>65.32822016692984</v>
      </c>
      <c r="F31" s="3">
        <v>71.94166666666666</v>
      </c>
      <c r="G31" s="3">
        <f t="shared" si="0"/>
        <v>1.651872987379614</v>
      </c>
      <c r="H31" s="3">
        <f t="shared" si="1"/>
        <v>2.076411852430124</v>
      </c>
      <c r="I31" s="3">
        <f t="shared" si="2"/>
        <v>122.22342295401761</v>
      </c>
      <c r="J31" s="3">
        <f t="shared" si="3"/>
        <v>137.46247028725838</v>
      </c>
      <c r="Q31" s="3">
        <f t="shared" si="4"/>
        <v>128.124011446303</v>
      </c>
    </row>
    <row r="32" spans="1:17" ht="12.75">
      <c r="A32" s="4">
        <v>1987</v>
      </c>
      <c r="B32" s="3">
        <v>1.4104391666666667</v>
      </c>
      <c r="C32" s="3">
        <v>1.6396300000000001</v>
      </c>
      <c r="D32" s="3">
        <v>71.39385906781533</v>
      </c>
      <c r="E32" s="3">
        <v>75.61470787277239</v>
      </c>
      <c r="F32" s="3">
        <v>74.59166666666667</v>
      </c>
      <c r="G32" s="3">
        <f t="shared" si="0"/>
        <v>1.4736142512436186</v>
      </c>
      <c r="H32" s="3">
        <f t="shared" si="1"/>
        <v>1.6174463653612274</v>
      </c>
      <c r="I32" s="3">
        <f t="shared" si="2"/>
        <v>109.03391439709156</v>
      </c>
      <c r="J32" s="3">
        <f t="shared" si="3"/>
        <v>107.07806964186261</v>
      </c>
      <c r="Q32" s="3">
        <f t="shared" si="4"/>
        <v>108.2766075390554</v>
      </c>
    </row>
    <row r="33" spans="1:17" ht="12.75">
      <c r="A33" s="4">
        <v>1988</v>
      </c>
      <c r="B33" s="3">
        <v>1.2356291666666666</v>
      </c>
      <c r="C33" s="3">
        <v>1.5556116666666666</v>
      </c>
      <c r="D33" s="3">
        <v>76.58493483543185</v>
      </c>
      <c r="E33" s="3">
        <v>80.46469659372882</v>
      </c>
      <c r="F33" s="3">
        <v>77.6</v>
      </c>
      <c r="G33" s="3">
        <f t="shared" si="0"/>
        <v>1.252006331785405</v>
      </c>
      <c r="H33" s="3">
        <f t="shared" si="1"/>
        <v>1.5002289257714239</v>
      </c>
      <c r="I33" s="3">
        <f t="shared" si="2"/>
        <v>92.63696458506793</v>
      </c>
      <c r="J33" s="3">
        <f t="shared" si="3"/>
        <v>99.31804901401652</v>
      </c>
      <c r="K33" s="5">
        <v>17341669</v>
      </c>
      <c r="L33" s="5">
        <v>12104804</v>
      </c>
      <c r="M33" s="8">
        <f>K33/($K33+$L33)</f>
        <v>0.5889217700197915</v>
      </c>
      <c r="N33" s="8">
        <f>L33/($K33+$L33)</f>
        <v>0.4110782299802085</v>
      </c>
      <c r="O33" s="8">
        <f>AVERAGE(M33:M35)</f>
        <v>0.565418224687167</v>
      </c>
      <c r="P33" s="8">
        <f>AVERAGE(N33:N35)</f>
        <v>0.434581775312833</v>
      </c>
      <c r="Q33" s="3">
        <f t="shared" si="4"/>
        <v>95.22389335006032</v>
      </c>
    </row>
    <row r="34" spans="1:17" ht="12.75">
      <c r="A34" s="4">
        <v>1989</v>
      </c>
      <c r="B34" s="3">
        <v>1.2914525</v>
      </c>
      <c r="C34" s="3">
        <v>1.6885441666666665</v>
      </c>
      <c r="D34" s="3">
        <v>82.39452175833885</v>
      </c>
      <c r="E34" s="3">
        <v>85.0439882697947</v>
      </c>
      <c r="F34" s="3">
        <v>81.35</v>
      </c>
      <c r="G34" s="3">
        <f t="shared" si="0"/>
        <v>1.2750806562496646</v>
      </c>
      <c r="H34" s="3">
        <f t="shared" si="1"/>
        <v>1.615200212889368</v>
      </c>
      <c r="I34" s="3">
        <f t="shared" si="2"/>
        <v>94.34425257870912</v>
      </c>
      <c r="J34" s="3">
        <f t="shared" si="3"/>
        <v>106.92937001511842</v>
      </c>
      <c r="K34" s="5">
        <v>17469923.76</v>
      </c>
      <c r="L34" s="5">
        <v>13227947.34</v>
      </c>
      <c r="M34" s="8">
        <f aca="true" t="shared" si="5" ref="M34:M46">K34/($K34+$L34)</f>
        <v>0.5690923550721405</v>
      </c>
      <c r="N34" s="8">
        <f aca="true" t="shared" si="6" ref="N34:N46">L34/($K34+$L34)</f>
        <v>0.4309076449278595</v>
      </c>
      <c r="O34" s="8">
        <f aca="true" t="shared" si="7" ref="O34:O40">AVERAGE(M34:M36)</f>
        <v>0.5587161145840281</v>
      </c>
      <c r="P34" s="8">
        <f aca="true" t="shared" si="8" ref="P34:P39">AVERAGE(N34:N36)</f>
        <v>0.44128388541597174</v>
      </c>
      <c r="Q34" s="3">
        <f t="shared" si="4"/>
        <v>99.21723430095597</v>
      </c>
    </row>
    <row r="35" spans="1:17" ht="12.75">
      <c r="A35" s="4">
        <v>1990</v>
      </c>
      <c r="B35" s="3">
        <v>1.2777108333333331</v>
      </c>
      <c r="C35" s="3">
        <v>1.6788483333333335</v>
      </c>
      <c r="D35" s="3">
        <v>88.33664678595096</v>
      </c>
      <c r="E35" s="3">
        <v>90.23234829686442</v>
      </c>
      <c r="F35" s="3">
        <v>85.75</v>
      </c>
      <c r="G35" s="3">
        <f t="shared" si="0"/>
        <v>1.2402972938719052</v>
      </c>
      <c r="H35" s="3">
        <f t="shared" si="1"/>
        <v>1.5954504930947921</v>
      </c>
      <c r="I35" s="3">
        <f t="shared" si="2"/>
        <v>91.77060336709285</v>
      </c>
      <c r="J35" s="3">
        <f t="shared" si="3"/>
        <v>105.6219004650548</v>
      </c>
      <c r="K35" s="5">
        <v>13414512.17</v>
      </c>
      <c r="L35" s="5">
        <v>11508381.870000001</v>
      </c>
      <c r="M35" s="8">
        <f t="shared" si="5"/>
        <v>0.5382405489695691</v>
      </c>
      <c r="N35" s="8">
        <f t="shared" si="6"/>
        <v>0.46175945103043103</v>
      </c>
      <c r="O35" s="8">
        <f t="shared" si="7"/>
        <v>0.5504447026104441</v>
      </c>
      <c r="P35" s="8">
        <f t="shared" si="8"/>
        <v>0.44955529738955596</v>
      </c>
      <c r="Q35" s="3">
        <f t="shared" si="4"/>
        <v>97.13385229415547</v>
      </c>
    </row>
    <row r="36" spans="1:17" ht="12.75">
      <c r="A36" s="4">
        <v>1991</v>
      </c>
      <c r="B36" s="3">
        <v>1.2934833333333335</v>
      </c>
      <c r="C36" s="3">
        <v>1.7670233333333334</v>
      </c>
      <c r="D36" s="3">
        <v>91.18621603711067</v>
      </c>
      <c r="E36" s="3">
        <v>92.5783893525829</v>
      </c>
      <c r="F36" s="3">
        <v>89.36666666666667</v>
      </c>
      <c r="G36" s="3">
        <f t="shared" si="0"/>
        <v>1.2676728886506785</v>
      </c>
      <c r="H36" s="3">
        <f t="shared" si="1"/>
        <v>1.7057218895957873</v>
      </c>
      <c r="I36" s="3">
        <f t="shared" si="2"/>
        <v>93.79614584210573</v>
      </c>
      <c r="J36" s="3">
        <f t="shared" si="3"/>
        <v>112.92207964064185</v>
      </c>
      <c r="K36" s="5">
        <v>14723219.16</v>
      </c>
      <c r="L36" s="5">
        <v>11160781.4</v>
      </c>
      <c r="M36" s="8">
        <f t="shared" si="5"/>
        <v>0.5688154397103752</v>
      </c>
      <c r="N36" s="8">
        <f t="shared" si="6"/>
        <v>0.4311845602896247</v>
      </c>
      <c r="O36" s="8">
        <f t="shared" si="7"/>
        <v>0.5632978891257068</v>
      </c>
      <c r="P36" s="8">
        <f t="shared" si="8"/>
        <v>0.4367021108742932</v>
      </c>
      <c r="Q36" s="3">
        <f t="shared" si="4"/>
        <v>101.20174426358228</v>
      </c>
    </row>
    <row r="37" spans="1:17" ht="12.75">
      <c r="A37" s="4">
        <v>1992</v>
      </c>
      <c r="B37" s="3">
        <v>1.3903741666666667</v>
      </c>
      <c r="C37" s="3">
        <v>1.8803025</v>
      </c>
      <c r="D37" s="3">
        <v>92.11398277004639</v>
      </c>
      <c r="E37" s="3">
        <v>93.52582900969998</v>
      </c>
      <c r="F37" s="3">
        <v>92.08333333333336</v>
      </c>
      <c r="G37" s="3">
        <f t="shared" si="0"/>
        <v>1.3899115421687656</v>
      </c>
      <c r="H37" s="3">
        <f t="shared" si="1"/>
        <v>1.8513016533330322</v>
      </c>
      <c r="I37" s="3">
        <f t="shared" si="2"/>
        <v>102.84068302166875</v>
      </c>
      <c r="J37" s="3">
        <f t="shared" si="3"/>
        <v>122.55974084149486</v>
      </c>
      <c r="K37" s="5">
        <v>14960483.59</v>
      </c>
      <c r="L37" s="5">
        <v>12526352.759999998</v>
      </c>
      <c r="M37" s="8">
        <f t="shared" si="5"/>
        <v>0.5442781191513879</v>
      </c>
      <c r="N37" s="8">
        <f t="shared" si="6"/>
        <v>0.45572188084861204</v>
      </c>
      <c r="O37" s="8">
        <f t="shared" si="7"/>
        <v>0.5731012814012052</v>
      </c>
      <c r="P37" s="8">
        <f t="shared" si="8"/>
        <v>0.42689871859879486</v>
      </c>
      <c r="Q37" s="3">
        <f t="shared" si="4"/>
        <v>110.47594020710804</v>
      </c>
    </row>
    <row r="38" spans="1:17" ht="12.75">
      <c r="A38" s="4">
        <v>1993</v>
      </c>
      <c r="B38" s="3">
        <v>1.4620883333333332</v>
      </c>
      <c r="C38" s="3">
        <v>1.8153991666666662</v>
      </c>
      <c r="D38" s="3">
        <v>93.74861939474265</v>
      </c>
      <c r="E38" s="3">
        <v>94.72140762463346</v>
      </c>
      <c r="F38" s="3">
        <v>94.8</v>
      </c>
      <c r="G38" s="3">
        <f t="shared" si="0"/>
        <v>1.4784854955183788</v>
      </c>
      <c r="H38" s="3">
        <f t="shared" si="1"/>
        <v>1.8169054421362218</v>
      </c>
      <c r="I38" s="3">
        <f t="shared" si="2"/>
        <v>109.39434171435813</v>
      </c>
      <c r="J38" s="3">
        <f t="shared" si="3"/>
        <v>120.28264530570209</v>
      </c>
      <c r="K38" s="5">
        <v>23632211.75</v>
      </c>
      <c r="L38" s="5">
        <v>17339021.439999998</v>
      </c>
      <c r="M38" s="8">
        <f t="shared" si="5"/>
        <v>0.5768001085153571</v>
      </c>
      <c r="N38" s="8">
        <f t="shared" si="6"/>
        <v>0.4231998914846429</v>
      </c>
      <c r="O38" s="8">
        <f t="shared" si="7"/>
        <v>0.5479636912745479</v>
      </c>
      <c r="P38" s="8">
        <f t="shared" si="8"/>
        <v>0.452036308725452</v>
      </c>
      <c r="Q38" s="3">
        <f t="shared" si="4"/>
        <v>113.61031384612332</v>
      </c>
    </row>
    <row r="39" spans="1:17" ht="12.75">
      <c r="A39" s="4">
        <v>1994</v>
      </c>
      <c r="B39" s="3">
        <v>1.3517966666666668</v>
      </c>
      <c r="C39" s="3">
        <v>1.6477699999999997</v>
      </c>
      <c r="D39" s="3">
        <v>95.55997349237903</v>
      </c>
      <c r="E39" s="3">
        <v>96.36814798105121</v>
      </c>
      <c r="F39" s="3">
        <v>97.25833333333333</v>
      </c>
      <c r="G39" s="3">
        <f t="shared" si="0"/>
        <v>1.3758217588459318</v>
      </c>
      <c r="H39" s="3">
        <f t="shared" si="1"/>
        <v>1.6629910118037994</v>
      </c>
      <c r="I39" s="3">
        <f t="shared" si="2"/>
        <v>101.7981685187051</v>
      </c>
      <c r="J39" s="3">
        <f t="shared" si="3"/>
        <v>110.0932130976412</v>
      </c>
      <c r="K39" s="5">
        <v>19071997.44</v>
      </c>
      <c r="L39" s="5">
        <v>12808946.659999998</v>
      </c>
      <c r="M39" s="8">
        <f t="shared" si="5"/>
        <v>0.5982256165368703</v>
      </c>
      <c r="N39" s="8">
        <f t="shared" si="6"/>
        <v>0.40177438346312955</v>
      </c>
      <c r="O39" s="8">
        <f t="shared" si="7"/>
        <v>0.5363942647213183</v>
      </c>
      <c r="P39" s="8">
        <f t="shared" si="8"/>
        <v>0.4636057352786816</v>
      </c>
      <c r="Q39" s="3">
        <f t="shared" si="4"/>
        <v>105.01002576379022</v>
      </c>
    </row>
    <row r="40" spans="1:17" ht="12.75">
      <c r="A40" s="4">
        <v>1995</v>
      </c>
      <c r="B40" s="3">
        <v>1.3515191666666666</v>
      </c>
      <c r="C40" s="3">
        <v>1.51053</v>
      </c>
      <c r="D40" s="3">
        <v>100</v>
      </c>
      <c r="E40" s="3">
        <v>100</v>
      </c>
      <c r="F40" s="3">
        <v>100</v>
      </c>
      <c r="G40" s="3">
        <f t="shared" si="0"/>
        <v>1.3515191666666666</v>
      </c>
      <c r="H40" s="3">
        <f t="shared" si="1"/>
        <v>1.51053</v>
      </c>
      <c r="I40" s="3">
        <f t="shared" si="2"/>
        <v>100</v>
      </c>
      <c r="J40" s="3">
        <f t="shared" si="3"/>
        <v>100</v>
      </c>
      <c r="K40" s="5">
        <v>19300034.259999998</v>
      </c>
      <c r="L40" s="5">
        <v>21863242.81</v>
      </c>
      <c r="M40" s="8">
        <f t="shared" si="5"/>
        <v>0.4688653487714165</v>
      </c>
      <c r="N40" s="8">
        <f t="shared" si="6"/>
        <v>0.5311346512285836</v>
      </c>
      <c r="O40" s="8">
        <f t="shared" si="7"/>
        <v>0.5202261187512909</v>
      </c>
      <c r="P40" s="8">
        <f>AVERAGE(N40:N42)</f>
        <v>0.4797738812487092</v>
      </c>
      <c r="Q40" s="3">
        <f t="shared" si="4"/>
        <v>100</v>
      </c>
    </row>
    <row r="41" spans="1:17" ht="12.75">
      <c r="A41" s="4">
        <v>1996</v>
      </c>
      <c r="B41" s="3">
        <v>1.2707916666666668</v>
      </c>
      <c r="C41" s="3">
        <v>1.4430916666666667</v>
      </c>
      <c r="D41" s="3">
        <v>102.5844930417495</v>
      </c>
      <c r="E41" s="3">
        <v>103.67696819309724</v>
      </c>
      <c r="F41" s="3">
        <v>102.94166666666666</v>
      </c>
      <c r="G41" s="3">
        <f t="shared" si="0"/>
        <v>1.2752162463730083</v>
      </c>
      <c r="H41" s="3">
        <f t="shared" si="1"/>
        <v>1.4328569199936838</v>
      </c>
      <c r="I41" s="3">
        <f t="shared" si="2"/>
        <v>94.35428500197679</v>
      </c>
      <c r="J41" s="3">
        <f t="shared" si="3"/>
        <v>94.8578922625624</v>
      </c>
      <c r="K41" s="5">
        <v>27406106.36250656</v>
      </c>
      <c r="L41" s="5">
        <v>23150099.99160808</v>
      </c>
      <c r="M41" s="8">
        <f t="shared" si="5"/>
        <v>0.5420918288556683</v>
      </c>
      <c r="N41" s="8">
        <f t="shared" si="6"/>
        <v>0.4579081711443318</v>
      </c>
      <c r="O41" s="8">
        <f>AVERAGE(M41:M43)</f>
        <v>0.5468525856357412</v>
      </c>
      <c r="P41" s="8">
        <f>AVERAGE(N41:N43)</f>
        <v>0.45314741436425887</v>
      </c>
      <c r="Q41" s="3">
        <f t="shared" si="4"/>
        <v>94.54928270370064</v>
      </c>
    </row>
    <row r="42" spans="1:17" ht="12.75">
      <c r="A42" s="4">
        <v>1997</v>
      </c>
      <c r="B42" s="3">
        <v>1.3916216666666665</v>
      </c>
      <c r="C42" s="3">
        <v>1.5713208333333333</v>
      </c>
      <c r="D42" s="3">
        <v>102.88080590530888</v>
      </c>
      <c r="E42" s="3">
        <v>103.5093340351405</v>
      </c>
      <c r="F42" s="3">
        <v>105.33333333333333</v>
      </c>
      <c r="G42" s="3">
        <f t="shared" si="0"/>
        <v>1.4247958848981452</v>
      </c>
      <c r="H42" s="3">
        <f t="shared" si="1"/>
        <v>1.599010008652177</v>
      </c>
      <c r="I42" s="3">
        <f t="shared" si="2"/>
        <v>105.42180385145447</v>
      </c>
      <c r="J42" s="3">
        <f t="shared" si="3"/>
        <v>105.85754726170134</v>
      </c>
      <c r="K42" s="5">
        <v>31909002.07926312</v>
      </c>
      <c r="L42" s="5">
        <v>26136791.53373232</v>
      </c>
      <c r="M42" s="8">
        <f t="shared" si="5"/>
        <v>0.5497211786267877</v>
      </c>
      <c r="N42" s="8">
        <f t="shared" si="6"/>
        <v>0.45027882137321223</v>
      </c>
      <c r="O42" s="8">
        <f>AVERAGE(M42:M44)</f>
        <v>0.5618826479415514</v>
      </c>
      <c r="P42" s="8">
        <f>AVERAGE(N42:N44)</f>
        <v>0.43811735205844854</v>
      </c>
      <c r="Q42" s="3">
        <f t="shared" si="4"/>
        <v>105.59052453955704</v>
      </c>
    </row>
    <row r="43" spans="1:17" ht="12.75">
      <c r="A43" s="4">
        <v>1998</v>
      </c>
      <c r="B43" s="3">
        <v>1.6132658333333334</v>
      </c>
      <c r="C43" s="3">
        <v>1.9134058333333337</v>
      </c>
      <c r="D43" s="3">
        <v>103.7166666666667</v>
      </c>
      <c r="E43" s="3">
        <v>104.81111111111112</v>
      </c>
      <c r="F43" s="3">
        <v>106.95833333333331</v>
      </c>
      <c r="G43" s="3">
        <f t="shared" si="0"/>
        <v>1.6636884919518982</v>
      </c>
      <c r="H43" s="3">
        <f t="shared" si="1"/>
        <v>1.9526049934405807</v>
      </c>
      <c r="I43" s="3">
        <f t="shared" si="2"/>
        <v>123.09766172648173</v>
      </c>
      <c r="J43" s="3">
        <f t="shared" si="3"/>
        <v>129.266217383341</v>
      </c>
      <c r="K43" s="5">
        <v>38913441.029220246</v>
      </c>
      <c r="L43" s="5">
        <v>32000114.07998496</v>
      </c>
      <c r="M43" s="8">
        <f t="shared" si="5"/>
        <v>0.5487447494247675</v>
      </c>
      <c r="N43" s="8">
        <f t="shared" si="6"/>
        <v>0.4512552505752326</v>
      </c>
      <c r="O43" s="8">
        <f>AVERAGE(M43:M45)</f>
        <v>0.5820988468694989</v>
      </c>
      <c r="P43" s="8">
        <f>AVERAGE(N43:N45)</f>
        <v>0.4179011531305012</v>
      </c>
      <c r="Q43" s="3">
        <f t="shared" si="4"/>
        <v>125.48613836330475</v>
      </c>
    </row>
    <row r="44" spans="1:17" ht="12.75">
      <c r="A44" s="4">
        <v>1999</v>
      </c>
      <c r="B44" s="3">
        <v>1.5530616666666666</v>
      </c>
      <c r="C44" s="3">
        <v>1.9256508333333333</v>
      </c>
      <c r="D44" s="3">
        <v>105.30277777777776</v>
      </c>
      <c r="E44" s="3">
        <v>104.73055555555554</v>
      </c>
      <c r="F44" s="3">
        <v>109.325</v>
      </c>
      <c r="G44" s="3">
        <f t="shared" si="0"/>
        <v>1.6123835504761403</v>
      </c>
      <c r="H44" s="3">
        <f t="shared" si="1"/>
        <v>2.010127572010185</v>
      </c>
      <c r="I44" s="3">
        <f t="shared" si="2"/>
        <v>119.3015674689142</v>
      </c>
      <c r="J44" s="3">
        <f t="shared" si="3"/>
        <v>133.07432305284803</v>
      </c>
      <c r="K44" s="5">
        <v>49923980.62731577</v>
      </c>
      <c r="L44" s="5">
        <v>35099026.35559488</v>
      </c>
      <c r="M44" s="8">
        <f t="shared" si="5"/>
        <v>0.5871820157730993</v>
      </c>
      <c r="N44" s="8">
        <f t="shared" si="6"/>
        <v>0.41281798422690075</v>
      </c>
      <c r="O44" s="8">
        <f>AVERAGE(M44:M46)</f>
        <v>0.6127980730518174</v>
      </c>
      <c r="P44" s="8">
        <f>AVERAGE(N44:N46)</f>
        <v>0.3872019269481825</v>
      </c>
      <c r="Q44" s="3">
        <f t="shared" si="4"/>
        <v>124.63440497039971</v>
      </c>
    </row>
    <row r="45" spans="1:17" ht="12.75">
      <c r="A45" s="4">
        <v>2000</v>
      </c>
      <c r="B45" s="3">
        <v>1.787583333333333</v>
      </c>
      <c r="C45" s="3">
        <v>2.262115833333333</v>
      </c>
      <c r="D45" s="3">
        <v>108.11274993942108</v>
      </c>
      <c r="E45" s="3">
        <v>106.15511003675505</v>
      </c>
      <c r="F45" s="3">
        <v>113</v>
      </c>
      <c r="G45" s="3">
        <f t="shared" si="0"/>
        <v>1.8683912561640672</v>
      </c>
      <c r="H45" s="3">
        <f t="shared" si="1"/>
        <v>2.407977242717391</v>
      </c>
      <c r="I45" s="3">
        <f t="shared" si="2"/>
        <v>138.24378538205963</v>
      </c>
      <c r="J45" s="3">
        <f t="shared" si="3"/>
        <v>159.41273875509862</v>
      </c>
      <c r="K45" s="5">
        <v>54845496.5918076</v>
      </c>
      <c r="L45" s="5">
        <v>35010683.71284456</v>
      </c>
      <c r="M45" s="8">
        <f t="shared" si="5"/>
        <v>0.6103697754106299</v>
      </c>
      <c r="N45" s="8">
        <f t="shared" si="6"/>
        <v>0.38963022458937013</v>
      </c>
      <c r="O45" s="8"/>
      <c r="P45" s="8"/>
      <c r="Q45" s="3">
        <f t="shared" si="4"/>
        <v>146.44044491957655</v>
      </c>
    </row>
    <row r="46" spans="1:17" ht="12.75">
      <c r="A46" s="4">
        <v>2001</v>
      </c>
      <c r="B46" s="3">
        <v>1.9669874778529373</v>
      </c>
      <c r="C46" s="3">
        <v>2.416100720313642</v>
      </c>
      <c r="D46" s="3">
        <v>111.22702282698329</v>
      </c>
      <c r="E46" s="3">
        <v>107.58610573475607</v>
      </c>
      <c r="F46" s="3">
        <v>116.2</v>
      </c>
      <c r="G46" s="3">
        <f t="shared" si="0"/>
        <v>2.05493178831235</v>
      </c>
      <c r="H46" s="3">
        <f t="shared" si="1"/>
        <v>2.6095461099095036</v>
      </c>
      <c r="I46" s="3">
        <f t="shared" si="2"/>
        <v>152.04607074722827</v>
      </c>
      <c r="J46" s="3">
        <f t="shared" si="3"/>
        <v>172.7569866145991</v>
      </c>
      <c r="K46" s="5">
        <v>66325371.112692736</v>
      </c>
      <c r="L46" s="5">
        <v>37171788.59100168</v>
      </c>
      <c r="M46" s="8">
        <f t="shared" si="5"/>
        <v>0.6408424279717233</v>
      </c>
      <c r="N46" s="8">
        <f t="shared" si="6"/>
        <v>0.3591575720282767</v>
      </c>
      <c r="O46" s="8"/>
      <c r="P46" s="8"/>
      <c r="Q46" s="3">
        <f t="shared" si="4"/>
        <v>160.06537727993594</v>
      </c>
    </row>
    <row r="47" spans="1:17" ht="12.75">
      <c r="A47" s="4">
        <v>2002</v>
      </c>
      <c r="B47" s="3">
        <v>1.968819735254812</v>
      </c>
      <c r="C47" s="3">
        <v>2.4118040735604644</v>
      </c>
      <c r="D47" s="3">
        <v>112.4866621111026</v>
      </c>
      <c r="E47" s="3">
        <v>108.17887267423272</v>
      </c>
      <c r="F47" s="3">
        <v>114.9562031358165</v>
      </c>
      <c r="G47" s="3">
        <f t="shared" si="0"/>
        <v>2.0120433585291506</v>
      </c>
      <c r="H47" s="3">
        <f t="shared" si="1"/>
        <v>2.562901906353896</v>
      </c>
      <c r="I47" s="3">
        <f t="shared" si="2"/>
        <v>148.87272102041845</v>
      </c>
      <c r="J47" s="3">
        <f t="shared" si="3"/>
        <v>169.66905035675532</v>
      </c>
      <c r="Q47" s="3">
        <f t="shared" si="4"/>
        <v>156.9250998128971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Deribation of a U.S. lamb real import exchange rate index</dc:title>
  <dc:subject>exchange rates</dc:subject>
  <dc:creator>Mathew Shane</dc:creator>
  <cp:keywords>exchange rates, index calculation</cp:keywords>
  <dc:description/>
  <cp:lastModifiedBy>Lewrene K. Glaser</cp:lastModifiedBy>
  <dcterms:created xsi:type="dcterms:W3CDTF">2002-03-19T18:00:01Z</dcterms:created>
  <dcterms:modified xsi:type="dcterms:W3CDTF">2003-01-24T18:09:26Z</dcterms:modified>
  <cp:category/>
  <cp:version/>
  <cp:contentType/>
  <cp:contentStatus/>
</cp:coreProperties>
</file>