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80" windowWidth="9540" windowHeight="5895" firstSheet="1" activeTab="1"/>
  </bookViews>
  <sheets>
    <sheet name="OLD Table 28" sheetId="1" r:id="rId1"/>
    <sheet name="Table 28" sheetId="2" r:id="rId2"/>
  </sheets>
  <definedNames>
    <definedName name="_xlnm.Print_Titles" localSheetId="0">'OLD Table 28'!$A:$A,'OLD Table 28'!$1:$8</definedName>
    <definedName name="_xlnm.Print_Titles" localSheetId="1">'Table 28'!$A:$A,'Table 28'!$1:$8</definedName>
  </definedNames>
  <calcPr fullCalcOnLoad="1"/>
</workbook>
</file>

<file path=xl/sharedStrings.xml><?xml version="1.0" encoding="utf-8"?>
<sst xmlns="http://schemas.openxmlformats.org/spreadsheetml/2006/main" count="345" uniqueCount="115">
  <si>
    <t>Individuals</t>
  </si>
  <si>
    <t>Cases</t>
  </si>
  <si>
    <t>granted</t>
  </si>
  <si>
    <t>otherwise</t>
  </si>
  <si>
    <t>immigration</t>
  </si>
  <si>
    <t>Cases filed</t>
  </si>
  <si>
    <t>reopened</t>
  </si>
  <si>
    <t>Cases granted</t>
  </si>
  <si>
    <t>asylum during</t>
  </si>
  <si>
    <t>Cases denied</t>
  </si>
  <si>
    <t>closed during</t>
  </si>
  <si>
    <t>judge, not</t>
  </si>
  <si>
    <t>judge,</t>
  </si>
  <si>
    <t>year</t>
  </si>
  <si>
    <t>during year</t>
  </si>
  <si>
    <t>interviewed</t>
  </si>
  <si>
    <t>Total</t>
  </si>
  <si>
    <t>Arlington</t>
  </si>
  <si>
    <t>Chicago</t>
  </si>
  <si>
    <t>Houston</t>
  </si>
  <si>
    <t>Los Angeles</t>
  </si>
  <si>
    <t>Miami</t>
  </si>
  <si>
    <t>New York</t>
  </si>
  <si>
    <t>Newark</t>
  </si>
  <si>
    <t>San Francisco</t>
  </si>
  <si>
    <t>District of Columbia</t>
  </si>
  <si>
    <t>Guam</t>
  </si>
  <si>
    <t>Puerto Rico</t>
  </si>
  <si>
    <t>U.S. Virgin Islands</t>
  </si>
  <si>
    <t>Table 28.  Asylum Cases Filed with INS Asylum Officers by Asylum Office and State of Destination</t>
  </si>
  <si>
    <t>Fiscal Year 2001</t>
  </si>
  <si>
    <t xml:space="preserve">             </t>
  </si>
  <si>
    <t>Cases referred to</t>
  </si>
  <si>
    <t xml:space="preserve">denied </t>
  </si>
  <si>
    <t>Asylum office and</t>
  </si>
  <si>
    <t>Percent</t>
  </si>
  <si>
    <t xml:space="preserve">judge, </t>
  </si>
  <si>
    <t>state of destination</t>
  </si>
  <si>
    <t>filing deadline</t>
  </si>
  <si>
    <t>Asylum Office:</t>
  </si>
  <si>
    <t>State:</t>
  </si>
  <si>
    <t xml:space="preserve">Alabama             </t>
  </si>
  <si>
    <t xml:space="preserve">Alaska              </t>
  </si>
  <si>
    <t xml:space="preserve">            -</t>
  </si>
  <si>
    <t xml:space="preserve">Arizona             </t>
  </si>
  <si>
    <t xml:space="preserve">Arkansas            </t>
  </si>
  <si>
    <t xml:space="preserve">California          </t>
  </si>
  <si>
    <t xml:space="preserve">Colorado            </t>
  </si>
  <si>
    <t xml:space="preserve">Connecticut         </t>
  </si>
  <si>
    <t xml:space="preserve">Delaware            </t>
  </si>
  <si>
    <t xml:space="preserve">Florida             </t>
  </si>
  <si>
    <t xml:space="preserve">Georgia             </t>
  </si>
  <si>
    <t xml:space="preserve">Hawaii              </t>
  </si>
  <si>
    <t xml:space="preserve">Idaho               </t>
  </si>
  <si>
    <t xml:space="preserve">Illinois            </t>
  </si>
  <si>
    <t xml:space="preserve">Indiana             </t>
  </si>
  <si>
    <t xml:space="preserve">Iowa                </t>
  </si>
  <si>
    <t xml:space="preserve">Kansas              </t>
  </si>
  <si>
    <t xml:space="preserve">Kentucky            </t>
  </si>
  <si>
    <t xml:space="preserve">Louisiana           </t>
  </si>
  <si>
    <t xml:space="preserve">Maine               </t>
  </si>
  <si>
    <t xml:space="preserve">Maryland            </t>
  </si>
  <si>
    <t xml:space="preserve">Massachusetts       </t>
  </si>
  <si>
    <t xml:space="preserve">Michigan            </t>
  </si>
  <si>
    <t xml:space="preserve">Minnesota           </t>
  </si>
  <si>
    <t xml:space="preserve">Mississippi         </t>
  </si>
  <si>
    <t xml:space="preserve">Missouri            </t>
  </si>
  <si>
    <t xml:space="preserve">Montana             </t>
  </si>
  <si>
    <t xml:space="preserve">Nebraska            </t>
  </si>
  <si>
    <t xml:space="preserve">Nevada              </t>
  </si>
  <si>
    <t xml:space="preserve">New Hampshire       </t>
  </si>
  <si>
    <t xml:space="preserve">New Jersey          </t>
  </si>
  <si>
    <t xml:space="preserve">New Mexico          </t>
  </si>
  <si>
    <t xml:space="preserve">New York            </t>
  </si>
  <si>
    <t xml:space="preserve">North Carolina      </t>
  </si>
  <si>
    <t xml:space="preserve">North Dakota        </t>
  </si>
  <si>
    <t xml:space="preserve">Ohio                </t>
  </si>
  <si>
    <t xml:space="preserve">Oklahoma            </t>
  </si>
  <si>
    <t xml:space="preserve">Oregon              </t>
  </si>
  <si>
    <t xml:space="preserve">Pennsylvania        </t>
  </si>
  <si>
    <t xml:space="preserve">Rhode Island        </t>
  </si>
  <si>
    <t xml:space="preserve">South Carolina      </t>
  </si>
  <si>
    <t xml:space="preserve">South Dakota        </t>
  </si>
  <si>
    <t xml:space="preserve">Tennessee           </t>
  </si>
  <si>
    <t xml:space="preserve">Texas               </t>
  </si>
  <si>
    <t xml:space="preserve">Utah                </t>
  </si>
  <si>
    <t xml:space="preserve">Vermont             </t>
  </si>
  <si>
    <t xml:space="preserve">Virginia            </t>
  </si>
  <si>
    <t xml:space="preserve">Washington          </t>
  </si>
  <si>
    <t xml:space="preserve">West Virginia       </t>
  </si>
  <si>
    <t xml:space="preserve">Wisconsin           </t>
  </si>
  <si>
    <t xml:space="preserve">Wyoming             </t>
  </si>
  <si>
    <t>U.S. territories and</t>
  </si>
  <si>
    <t xml:space="preserve">     possessions:</t>
  </si>
  <si>
    <t xml:space="preserve">   referred to an immigration judge following an interview.</t>
  </si>
  <si>
    <t>-  Represents zero.</t>
  </si>
  <si>
    <t xml:space="preserve"> </t>
  </si>
  <si>
    <r>
      <t>during year</t>
    </r>
    <r>
      <rPr>
        <vertAlign val="superscript"/>
        <sz val="10"/>
        <rFont val="Arial"/>
        <family val="2"/>
      </rPr>
      <t xml:space="preserve"> 1</t>
    </r>
  </si>
  <si>
    <r>
      <t xml:space="preserve">approved </t>
    </r>
    <r>
      <rPr>
        <vertAlign val="superscript"/>
        <sz val="10"/>
        <rFont val="Arial"/>
        <family val="2"/>
      </rPr>
      <t>2</t>
    </r>
  </si>
  <si>
    <r>
      <t xml:space="preserve"> year 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</si>
  <si>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0"/>
      </rPr>
      <t xml:space="preserve">  Cases filed and reopened in the same year are included only with cases filed.</t>
    </r>
  </si>
  <si>
    <r>
      <t xml:space="preserve">2 </t>
    </r>
    <r>
      <rPr>
        <sz val="10"/>
        <rFont val="Arial"/>
        <family val="2"/>
      </rPr>
      <t xml:space="preserve"> The number of cases granted divided by the sum of cases granted, denied, referred under filing deadline, and</t>
    </r>
  </si>
  <si>
    <r>
      <t>3</t>
    </r>
    <r>
      <rPr>
        <sz val="10"/>
        <rFont val="Arial"/>
        <family val="2"/>
      </rPr>
      <t xml:space="preserve">  Includes ABC interview no show cases.  See asylum section text.</t>
    </r>
  </si>
  <si>
    <t>-</t>
  </si>
  <si>
    <t>judge, past</t>
  </si>
  <si>
    <t>Table 28.  Asylum Cases Filed with INS Asylum Officers by Asylum Office and State of Residence</t>
  </si>
  <si>
    <t>state of residence</t>
  </si>
  <si>
    <r>
      <t xml:space="preserve">during year </t>
    </r>
    <r>
      <rPr>
        <vertAlign val="superscript"/>
        <sz val="10"/>
        <rFont val="Arial"/>
        <family val="2"/>
      </rPr>
      <t>2</t>
    </r>
  </si>
  <si>
    <r>
      <t xml:space="preserve">approved </t>
    </r>
    <r>
      <rPr>
        <vertAlign val="superscript"/>
        <sz val="10"/>
        <rFont val="Arial"/>
        <family val="2"/>
      </rPr>
      <t>3</t>
    </r>
  </si>
  <si>
    <r>
      <t xml:space="preserve">filing deadline </t>
    </r>
    <r>
      <rPr>
        <vertAlign val="superscript"/>
        <sz val="10"/>
        <rFont val="Arial"/>
        <family val="2"/>
      </rPr>
      <t>4</t>
    </r>
  </si>
  <si>
    <r>
      <t xml:space="preserve"> year </t>
    </r>
    <r>
      <rPr>
        <vertAlign val="superscript"/>
        <sz val="10"/>
        <rFont val="Arial"/>
        <family val="2"/>
      </rPr>
      <t>5</t>
    </r>
  </si>
  <si>
    <r>
      <t xml:space="preserve">3 </t>
    </r>
    <r>
      <rPr>
        <sz val="10"/>
        <rFont val="Arial"/>
        <family val="2"/>
      </rPr>
      <t xml:space="preserve"> The number of cases granted divided by the sum of cases granted, denied, referred under filing deadline, and</t>
    </r>
  </si>
  <si>
    <r>
      <t>5</t>
    </r>
    <r>
      <rPr>
        <sz val="10"/>
        <rFont val="Arial"/>
        <family val="2"/>
      </rPr>
      <t xml:space="preserve">  Includes ABC interview no show cases.  </t>
    </r>
  </si>
  <si>
    <r>
      <t xml:space="preserve">2  </t>
    </r>
    <r>
      <rPr>
        <sz val="10"/>
        <rFont val="Arial"/>
        <family val="2"/>
      </rPr>
      <t>Cases reopened that were filed in a prior fiscal year.</t>
    </r>
  </si>
  <si>
    <r>
      <t>4</t>
    </r>
    <r>
      <rPr>
        <sz val="10"/>
        <rFont val="Arial"/>
        <family val="2"/>
      </rPr>
      <t xml:space="preserve">  These cases referred because they were filed after the applicants had been in the United States for a year.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</si>
</sst>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7">
    <font>
      <sz val="10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9" applyFont="1" applyAlignment="1">
      <alignment horizontal="left"/>
      <protection/>
    </xf>
    <xf numFmtId="0" fontId="3" fillId="0" borderId="0" xfId="19" applyFont="1" applyAlignment="1">
      <alignment horizontal="centerContinuous"/>
      <protection/>
    </xf>
    <xf numFmtId="0" fontId="1" fillId="0" borderId="0" xfId="19">
      <alignment/>
      <protection/>
    </xf>
    <xf numFmtId="0" fontId="1" fillId="0" borderId="0" xfId="19" applyFont="1">
      <alignment/>
      <protection/>
    </xf>
    <xf numFmtId="0" fontId="4" fillId="0" borderId="1" xfId="19" applyFont="1" applyBorder="1" applyAlignment="1">
      <alignment horizontal="centerContinuous"/>
      <protection/>
    </xf>
    <xf numFmtId="0" fontId="4" fillId="0" borderId="2" xfId="19" applyFont="1" applyBorder="1" applyAlignment="1">
      <alignment horizontal="center"/>
      <protection/>
    </xf>
    <xf numFmtId="0" fontId="4" fillId="0" borderId="3" xfId="19" applyFont="1" applyBorder="1" applyAlignment="1">
      <alignment horizontal="center"/>
      <protection/>
    </xf>
    <xf numFmtId="0" fontId="1" fillId="0" borderId="3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4" fillId="0" borderId="5" xfId="19" applyFont="1" applyBorder="1" applyAlignment="1">
      <alignment horizontal="center"/>
      <protection/>
    </xf>
    <xf numFmtId="0" fontId="1" fillId="0" borderId="6" xfId="19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0" fontId="1" fillId="0" borderId="7" xfId="19" applyFont="1" applyBorder="1" applyAlignment="1">
      <alignment horizontal="center"/>
      <protection/>
    </xf>
    <xf numFmtId="0" fontId="1" fillId="0" borderId="0" xfId="19" applyFont="1" applyBorder="1" applyAlignment="1" quotePrefix="1">
      <alignment horizontal="left"/>
      <protection/>
    </xf>
    <xf numFmtId="0" fontId="1" fillId="0" borderId="5" xfId="19" applyFont="1" applyBorder="1" applyAlignment="1">
      <alignment horizontal="center"/>
      <protection/>
    </xf>
    <xf numFmtId="0" fontId="1" fillId="0" borderId="8" xfId="19" applyFont="1" applyBorder="1" applyAlignment="1" quotePrefix="1">
      <alignment horizontal="left"/>
      <protection/>
    </xf>
    <xf numFmtId="0" fontId="1" fillId="0" borderId="9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8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4" fillId="0" borderId="7" xfId="19" applyFont="1" applyBorder="1" applyAlignment="1">
      <alignment horizontal="center"/>
      <protection/>
    </xf>
    <xf numFmtId="0" fontId="1" fillId="0" borderId="0" xfId="19" applyBorder="1">
      <alignment/>
      <protection/>
    </xf>
    <xf numFmtId="164" fontId="1" fillId="0" borderId="5" xfId="15" applyNumberFormat="1" applyFont="1" applyBorder="1" applyAlignment="1">
      <alignment horizontal="right"/>
    </xf>
    <xf numFmtId="3" fontId="1" fillId="0" borderId="0" xfId="19" applyNumberFormat="1" applyFont="1" applyAlignment="1">
      <alignment horizontal="left"/>
      <protection/>
    </xf>
    <xf numFmtId="0" fontId="1" fillId="0" borderId="0" xfId="19" applyFont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7" xfId="19" applyFont="1" applyBorder="1" applyAlignment="1">
      <alignment horizontal="left"/>
      <protection/>
    </xf>
    <xf numFmtId="164" fontId="1" fillId="0" borderId="6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/>
    </xf>
    <xf numFmtId="0" fontId="1" fillId="0" borderId="6" xfId="19" applyFont="1" applyBorder="1">
      <alignment/>
      <protection/>
    </xf>
    <xf numFmtId="3" fontId="1" fillId="0" borderId="8" xfId="19" applyNumberFormat="1" applyFont="1" applyBorder="1" applyAlignment="1">
      <alignment horizontal="left"/>
      <protection/>
    </xf>
    <xf numFmtId="164" fontId="1" fillId="0" borderId="9" xfId="15" applyNumberFormat="1" applyFont="1" applyBorder="1" applyAlignment="1">
      <alignment horizontal="right"/>
    </xf>
    <xf numFmtId="164" fontId="1" fillId="0" borderId="10" xfId="15" applyNumberFormat="1" applyFont="1" applyBorder="1" applyAlignment="1">
      <alignment horizontal="right"/>
    </xf>
    <xf numFmtId="0" fontId="5" fillId="0" borderId="0" xfId="19" applyFont="1">
      <alignment/>
      <protection/>
    </xf>
    <xf numFmtId="0" fontId="1" fillId="0" borderId="0" xfId="19" applyFont="1" quotePrefix="1">
      <alignment/>
      <protection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19" applyFont="1" applyBorder="1" applyAlignment="1">
      <alignment horizontal="left"/>
      <protection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164" fontId="2" fillId="0" borderId="6" xfId="15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2" fillId="0" borderId="0" xfId="19" applyFont="1" applyAlignment="1">
      <alignment horizontal="left"/>
      <protection/>
    </xf>
    <xf numFmtId="0" fontId="1" fillId="0" borderId="0" xfId="19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Yearbook Table 2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96"/>
  <sheetViews>
    <sheetView workbookViewId="0" topLeftCell="A1">
      <selection activeCell="B14" sqref="B14"/>
    </sheetView>
  </sheetViews>
  <sheetFormatPr defaultColWidth="9.33203125" defaultRowHeight="12.75"/>
  <cols>
    <col min="1" max="1" width="22" style="3" customWidth="1"/>
    <col min="2" max="2" width="13.16015625" style="3" customWidth="1"/>
    <col min="3" max="3" width="11.83203125" style="3" bestFit="1" customWidth="1"/>
    <col min="4" max="4" width="15.16015625" style="3" bestFit="1" customWidth="1"/>
    <col min="5" max="5" width="15.16015625" style="3" customWidth="1"/>
    <col min="6" max="6" width="14.66015625" style="3" bestFit="1" customWidth="1"/>
    <col min="7" max="7" width="14.33203125" style="3" bestFit="1" customWidth="1"/>
    <col min="8" max="8" width="14" style="3" bestFit="1" customWidth="1"/>
    <col min="9" max="9" width="17.83203125" style="3" bestFit="1" customWidth="1"/>
    <col min="10" max="10" width="14" style="3" bestFit="1" customWidth="1"/>
    <col min="11" max="12" width="17.83203125" style="3" bestFit="1" customWidth="1"/>
    <col min="13" max="16384" width="10.66015625" style="3" customWidth="1"/>
  </cols>
  <sheetData>
    <row r="1" spans="1:11" ht="12.75">
      <c r="A1" s="48" t="s">
        <v>29</v>
      </c>
      <c r="B1" s="49"/>
      <c r="C1" s="49"/>
      <c r="D1" s="49"/>
      <c r="E1" s="49"/>
      <c r="F1" s="49"/>
      <c r="G1" s="49"/>
      <c r="H1" s="49"/>
      <c r="I1" s="49"/>
      <c r="J1" s="2"/>
      <c r="K1" s="2"/>
    </row>
    <row r="2" spans="1:11" ht="12.7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2.75">
      <c r="J3" s="4"/>
    </row>
    <row r="4" spans="1:12" ht="12.75">
      <c r="A4" s="5"/>
      <c r="B4" s="6" t="s">
        <v>31</v>
      </c>
      <c r="C4" s="7" t="s">
        <v>31</v>
      </c>
      <c r="D4" s="7"/>
      <c r="E4" s="7"/>
      <c r="F4" s="8" t="s">
        <v>0</v>
      </c>
      <c r="G4" s="7"/>
      <c r="H4" s="9" t="s">
        <v>0</v>
      </c>
      <c r="I4" s="8" t="s">
        <v>32</v>
      </c>
      <c r="J4" s="10" t="s">
        <v>1</v>
      </c>
      <c r="K4" s="10" t="s">
        <v>32</v>
      </c>
      <c r="L4" s="9" t="s">
        <v>32</v>
      </c>
    </row>
    <row r="5" spans="2:12" ht="12.75">
      <c r="B5" s="11" t="s">
        <v>31</v>
      </c>
      <c r="C5" s="12" t="s">
        <v>1</v>
      </c>
      <c r="D5" s="12"/>
      <c r="E5" s="12"/>
      <c r="F5" s="12" t="s">
        <v>2</v>
      </c>
      <c r="G5" s="12"/>
      <c r="H5" s="13" t="s">
        <v>33</v>
      </c>
      <c r="I5" s="12" t="s">
        <v>4</v>
      </c>
      <c r="J5" s="14" t="s">
        <v>3</v>
      </c>
      <c r="K5" s="14" t="s">
        <v>4</v>
      </c>
      <c r="L5" s="13" t="s">
        <v>4</v>
      </c>
    </row>
    <row r="6" spans="1:12" ht="12.75">
      <c r="A6" s="15" t="s">
        <v>34</v>
      </c>
      <c r="B6" s="16" t="s">
        <v>5</v>
      </c>
      <c r="C6" s="12" t="s">
        <v>6</v>
      </c>
      <c r="D6" s="12" t="s">
        <v>7</v>
      </c>
      <c r="E6" s="12" t="s">
        <v>35</v>
      </c>
      <c r="F6" s="12" t="s">
        <v>8</v>
      </c>
      <c r="G6" s="12" t="s">
        <v>9</v>
      </c>
      <c r="H6" s="13" t="s">
        <v>8</v>
      </c>
      <c r="I6" s="12" t="s">
        <v>36</v>
      </c>
      <c r="J6" s="14" t="s">
        <v>10</v>
      </c>
      <c r="K6" s="14" t="s">
        <v>11</v>
      </c>
      <c r="L6" s="13" t="s">
        <v>12</v>
      </c>
    </row>
    <row r="7" spans="1:12" ht="14.25">
      <c r="A7" s="17" t="s">
        <v>37</v>
      </c>
      <c r="B7" s="18" t="s">
        <v>97</v>
      </c>
      <c r="C7" s="19" t="s">
        <v>14</v>
      </c>
      <c r="D7" s="19" t="s">
        <v>14</v>
      </c>
      <c r="E7" s="19" t="s">
        <v>98</v>
      </c>
      <c r="F7" s="19" t="s">
        <v>13</v>
      </c>
      <c r="G7" s="19" t="s">
        <v>14</v>
      </c>
      <c r="H7" s="20" t="s">
        <v>13</v>
      </c>
      <c r="I7" s="19" t="s">
        <v>38</v>
      </c>
      <c r="J7" s="21" t="s">
        <v>99</v>
      </c>
      <c r="K7" s="21" t="s">
        <v>15</v>
      </c>
      <c r="L7" s="20" t="s">
        <v>15</v>
      </c>
    </row>
    <row r="8" spans="1:251" ht="12.75">
      <c r="A8" s="15"/>
      <c r="B8" s="11"/>
      <c r="C8" s="7"/>
      <c r="D8" s="7"/>
      <c r="E8" s="7"/>
      <c r="F8" s="7"/>
      <c r="G8" s="7"/>
      <c r="H8" s="22"/>
      <c r="I8" s="7"/>
      <c r="J8" s="23"/>
      <c r="K8" s="23"/>
      <c r="L8" s="22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</row>
    <row r="9" spans="1:12" ht="12.75">
      <c r="A9" s="1" t="s">
        <v>16</v>
      </c>
      <c r="B9" s="25">
        <v>59369</v>
      </c>
      <c r="C9" s="25">
        <v>3861</v>
      </c>
      <c r="D9" s="25">
        <v>20306</v>
      </c>
      <c r="E9" s="25">
        <f>+D9/(D9+G9+I9+L9)*100</f>
        <v>43.164764151946095</v>
      </c>
      <c r="F9" s="25">
        <v>28728</v>
      </c>
      <c r="G9" s="25">
        <v>1567</v>
      </c>
      <c r="H9" s="25">
        <v>2537</v>
      </c>
      <c r="I9" s="25">
        <v>11193</v>
      </c>
      <c r="J9" s="25">
        <v>8939</v>
      </c>
      <c r="K9" s="25">
        <v>11953</v>
      </c>
      <c r="L9" s="25">
        <v>13977</v>
      </c>
    </row>
    <row r="10" spans="1:12" ht="12.75">
      <c r="A10" s="26" t="s">
        <v>39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2.75">
      <c r="A11" s="27" t="s">
        <v>17</v>
      </c>
      <c r="B11" s="25">
        <v>4602</v>
      </c>
      <c r="C11" s="25">
        <v>395</v>
      </c>
      <c r="D11" s="25">
        <v>2471</v>
      </c>
      <c r="E11" s="25">
        <f aca="true" t="shared" si="0" ref="E11:E18">+D11/(D11+G11+I11+L11)*100</f>
        <v>61.20881842952688</v>
      </c>
      <c r="F11" s="25">
        <v>3316</v>
      </c>
      <c r="G11" s="25">
        <v>210</v>
      </c>
      <c r="H11" s="25">
        <v>324</v>
      </c>
      <c r="I11" s="25">
        <v>399</v>
      </c>
      <c r="J11" s="25">
        <v>1050</v>
      </c>
      <c r="K11" s="25">
        <v>1697</v>
      </c>
      <c r="L11" s="25">
        <v>957</v>
      </c>
    </row>
    <row r="12" spans="1:12" ht="12.75">
      <c r="A12" s="27" t="s">
        <v>18</v>
      </c>
      <c r="B12" s="25">
        <v>3521</v>
      </c>
      <c r="C12" s="25">
        <v>233</v>
      </c>
      <c r="D12" s="25">
        <v>628</v>
      </c>
      <c r="E12" s="25">
        <f t="shared" si="0"/>
        <v>27.726269315673292</v>
      </c>
      <c r="F12" s="25">
        <v>924</v>
      </c>
      <c r="G12" s="25">
        <v>180</v>
      </c>
      <c r="H12" s="25">
        <v>260</v>
      </c>
      <c r="I12" s="25">
        <v>246</v>
      </c>
      <c r="J12" s="25">
        <v>593</v>
      </c>
      <c r="K12" s="25">
        <v>405</v>
      </c>
      <c r="L12" s="25">
        <v>1211</v>
      </c>
    </row>
    <row r="13" spans="1:12" ht="12.75">
      <c r="A13" s="27" t="s">
        <v>19</v>
      </c>
      <c r="B13" s="25">
        <v>2175</v>
      </c>
      <c r="C13" s="25">
        <v>132</v>
      </c>
      <c r="D13" s="25">
        <v>715</v>
      </c>
      <c r="E13" s="25">
        <f t="shared" si="0"/>
        <v>39.87730061349693</v>
      </c>
      <c r="F13" s="25">
        <v>963</v>
      </c>
      <c r="G13" s="25">
        <v>150</v>
      </c>
      <c r="H13" s="25">
        <v>218</v>
      </c>
      <c r="I13" s="25">
        <v>158</v>
      </c>
      <c r="J13" s="25">
        <v>498</v>
      </c>
      <c r="K13" s="25">
        <v>1359</v>
      </c>
      <c r="L13" s="25">
        <v>770</v>
      </c>
    </row>
    <row r="14" spans="1:12" ht="12.75">
      <c r="A14" s="27" t="s">
        <v>20</v>
      </c>
      <c r="B14" s="25">
        <v>18184</v>
      </c>
      <c r="C14" s="25">
        <v>808</v>
      </c>
      <c r="D14" s="25">
        <v>6392</v>
      </c>
      <c r="E14" s="25">
        <f t="shared" si="0"/>
        <v>41.04539908816541</v>
      </c>
      <c r="F14" s="25">
        <v>8170</v>
      </c>
      <c r="G14" s="25">
        <v>318</v>
      </c>
      <c r="H14" s="25">
        <v>500</v>
      </c>
      <c r="I14" s="25">
        <v>6093</v>
      </c>
      <c r="J14" s="25">
        <v>2835</v>
      </c>
      <c r="K14" s="25">
        <v>4002</v>
      </c>
      <c r="L14" s="25">
        <v>2770</v>
      </c>
    </row>
    <row r="15" spans="1:12" ht="12.75">
      <c r="A15" s="27" t="s">
        <v>21</v>
      </c>
      <c r="B15" s="25">
        <v>12423</v>
      </c>
      <c r="C15" s="25">
        <v>315</v>
      </c>
      <c r="D15" s="25">
        <v>3552</v>
      </c>
      <c r="E15" s="25">
        <f t="shared" si="0"/>
        <v>48.35942818243703</v>
      </c>
      <c r="F15" s="25">
        <v>6793</v>
      </c>
      <c r="G15" s="25">
        <v>175</v>
      </c>
      <c r="H15" s="25">
        <v>437</v>
      </c>
      <c r="I15" s="25">
        <v>704</v>
      </c>
      <c r="J15" s="25">
        <v>447</v>
      </c>
      <c r="K15" s="25">
        <v>409</v>
      </c>
      <c r="L15" s="25">
        <v>2914</v>
      </c>
    </row>
    <row r="16" spans="1:12" ht="12.75">
      <c r="A16" s="27" t="s">
        <v>23</v>
      </c>
      <c r="B16" s="25">
        <v>5349</v>
      </c>
      <c r="C16" s="25">
        <v>858</v>
      </c>
      <c r="D16" s="25">
        <v>1611</v>
      </c>
      <c r="E16" s="25">
        <f t="shared" si="0"/>
        <v>31.919952446998217</v>
      </c>
      <c r="F16" s="25">
        <v>2094</v>
      </c>
      <c r="G16" s="25">
        <v>161</v>
      </c>
      <c r="H16" s="25">
        <v>257</v>
      </c>
      <c r="I16" s="25">
        <v>939</v>
      </c>
      <c r="J16" s="25">
        <v>1194</v>
      </c>
      <c r="K16" s="25">
        <v>1674</v>
      </c>
      <c r="L16" s="25">
        <v>2336</v>
      </c>
    </row>
    <row r="17" spans="1:12" ht="12.75">
      <c r="A17" s="27" t="s">
        <v>22</v>
      </c>
      <c r="B17" s="25">
        <v>4629</v>
      </c>
      <c r="C17" s="25">
        <v>968</v>
      </c>
      <c r="D17" s="25">
        <v>1329</v>
      </c>
      <c r="E17" s="25">
        <f t="shared" si="0"/>
        <v>32.14804063860668</v>
      </c>
      <c r="F17" s="25">
        <v>1736</v>
      </c>
      <c r="G17" s="25">
        <v>171</v>
      </c>
      <c r="H17" s="25">
        <v>248</v>
      </c>
      <c r="I17" s="25">
        <v>1009</v>
      </c>
      <c r="J17" s="25">
        <v>1915</v>
      </c>
      <c r="K17" s="25">
        <v>1973</v>
      </c>
      <c r="L17" s="25">
        <v>1625</v>
      </c>
    </row>
    <row r="18" spans="1:12" ht="12.75">
      <c r="A18" s="27" t="s">
        <v>24</v>
      </c>
      <c r="B18" s="25">
        <v>8486</v>
      </c>
      <c r="C18" s="25">
        <v>152</v>
      </c>
      <c r="D18" s="25">
        <v>3608</v>
      </c>
      <c r="E18" s="25">
        <f t="shared" si="0"/>
        <v>52.67922324426924</v>
      </c>
      <c r="F18" s="25">
        <v>4732</v>
      </c>
      <c r="G18" s="25">
        <v>202</v>
      </c>
      <c r="H18" s="25">
        <v>293</v>
      </c>
      <c r="I18" s="25">
        <v>1645</v>
      </c>
      <c r="J18" s="25">
        <v>407</v>
      </c>
      <c r="K18" s="25">
        <v>434</v>
      </c>
      <c r="L18" s="25">
        <v>1394</v>
      </c>
    </row>
    <row r="19" spans="1:12" ht="12.75">
      <c r="A19" s="26" t="s">
        <v>40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2.75">
      <c r="A20" s="28" t="s">
        <v>41</v>
      </c>
      <c r="B20" s="25">
        <v>55</v>
      </c>
      <c r="C20" s="25">
        <v>16</v>
      </c>
      <c r="D20" s="25">
        <v>16</v>
      </c>
      <c r="E20" s="25">
        <f>+D20/(D20+G20+I20+L20)*100</f>
        <v>55.172413793103445</v>
      </c>
      <c r="F20" s="25">
        <v>22</v>
      </c>
      <c r="G20" s="25">
        <v>2</v>
      </c>
      <c r="H20" s="25">
        <v>3</v>
      </c>
      <c r="I20" s="25">
        <v>1</v>
      </c>
      <c r="J20" s="25">
        <v>21</v>
      </c>
      <c r="K20" s="25">
        <v>2</v>
      </c>
      <c r="L20" s="25">
        <v>10</v>
      </c>
    </row>
    <row r="21" spans="1:12" ht="12.75">
      <c r="A21" s="28" t="s">
        <v>42</v>
      </c>
      <c r="B21" s="25">
        <v>18</v>
      </c>
      <c r="C21" s="25">
        <v>2</v>
      </c>
      <c r="D21" s="25">
        <v>13</v>
      </c>
      <c r="E21" s="25">
        <f>+D21/(D21+0+0+L21)*100</f>
        <v>92.85714285714286</v>
      </c>
      <c r="F21" s="25">
        <v>21</v>
      </c>
      <c r="G21" s="25" t="s">
        <v>43</v>
      </c>
      <c r="H21" s="25" t="s">
        <v>43</v>
      </c>
      <c r="I21" s="25" t="s">
        <v>43</v>
      </c>
      <c r="J21" s="25">
        <v>4</v>
      </c>
      <c r="K21" s="25" t="s">
        <v>43</v>
      </c>
      <c r="L21" s="25">
        <v>1</v>
      </c>
    </row>
    <row r="22" spans="1:12" ht="12.75">
      <c r="A22" s="28" t="s">
        <v>44</v>
      </c>
      <c r="B22" s="25">
        <v>204</v>
      </c>
      <c r="C22" s="25">
        <v>13</v>
      </c>
      <c r="D22" s="25">
        <v>41</v>
      </c>
      <c r="E22" s="25">
        <f aca="true" t="shared" si="1" ref="E22:E31">+D22/(D22+G22+I22+L22)*100</f>
        <v>46.06741573033708</v>
      </c>
      <c r="F22" s="25">
        <v>55</v>
      </c>
      <c r="G22" s="25">
        <v>2</v>
      </c>
      <c r="H22" s="25">
        <v>6</v>
      </c>
      <c r="I22" s="25">
        <v>16</v>
      </c>
      <c r="J22" s="25">
        <v>15</v>
      </c>
      <c r="K22" s="25">
        <v>8</v>
      </c>
      <c r="L22" s="25">
        <v>30</v>
      </c>
    </row>
    <row r="23" spans="1:12" ht="12.75">
      <c r="A23" s="28" t="s">
        <v>45</v>
      </c>
      <c r="B23" s="25">
        <v>29</v>
      </c>
      <c r="C23" s="25">
        <v>15</v>
      </c>
      <c r="D23" s="25">
        <v>3</v>
      </c>
      <c r="E23" s="25">
        <f t="shared" si="1"/>
        <v>12.5</v>
      </c>
      <c r="F23" s="25">
        <v>5</v>
      </c>
      <c r="G23" s="25">
        <v>6</v>
      </c>
      <c r="H23" s="25">
        <v>6</v>
      </c>
      <c r="I23" s="25">
        <v>5</v>
      </c>
      <c r="J23" s="25">
        <v>8</v>
      </c>
      <c r="K23" s="25">
        <v>5</v>
      </c>
      <c r="L23" s="25">
        <v>10</v>
      </c>
    </row>
    <row r="24" spans="1:12" ht="12.75">
      <c r="A24" s="28" t="s">
        <v>46</v>
      </c>
      <c r="B24" s="25">
        <v>24237</v>
      </c>
      <c r="C24" s="25">
        <v>869</v>
      </c>
      <c r="D24" s="25">
        <v>8441</v>
      </c>
      <c r="E24" s="25">
        <f t="shared" si="1"/>
        <v>41.57923255012068</v>
      </c>
      <c r="F24" s="25">
        <v>11066</v>
      </c>
      <c r="G24" s="25">
        <v>484</v>
      </c>
      <c r="H24" s="25">
        <v>739</v>
      </c>
      <c r="I24" s="25">
        <v>7612</v>
      </c>
      <c r="J24" s="25">
        <v>3032</v>
      </c>
      <c r="K24" s="25">
        <v>4170</v>
      </c>
      <c r="L24" s="25">
        <v>3764</v>
      </c>
    </row>
    <row r="25" spans="1:12" ht="12.75">
      <c r="A25" s="28" t="s">
        <v>47</v>
      </c>
      <c r="B25" s="25">
        <v>432</v>
      </c>
      <c r="C25" s="25">
        <v>24</v>
      </c>
      <c r="D25" s="25">
        <v>150</v>
      </c>
      <c r="E25" s="25">
        <f t="shared" si="1"/>
        <v>42.13483146067416</v>
      </c>
      <c r="F25" s="25">
        <v>194</v>
      </c>
      <c r="G25" s="25">
        <v>21</v>
      </c>
      <c r="H25" s="25">
        <v>26</v>
      </c>
      <c r="I25" s="25">
        <v>25</v>
      </c>
      <c r="J25" s="25">
        <v>39</v>
      </c>
      <c r="K25" s="25">
        <v>67</v>
      </c>
      <c r="L25" s="25">
        <v>160</v>
      </c>
    </row>
    <row r="26" spans="1:12" ht="12.75">
      <c r="A26" s="28" t="s">
        <v>48</v>
      </c>
      <c r="B26" s="25">
        <v>210</v>
      </c>
      <c r="C26" s="25">
        <v>38</v>
      </c>
      <c r="D26" s="25">
        <v>89</v>
      </c>
      <c r="E26" s="25">
        <f t="shared" si="1"/>
        <v>46.1139896373057</v>
      </c>
      <c r="F26" s="25">
        <v>108</v>
      </c>
      <c r="G26" s="25">
        <v>9</v>
      </c>
      <c r="H26" s="25">
        <v>13</v>
      </c>
      <c r="I26" s="25">
        <v>27</v>
      </c>
      <c r="J26" s="25">
        <v>159</v>
      </c>
      <c r="K26" s="25">
        <v>38</v>
      </c>
      <c r="L26" s="25">
        <v>68</v>
      </c>
    </row>
    <row r="27" spans="1:12" ht="12.75">
      <c r="A27" s="28" t="s">
        <v>49</v>
      </c>
      <c r="B27" s="25">
        <v>29</v>
      </c>
      <c r="C27" s="25">
        <v>22</v>
      </c>
      <c r="D27" s="25">
        <v>18</v>
      </c>
      <c r="E27" s="25">
        <f t="shared" si="1"/>
        <v>40</v>
      </c>
      <c r="F27" s="25">
        <v>26</v>
      </c>
      <c r="G27" s="25">
        <v>4</v>
      </c>
      <c r="H27" s="25">
        <v>4</v>
      </c>
      <c r="I27" s="25">
        <v>4</v>
      </c>
      <c r="J27" s="25">
        <v>33</v>
      </c>
      <c r="K27" s="25">
        <v>11</v>
      </c>
      <c r="L27" s="25">
        <v>19</v>
      </c>
    </row>
    <row r="28" spans="1:12" ht="12.75">
      <c r="A28" s="28" t="s">
        <v>25</v>
      </c>
      <c r="B28" s="25">
        <v>284</v>
      </c>
      <c r="C28" s="25">
        <v>15</v>
      </c>
      <c r="D28" s="25">
        <v>200</v>
      </c>
      <c r="E28" s="25">
        <f t="shared" si="1"/>
        <v>70.6713780918728</v>
      </c>
      <c r="F28" s="25">
        <v>245</v>
      </c>
      <c r="G28" s="25">
        <v>15</v>
      </c>
      <c r="H28" s="25">
        <v>19</v>
      </c>
      <c r="I28" s="25">
        <v>16</v>
      </c>
      <c r="J28" s="25">
        <v>130</v>
      </c>
      <c r="K28" s="25">
        <v>263</v>
      </c>
      <c r="L28" s="25">
        <v>52</v>
      </c>
    </row>
    <row r="29" spans="1:12" ht="12.75">
      <c r="A29" s="28" t="s">
        <v>50</v>
      </c>
      <c r="B29" s="25">
        <v>12063</v>
      </c>
      <c r="C29" s="25">
        <v>319</v>
      </c>
      <c r="D29" s="25">
        <v>3492</v>
      </c>
      <c r="E29" s="25">
        <f t="shared" si="1"/>
        <v>48.16551724137931</v>
      </c>
      <c r="F29" s="25">
        <v>6642</v>
      </c>
      <c r="G29" s="25">
        <v>177</v>
      </c>
      <c r="H29" s="25">
        <v>437</v>
      </c>
      <c r="I29" s="25">
        <v>709</v>
      </c>
      <c r="J29" s="25">
        <v>439</v>
      </c>
      <c r="K29" s="25">
        <v>413</v>
      </c>
      <c r="L29" s="25">
        <v>2872</v>
      </c>
    </row>
    <row r="30" spans="1:12" ht="12.75">
      <c r="A30" s="28" t="s">
        <v>51</v>
      </c>
      <c r="B30" s="25">
        <v>785</v>
      </c>
      <c r="C30" s="25">
        <v>96</v>
      </c>
      <c r="D30" s="25">
        <v>237</v>
      </c>
      <c r="E30" s="25">
        <f t="shared" si="1"/>
        <v>56.97115384615385</v>
      </c>
      <c r="F30" s="25">
        <v>365</v>
      </c>
      <c r="G30" s="25">
        <v>19</v>
      </c>
      <c r="H30" s="25">
        <v>28</v>
      </c>
      <c r="I30" s="25">
        <v>67</v>
      </c>
      <c r="J30" s="25">
        <v>82</v>
      </c>
      <c r="K30" s="25">
        <v>72</v>
      </c>
      <c r="L30" s="25">
        <v>93</v>
      </c>
    </row>
    <row r="31" spans="1:12" ht="12.75">
      <c r="A31" s="28" t="s">
        <v>52</v>
      </c>
      <c r="B31" s="25">
        <v>26</v>
      </c>
      <c r="C31" s="25">
        <v>2</v>
      </c>
      <c r="D31" s="25">
        <v>4</v>
      </c>
      <c r="E31" s="25">
        <f t="shared" si="1"/>
        <v>50</v>
      </c>
      <c r="F31" s="25">
        <v>5</v>
      </c>
      <c r="G31" s="25">
        <v>1</v>
      </c>
      <c r="H31" s="25">
        <v>3</v>
      </c>
      <c r="I31" s="25">
        <v>2</v>
      </c>
      <c r="J31" s="25">
        <v>1</v>
      </c>
      <c r="K31" s="25">
        <v>1</v>
      </c>
      <c r="L31" s="25">
        <v>1</v>
      </c>
    </row>
    <row r="32" spans="1:12" ht="12.75">
      <c r="A32" s="28" t="s">
        <v>53</v>
      </c>
      <c r="B32" s="25">
        <v>15</v>
      </c>
      <c r="C32" s="25">
        <v>1</v>
      </c>
      <c r="D32" s="25">
        <v>3</v>
      </c>
      <c r="E32" s="25">
        <f>+D32/(D32+0+I32+L32)*100</f>
        <v>50</v>
      </c>
      <c r="F32" s="25">
        <v>4</v>
      </c>
      <c r="G32" s="25" t="s">
        <v>43</v>
      </c>
      <c r="H32" s="25" t="s">
        <v>43</v>
      </c>
      <c r="I32" s="25">
        <v>1</v>
      </c>
      <c r="J32" s="25">
        <v>3</v>
      </c>
      <c r="K32" s="25" t="s">
        <v>43</v>
      </c>
      <c r="L32" s="25">
        <v>2</v>
      </c>
    </row>
    <row r="33" spans="1:12" ht="12.75">
      <c r="A33" s="28" t="s">
        <v>54</v>
      </c>
      <c r="B33" s="25">
        <v>532</v>
      </c>
      <c r="C33" s="25">
        <v>27</v>
      </c>
      <c r="D33" s="25">
        <v>186</v>
      </c>
      <c r="E33" s="25">
        <f aca="true" t="shared" si="2" ref="E33:E38">+D33/(D33+G33+I33+L33)*100</f>
        <v>37.65182186234818</v>
      </c>
      <c r="F33" s="25">
        <v>270</v>
      </c>
      <c r="G33" s="25">
        <v>38</v>
      </c>
      <c r="H33" s="25">
        <v>60</v>
      </c>
      <c r="I33" s="25">
        <v>49</v>
      </c>
      <c r="J33" s="25">
        <v>62</v>
      </c>
      <c r="K33" s="25">
        <v>45</v>
      </c>
      <c r="L33" s="25">
        <v>221</v>
      </c>
    </row>
    <row r="34" spans="1:12" ht="12.75">
      <c r="A34" s="28" t="s">
        <v>55</v>
      </c>
      <c r="B34" s="25">
        <v>121</v>
      </c>
      <c r="C34" s="25">
        <v>8</v>
      </c>
      <c r="D34" s="25">
        <v>45</v>
      </c>
      <c r="E34" s="25">
        <f t="shared" si="2"/>
        <v>45.91836734693878</v>
      </c>
      <c r="F34" s="25">
        <v>64</v>
      </c>
      <c r="G34" s="25">
        <v>13</v>
      </c>
      <c r="H34" s="25">
        <v>14</v>
      </c>
      <c r="I34" s="25">
        <v>12</v>
      </c>
      <c r="J34" s="25">
        <v>30</v>
      </c>
      <c r="K34" s="25">
        <v>20</v>
      </c>
      <c r="L34" s="25">
        <v>28</v>
      </c>
    </row>
    <row r="35" spans="1:12" ht="12.75">
      <c r="A35" s="28" t="s">
        <v>56</v>
      </c>
      <c r="B35" s="25">
        <v>147</v>
      </c>
      <c r="C35" s="25">
        <v>26</v>
      </c>
      <c r="D35" s="25">
        <v>13</v>
      </c>
      <c r="E35" s="25">
        <f t="shared" si="2"/>
        <v>12.745098039215685</v>
      </c>
      <c r="F35" s="25">
        <v>24</v>
      </c>
      <c r="G35" s="25">
        <v>11</v>
      </c>
      <c r="H35" s="25">
        <v>11</v>
      </c>
      <c r="I35" s="25">
        <v>22</v>
      </c>
      <c r="J35" s="25">
        <v>81</v>
      </c>
      <c r="K35" s="25">
        <v>27</v>
      </c>
      <c r="L35" s="25">
        <v>56</v>
      </c>
    </row>
    <row r="36" spans="1:12" ht="12.75">
      <c r="A36" s="28" t="s">
        <v>57</v>
      </c>
      <c r="B36" s="25">
        <v>77</v>
      </c>
      <c r="C36" s="25">
        <v>14</v>
      </c>
      <c r="D36" s="25">
        <v>10</v>
      </c>
      <c r="E36" s="25">
        <f t="shared" si="2"/>
        <v>17.24137931034483</v>
      </c>
      <c r="F36" s="25">
        <v>16</v>
      </c>
      <c r="G36" s="25">
        <v>4</v>
      </c>
      <c r="H36" s="25">
        <v>4</v>
      </c>
      <c r="I36" s="25">
        <v>14</v>
      </c>
      <c r="J36" s="25">
        <v>35</v>
      </c>
      <c r="K36" s="25">
        <v>13</v>
      </c>
      <c r="L36" s="25">
        <v>30</v>
      </c>
    </row>
    <row r="37" spans="1:12" ht="12.75">
      <c r="A37" s="28" t="s">
        <v>58</v>
      </c>
      <c r="B37" s="25">
        <v>326</v>
      </c>
      <c r="C37" s="25">
        <v>14</v>
      </c>
      <c r="D37" s="25">
        <v>13</v>
      </c>
      <c r="E37" s="25">
        <f t="shared" si="2"/>
        <v>14.130434782608695</v>
      </c>
      <c r="F37" s="25">
        <v>18</v>
      </c>
      <c r="G37" s="25">
        <v>4</v>
      </c>
      <c r="H37" s="25">
        <v>6</v>
      </c>
      <c r="I37" s="25">
        <v>12</v>
      </c>
      <c r="J37" s="25">
        <v>17</v>
      </c>
      <c r="K37" s="25">
        <v>39</v>
      </c>
      <c r="L37" s="25">
        <v>63</v>
      </c>
    </row>
    <row r="38" spans="1:12" ht="12.75">
      <c r="A38" s="28" t="s">
        <v>59</v>
      </c>
      <c r="B38" s="25">
        <v>31</v>
      </c>
      <c r="C38" s="25">
        <v>1</v>
      </c>
      <c r="D38" s="25">
        <v>15</v>
      </c>
      <c r="E38" s="25">
        <f t="shared" si="2"/>
        <v>41.66666666666667</v>
      </c>
      <c r="F38" s="25">
        <v>23</v>
      </c>
      <c r="G38" s="25">
        <v>4</v>
      </c>
      <c r="H38" s="25">
        <v>6</v>
      </c>
      <c r="I38" s="25">
        <v>2</v>
      </c>
      <c r="J38" s="25">
        <v>12</v>
      </c>
      <c r="K38" s="25">
        <v>7</v>
      </c>
      <c r="L38" s="25">
        <v>15</v>
      </c>
    </row>
    <row r="39" spans="1:12" ht="12.75">
      <c r="A39" s="28" t="s">
        <v>60</v>
      </c>
      <c r="B39" s="25">
        <v>28</v>
      </c>
      <c r="C39" s="25">
        <v>1</v>
      </c>
      <c r="D39" s="25">
        <v>4</v>
      </c>
      <c r="E39" s="25">
        <f>+D39/(D39+0+I39+L39)*100</f>
        <v>57.14285714285714</v>
      </c>
      <c r="F39" s="25">
        <v>7</v>
      </c>
      <c r="G39" s="25" t="s">
        <v>43</v>
      </c>
      <c r="H39" s="25" t="s">
        <v>43</v>
      </c>
      <c r="I39" s="25">
        <v>1</v>
      </c>
      <c r="J39" s="25" t="s">
        <v>43</v>
      </c>
      <c r="K39" s="25">
        <v>5</v>
      </c>
      <c r="L39" s="25">
        <v>2</v>
      </c>
    </row>
    <row r="40" spans="1:12" ht="12.75">
      <c r="A40" s="28" t="s">
        <v>61</v>
      </c>
      <c r="B40" s="25">
        <v>1924</v>
      </c>
      <c r="C40" s="25">
        <v>95</v>
      </c>
      <c r="D40" s="25">
        <v>1052</v>
      </c>
      <c r="E40" s="25">
        <f aca="true" t="shared" si="3" ref="E40:E45">+D40/(D40+G40+I40+L40)*100</f>
        <v>59.00168255748738</v>
      </c>
      <c r="F40" s="25">
        <v>1340</v>
      </c>
      <c r="G40" s="25">
        <v>90</v>
      </c>
      <c r="H40" s="25">
        <v>131</v>
      </c>
      <c r="I40" s="25">
        <v>170</v>
      </c>
      <c r="J40" s="25">
        <v>306</v>
      </c>
      <c r="K40" s="25">
        <v>542</v>
      </c>
      <c r="L40" s="25">
        <v>471</v>
      </c>
    </row>
    <row r="41" spans="1:12" ht="12.75">
      <c r="A41" s="28" t="s">
        <v>62</v>
      </c>
      <c r="B41" s="25">
        <v>760</v>
      </c>
      <c r="C41" s="25">
        <v>126</v>
      </c>
      <c r="D41" s="25">
        <v>163</v>
      </c>
      <c r="E41" s="25">
        <f t="shared" si="3"/>
        <v>42.89473684210526</v>
      </c>
      <c r="F41" s="25">
        <v>226</v>
      </c>
      <c r="G41" s="25">
        <v>25</v>
      </c>
      <c r="H41" s="25">
        <v>41</v>
      </c>
      <c r="I41" s="25">
        <v>45</v>
      </c>
      <c r="J41" s="25">
        <v>405</v>
      </c>
      <c r="K41" s="25">
        <v>416</v>
      </c>
      <c r="L41" s="25">
        <v>147</v>
      </c>
    </row>
    <row r="42" spans="1:12" ht="12.75">
      <c r="A42" s="28" t="s">
        <v>63</v>
      </c>
      <c r="B42" s="25">
        <v>628</v>
      </c>
      <c r="C42" s="25">
        <v>27</v>
      </c>
      <c r="D42" s="25">
        <v>269</v>
      </c>
      <c r="E42" s="25">
        <f t="shared" si="3"/>
        <v>46.864111498257834</v>
      </c>
      <c r="F42" s="25">
        <v>449</v>
      </c>
      <c r="G42" s="25">
        <v>36</v>
      </c>
      <c r="H42" s="25">
        <v>65</v>
      </c>
      <c r="I42" s="25">
        <v>27</v>
      </c>
      <c r="J42" s="25">
        <v>43</v>
      </c>
      <c r="K42" s="25">
        <v>27</v>
      </c>
      <c r="L42" s="25">
        <v>242</v>
      </c>
    </row>
    <row r="43" spans="1:12" ht="12.75">
      <c r="A43" s="28" t="s">
        <v>64</v>
      </c>
      <c r="B43" s="25">
        <v>483</v>
      </c>
      <c r="C43" s="25">
        <v>32</v>
      </c>
      <c r="D43" s="25">
        <v>157</v>
      </c>
      <c r="E43" s="25">
        <f t="shared" si="3"/>
        <v>51.64473684210527</v>
      </c>
      <c r="F43" s="25">
        <v>214</v>
      </c>
      <c r="G43" s="25">
        <v>42</v>
      </c>
      <c r="H43" s="25">
        <v>63</v>
      </c>
      <c r="I43" s="25">
        <v>20</v>
      </c>
      <c r="J43" s="25">
        <v>30</v>
      </c>
      <c r="K43" s="25">
        <v>21</v>
      </c>
      <c r="L43" s="25">
        <v>85</v>
      </c>
    </row>
    <row r="44" spans="1:12" ht="12.75">
      <c r="A44" s="28" t="s">
        <v>65</v>
      </c>
      <c r="B44" s="25">
        <v>28</v>
      </c>
      <c r="C44" s="25">
        <v>2</v>
      </c>
      <c r="D44" s="25">
        <v>9</v>
      </c>
      <c r="E44" s="25">
        <f t="shared" si="3"/>
        <v>33.33333333333333</v>
      </c>
      <c r="F44" s="25">
        <v>13</v>
      </c>
      <c r="G44" s="25">
        <v>3</v>
      </c>
      <c r="H44" s="25">
        <v>5</v>
      </c>
      <c r="I44" s="25">
        <v>1</v>
      </c>
      <c r="J44" s="25">
        <v>3</v>
      </c>
      <c r="K44" s="25">
        <v>2</v>
      </c>
      <c r="L44" s="25">
        <v>14</v>
      </c>
    </row>
    <row r="45" spans="1:12" ht="12.75">
      <c r="A45" s="28" t="s">
        <v>66</v>
      </c>
      <c r="B45" s="25">
        <v>129</v>
      </c>
      <c r="C45" s="25">
        <v>12</v>
      </c>
      <c r="D45" s="25">
        <v>26</v>
      </c>
      <c r="E45" s="25">
        <f t="shared" si="3"/>
        <v>26</v>
      </c>
      <c r="F45" s="25">
        <v>39</v>
      </c>
      <c r="G45" s="25">
        <v>6</v>
      </c>
      <c r="H45" s="25">
        <v>10</v>
      </c>
      <c r="I45" s="25">
        <v>20</v>
      </c>
      <c r="J45" s="25">
        <v>36</v>
      </c>
      <c r="K45" s="25">
        <v>15</v>
      </c>
      <c r="L45" s="25">
        <v>48</v>
      </c>
    </row>
    <row r="46" spans="1:12" ht="12.75">
      <c r="A46" s="28" t="s">
        <v>67</v>
      </c>
      <c r="B46" s="25">
        <v>15</v>
      </c>
      <c r="C46" s="25" t="s">
        <v>43</v>
      </c>
      <c r="D46" s="25">
        <v>1</v>
      </c>
      <c r="E46" s="25">
        <f>+D46/(D46+G46+0+0)*100</f>
        <v>50</v>
      </c>
      <c r="F46" s="25">
        <v>1</v>
      </c>
      <c r="G46" s="25">
        <v>1</v>
      </c>
      <c r="H46" s="25">
        <v>1</v>
      </c>
      <c r="I46" s="25" t="s">
        <v>43</v>
      </c>
      <c r="J46" s="25" t="s">
        <v>43</v>
      </c>
      <c r="K46" s="25" t="s">
        <v>43</v>
      </c>
      <c r="L46" s="25" t="s">
        <v>43</v>
      </c>
    </row>
    <row r="47" spans="1:12" ht="12.75">
      <c r="A47" s="28" t="s">
        <v>68</v>
      </c>
      <c r="B47" s="25">
        <v>208</v>
      </c>
      <c r="C47" s="25">
        <v>44</v>
      </c>
      <c r="D47" s="25">
        <v>29</v>
      </c>
      <c r="E47" s="25">
        <f>+D47/(D47+G47+I47+L47)*100</f>
        <v>13.004484304932735</v>
      </c>
      <c r="F47" s="25">
        <v>42</v>
      </c>
      <c r="G47" s="25">
        <v>11</v>
      </c>
      <c r="H47" s="25">
        <v>15</v>
      </c>
      <c r="I47" s="25">
        <v>31</v>
      </c>
      <c r="J47" s="25">
        <v>154</v>
      </c>
      <c r="K47" s="25">
        <v>35</v>
      </c>
      <c r="L47" s="25">
        <v>152</v>
      </c>
    </row>
    <row r="48" spans="1:12" ht="12.75">
      <c r="A48" s="28" t="s">
        <v>69</v>
      </c>
      <c r="B48" s="25">
        <v>178</v>
      </c>
      <c r="C48" s="25">
        <v>24</v>
      </c>
      <c r="D48" s="25">
        <v>65</v>
      </c>
      <c r="E48" s="25">
        <f>+D48/(D48+G48+I48+L48)*100</f>
        <v>41.66666666666667</v>
      </c>
      <c r="F48" s="25">
        <v>97</v>
      </c>
      <c r="G48" s="25">
        <v>7</v>
      </c>
      <c r="H48" s="25">
        <v>10</v>
      </c>
      <c r="I48" s="25">
        <v>38</v>
      </c>
      <c r="J48" s="25">
        <v>85</v>
      </c>
      <c r="K48" s="25">
        <v>86</v>
      </c>
      <c r="L48" s="25">
        <v>46</v>
      </c>
    </row>
    <row r="49" spans="1:12" ht="12.75">
      <c r="A49" s="28" t="s">
        <v>70</v>
      </c>
      <c r="B49" s="25">
        <v>45</v>
      </c>
      <c r="C49" s="25">
        <v>3</v>
      </c>
      <c r="D49" s="25">
        <v>3</v>
      </c>
      <c r="E49" s="25">
        <f>+D49/(D49+0+I49+L49)*100</f>
        <v>21.428571428571427</v>
      </c>
      <c r="F49" s="25">
        <v>7</v>
      </c>
      <c r="G49" s="25" t="s">
        <v>43</v>
      </c>
      <c r="H49" s="25">
        <v>1</v>
      </c>
      <c r="I49" s="25">
        <v>4</v>
      </c>
      <c r="J49" s="25">
        <v>4</v>
      </c>
      <c r="K49" s="25">
        <v>2</v>
      </c>
      <c r="L49" s="25">
        <v>7</v>
      </c>
    </row>
    <row r="50" spans="1:12" ht="12.75">
      <c r="A50" s="28" t="s">
        <v>71</v>
      </c>
      <c r="B50" s="25">
        <v>715</v>
      </c>
      <c r="C50" s="25">
        <v>333</v>
      </c>
      <c r="D50" s="25">
        <v>310</v>
      </c>
      <c r="E50" s="25">
        <f>+D50/(D50+G50+I50+L50)*100</f>
        <v>41.11405835543766</v>
      </c>
      <c r="F50" s="25">
        <v>437</v>
      </c>
      <c r="G50" s="25">
        <v>37</v>
      </c>
      <c r="H50" s="25">
        <v>62</v>
      </c>
      <c r="I50" s="25">
        <v>109</v>
      </c>
      <c r="J50" s="25">
        <v>625</v>
      </c>
      <c r="K50" s="25">
        <v>1174</v>
      </c>
      <c r="L50" s="25">
        <v>298</v>
      </c>
    </row>
    <row r="51" spans="1:12" ht="12.75">
      <c r="A51" s="28" t="s">
        <v>72</v>
      </c>
      <c r="B51" s="25">
        <v>15</v>
      </c>
      <c r="C51" s="25">
        <v>1</v>
      </c>
      <c r="D51" s="25">
        <v>4</v>
      </c>
      <c r="E51" s="25">
        <f>+D51/(D51+0+I51+L51)*100</f>
        <v>57.14285714285714</v>
      </c>
      <c r="F51" s="25">
        <v>12</v>
      </c>
      <c r="G51" s="25" t="s">
        <v>43</v>
      </c>
      <c r="H51" s="25" t="s">
        <v>43</v>
      </c>
      <c r="I51" s="25">
        <v>1</v>
      </c>
      <c r="J51" s="25">
        <v>3</v>
      </c>
      <c r="K51" s="25">
        <v>2</v>
      </c>
      <c r="L51" s="25">
        <v>2</v>
      </c>
    </row>
    <row r="52" spans="1:12" ht="12.75">
      <c r="A52" s="28" t="s">
        <v>73</v>
      </c>
      <c r="B52" s="25">
        <v>7088</v>
      </c>
      <c r="C52" s="25">
        <v>1194</v>
      </c>
      <c r="D52" s="25">
        <v>2044</v>
      </c>
      <c r="E52" s="25">
        <f>+D52/(D52+G52+I52+L52)*100</f>
        <v>30.339913908267775</v>
      </c>
      <c r="F52" s="25">
        <v>2609</v>
      </c>
      <c r="G52" s="25">
        <v>183</v>
      </c>
      <c r="H52" s="25">
        <v>280</v>
      </c>
      <c r="I52" s="25">
        <v>1504</v>
      </c>
      <c r="J52" s="25">
        <v>1681</v>
      </c>
      <c r="K52" s="25">
        <v>1887</v>
      </c>
      <c r="L52" s="25">
        <v>3006</v>
      </c>
    </row>
    <row r="53" spans="1:12" ht="12.75">
      <c r="A53" s="28" t="s">
        <v>74</v>
      </c>
      <c r="B53" s="25">
        <v>256</v>
      </c>
      <c r="C53" s="25">
        <v>56</v>
      </c>
      <c r="D53" s="25">
        <v>139</v>
      </c>
      <c r="E53" s="25">
        <f>+D53/(D53+G53+I53+L53)*100</f>
        <v>55.82329317269076</v>
      </c>
      <c r="F53" s="25">
        <v>195</v>
      </c>
      <c r="G53" s="25">
        <v>23</v>
      </c>
      <c r="H53" s="25">
        <v>41</v>
      </c>
      <c r="I53" s="25">
        <v>17</v>
      </c>
      <c r="J53" s="25">
        <v>90</v>
      </c>
      <c r="K53" s="25">
        <v>109</v>
      </c>
      <c r="L53" s="25">
        <v>70</v>
      </c>
    </row>
    <row r="54" spans="1:12" ht="12.75">
      <c r="A54" s="28" t="s">
        <v>75</v>
      </c>
      <c r="B54" s="25">
        <v>7</v>
      </c>
      <c r="C54" s="25" t="s">
        <v>43</v>
      </c>
      <c r="D54" s="25">
        <v>1</v>
      </c>
      <c r="E54" s="25">
        <f>+D54/(D54+0+0+0)*100</f>
        <v>100</v>
      </c>
      <c r="F54" s="25">
        <v>3</v>
      </c>
      <c r="G54" s="25" t="s">
        <v>43</v>
      </c>
      <c r="H54" s="25" t="s">
        <v>43</v>
      </c>
      <c r="I54" s="25">
        <v>1</v>
      </c>
      <c r="J54" s="25" t="s">
        <v>43</v>
      </c>
      <c r="K54" s="25" t="s">
        <v>43</v>
      </c>
      <c r="L54" s="25" t="s">
        <v>43</v>
      </c>
    </row>
    <row r="55" spans="1:12" ht="12.75">
      <c r="A55" s="28" t="s">
        <v>76</v>
      </c>
      <c r="B55" s="25">
        <v>1078</v>
      </c>
      <c r="C55" s="25">
        <v>31</v>
      </c>
      <c r="D55" s="25">
        <v>86</v>
      </c>
      <c r="E55" s="25">
        <f>+D55/(D55+G55+I55+L55)*100</f>
        <v>16.50671785028791</v>
      </c>
      <c r="F55" s="25">
        <v>109</v>
      </c>
      <c r="G55" s="25">
        <v>21</v>
      </c>
      <c r="H55" s="25">
        <v>29</v>
      </c>
      <c r="I55" s="25">
        <v>79</v>
      </c>
      <c r="J55" s="25">
        <v>115</v>
      </c>
      <c r="K55" s="25">
        <v>155</v>
      </c>
      <c r="L55" s="25">
        <v>335</v>
      </c>
    </row>
    <row r="56" spans="1:12" ht="12.75">
      <c r="A56" s="28" t="s">
        <v>77</v>
      </c>
      <c r="B56" s="25">
        <v>49</v>
      </c>
      <c r="C56" s="25">
        <v>2</v>
      </c>
      <c r="D56" s="25">
        <v>18</v>
      </c>
      <c r="E56" s="25">
        <f>+D56/(D56+G56+I56+L56)*100</f>
        <v>38.297872340425535</v>
      </c>
      <c r="F56" s="25">
        <v>30</v>
      </c>
      <c r="G56" s="25">
        <v>9</v>
      </c>
      <c r="H56" s="25">
        <v>14</v>
      </c>
      <c r="I56" s="25">
        <v>9</v>
      </c>
      <c r="J56" s="25">
        <v>19</v>
      </c>
      <c r="K56" s="25">
        <v>9</v>
      </c>
      <c r="L56" s="25">
        <v>11</v>
      </c>
    </row>
    <row r="57" spans="1:12" ht="12.75">
      <c r="A57" s="28" t="s">
        <v>78</v>
      </c>
      <c r="B57" s="25">
        <v>143</v>
      </c>
      <c r="C57" s="25">
        <v>5</v>
      </c>
      <c r="D57" s="25">
        <v>44</v>
      </c>
      <c r="E57" s="25">
        <f>+D57/(D57+G57+I57+L57)*100</f>
        <v>56.41025641025641</v>
      </c>
      <c r="F57" s="25">
        <v>63</v>
      </c>
      <c r="G57" s="25">
        <v>4</v>
      </c>
      <c r="H57" s="25">
        <v>4</v>
      </c>
      <c r="I57" s="25">
        <v>10</v>
      </c>
      <c r="J57" s="25">
        <v>36</v>
      </c>
      <c r="K57" s="25">
        <v>22</v>
      </c>
      <c r="L57" s="25">
        <v>20</v>
      </c>
    </row>
    <row r="58" spans="1:12" ht="12.75">
      <c r="A58" s="28" t="s">
        <v>79</v>
      </c>
      <c r="B58" s="25">
        <v>1086</v>
      </c>
      <c r="C58" s="25">
        <v>57</v>
      </c>
      <c r="D58" s="25">
        <v>349</v>
      </c>
      <c r="E58" s="25">
        <f>+D58/(D58+G58+I58+L58)*100</f>
        <v>34.52027695351138</v>
      </c>
      <c r="F58" s="25">
        <v>456</v>
      </c>
      <c r="G58" s="25">
        <v>70</v>
      </c>
      <c r="H58" s="25">
        <v>94</v>
      </c>
      <c r="I58" s="25">
        <v>207</v>
      </c>
      <c r="J58" s="25">
        <v>108</v>
      </c>
      <c r="K58" s="25">
        <v>71</v>
      </c>
      <c r="L58" s="25">
        <v>385</v>
      </c>
    </row>
    <row r="59" spans="1:12" ht="12.75">
      <c r="A59" s="28" t="s">
        <v>80</v>
      </c>
      <c r="B59" s="25">
        <v>72</v>
      </c>
      <c r="C59" s="25">
        <v>32</v>
      </c>
      <c r="D59" s="25">
        <v>12</v>
      </c>
      <c r="E59" s="25">
        <f>+D59/(D59+G59+I59+L59)*100</f>
        <v>30</v>
      </c>
      <c r="F59" s="25">
        <v>15</v>
      </c>
      <c r="G59" s="25">
        <v>7</v>
      </c>
      <c r="H59" s="25">
        <v>8</v>
      </c>
      <c r="I59" s="25">
        <v>2</v>
      </c>
      <c r="J59" s="25">
        <v>83</v>
      </c>
      <c r="K59" s="25">
        <v>46</v>
      </c>
      <c r="L59" s="25">
        <v>19</v>
      </c>
    </row>
    <row r="60" spans="1:12" ht="12.75">
      <c r="A60" s="28" t="s">
        <v>81</v>
      </c>
      <c r="B60" s="25">
        <v>48</v>
      </c>
      <c r="C60" s="25">
        <v>6</v>
      </c>
      <c r="D60" s="25">
        <v>17</v>
      </c>
      <c r="E60" s="25">
        <f>+D60/(D60+0+I60+L60)*100</f>
        <v>70.83333333333334</v>
      </c>
      <c r="F60" s="25">
        <v>28</v>
      </c>
      <c r="G60" s="25" t="s">
        <v>43</v>
      </c>
      <c r="H60" s="25" t="s">
        <v>43</v>
      </c>
      <c r="I60" s="25">
        <v>1</v>
      </c>
      <c r="J60" s="25">
        <v>7</v>
      </c>
      <c r="K60" s="25">
        <v>8</v>
      </c>
      <c r="L60" s="25">
        <v>6</v>
      </c>
    </row>
    <row r="61" spans="1:12" ht="12.75">
      <c r="A61" s="28" t="s">
        <v>82</v>
      </c>
      <c r="B61" s="25">
        <v>11</v>
      </c>
      <c r="C61" s="25">
        <v>4</v>
      </c>
      <c r="D61" s="25">
        <v>5</v>
      </c>
      <c r="E61" s="25">
        <f>+D61/(D61+0+I61+L61)*100</f>
        <v>38.46153846153847</v>
      </c>
      <c r="F61" s="25">
        <v>12</v>
      </c>
      <c r="G61" s="25" t="s">
        <v>43</v>
      </c>
      <c r="H61" s="25" t="s">
        <v>43</v>
      </c>
      <c r="I61" s="25">
        <v>2</v>
      </c>
      <c r="J61" s="25">
        <v>2</v>
      </c>
      <c r="K61" s="25">
        <v>5</v>
      </c>
      <c r="L61" s="25">
        <v>6</v>
      </c>
    </row>
    <row r="62" spans="1:12" ht="12.75">
      <c r="A62" s="28" t="s">
        <v>83</v>
      </c>
      <c r="B62" s="25">
        <v>714</v>
      </c>
      <c r="C62" s="25">
        <v>18</v>
      </c>
      <c r="D62" s="25">
        <v>186</v>
      </c>
      <c r="E62" s="25">
        <f>+D62/(D62+G62+I62+L62)*100</f>
        <v>36.54223968565815</v>
      </c>
      <c r="F62" s="25">
        <v>215</v>
      </c>
      <c r="G62" s="25">
        <v>11</v>
      </c>
      <c r="H62" s="25">
        <v>19</v>
      </c>
      <c r="I62" s="25">
        <v>66</v>
      </c>
      <c r="J62" s="25">
        <v>14</v>
      </c>
      <c r="K62" s="25">
        <v>87</v>
      </c>
      <c r="L62" s="25">
        <v>246</v>
      </c>
    </row>
    <row r="63" spans="1:12" ht="12.75">
      <c r="A63" s="28" t="s">
        <v>84</v>
      </c>
      <c r="B63" s="25">
        <v>786</v>
      </c>
      <c r="C63" s="25">
        <v>76</v>
      </c>
      <c r="D63" s="25">
        <v>328</v>
      </c>
      <c r="E63" s="25">
        <f>+D63/(D63+G63+I63+L63)*100</f>
        <v>45.30386740331492</v>
      </c>
      <c r="F63" s="25">
        <v>452</v>
      </c>
      <c r="G63" s="25">
        <v>82</v>
      </c>
      <c r="H63" s="25">
        <v>116</v>
      </c>
      <c r="I63" s="25">
        <v>47</v>
      </c>
      <c r="J63" s="25">
        <v>389</v>
      </c>
      <c r="K63" s="25">
        <v>1157</v>
      </c>
      <c r="L63" s="25">
        <v>267</v>
      </c>
    </row>
    <row r="64" spans="1:12" ht="12.75">
      <c r="A64" s="28" t="s">
        <v>85</v>
      </c>
      <c r="B64" s="25">
        <v>124</v>
      </c>
      <c r="C64" s="25">
        <v>4</v>
      </c>
      <c r="D64" s="25">
        <v>40</v>
      </c>
      <c r="E64" s="25">
        <f>+D64/(D64+G64+I64+L64)*100</f>
        <v>48.78048780487805</v>
      </c>
      <c r="F64" s="25">
        <v>81</v>
      </c>
      <c r="G64" s="25">
        <v>5</v>
      </c>
      <c r="H64" s="25">
        <v>11</v>
      </c>
      <c r="I64" s="25">
        <v>7</v>
      </c>
      <c r="J64" s="25">
        <v>28</v>
      </c>
      <c r="K64" s="25">
        <v>22</v>
      </c>
      <c r="L64" s="25">
        <v>30</v>
      </c>
    </row>
    <row r="65" spans="1:12" ht="12.75">
      <c r="A65" s="28" t="s">
        <v>86</v>
      </c>
      <c r="B65" s="25">
        <v>10</v>
      </c>
      <c r="C65" s="25">
        <v>1</v>
      </c>
      <c r="D65" s="25">
        <v>4</v>
      </c>
      <c r="E65" s="25">
        <f>+D65/(D65+0+0+0)*100</f>
        <v>100</v>
      </c>
      <c r="F65" s="25">
        <v>10</v>
      </c>
      <c r="G65" s="25" t="s">
        <v>43</v>
      </c>
      <c r="H65" s="25" t="s">
        <v>43</v>
      </c>
      <c r="I65" s="25" t="s">
        <v>43</v>
      </c>
      <c r="J65" s="25" t="s">
        <v>43</v>
      </c>
      <c r="K65" s="25" t="s">
        <v>43</v>
      </c>
      <c r="L65" s="25" t="s">
        <v>43</v>
      </c>
    </row>
    <row r="66" spans="1:12" ht="12.75">
      <c r="A66" s="28" t="s">
        <v>87</v>
      </c>
      <c r="B66" s="25">
        <v>1277</v>
      </c>
      <c r="C66" s="25">
        <v>108</v>
      </c>
      <c r="D66" s="25">
        <v>804</v>
      </c>
      <c r="E66" s="25">
        <f>+D66/(D66+G66+I66+L66)*100</f>
        <v>62.91079812206573</v>
      </c>
      <c r="F66" s="25">
        <v>1125</v>
      </c>
      <c r="G66" s="25">
        <v>61</v>
      </c>
      <c r="H66" s="25">
        <v>106</v>
      </c>
      <c r="I66" s="25">
        <v>138</v>
      </c>
      <c r="J66" s="25">
        <v>411</v>
      </c>
      <c r="K66" s="25">
        <v>709</v>
      </c>
      <c r="L66" s="25">
        <v>275</v>
      </c>
    </row>
    <row r="67" spans="1:12" ht="12.75">
      <c r="A67" s="28" t="s">
        <v>88</v>
      </c>
      <c r="B67" s="25">
        <v>621</v>
      </c>
      <c r="C67" s="25">
        <v>17</v>
      </c>
      <c r="D67" s="25">
        <v>128</v>
      </c>
      <c r="E67" s="25">
        <f>+D67/(D67+G67+I67+L67)*100</f>
        <v>54.700854700854705</v>
      </c>
      <c r="F67" s="25">
        <v>169</v>
      </c>
      <c r="G67" s="25">
        <v>13</v>
      </c>
      <c r="H67" s="25">
        <v>17</v>
      </c>
      <c r="I67" s="25">
        <v>21</v>
      </c>
      <c r="J67" s="25">
        <v>33</v>
      </c>
      <c r="K67" s="25">
        <v>50</v>
      </c>
      <c r="L67" s="25">
        <v>72</v>
      </c>
    </row>
    <row r="68" spans="1:12" ht="12.75">
      <c r="A68" s="28" t="s">
        <v>89</v>
      </c>
      <c r="B68" s="25">
        <v>2</v>
      </c>
      <c r="C68" s="25">
        <v>1</v>
      </c>
      <c r="D68" s="25">
        <v>2</v>
      </c>
      <c r="E68" s="25">
        <f>+D68/(D68+0+0+L68)*100</f>
        <v>50</v>
      </c>
      <c r="F68" s="25">
        <v>5</v>
      </c>
      <c r="G68" s="25" t="s">
        <v>43</v>
      </c>
      <c r="H68" s="25" t="s">
        <v>43</v>
      </c>
      <c r="I68" s="25" t="s">
        <v>43</v>
      </c>
      <c r="J68" s="25" t="s">
        <v>43</v>
      </c>
      <c r="K68" s="25" t="s">
        <v>43</v>
      </c>
      <c r="L68" s="25">
        <v>2</v>
      </c>
    </row>
    <row r="69" spans="1:12" ht="12.75">
      <c r="A69" s="28" t="s">
        <v>90</v>
      </c>
      <c r="B69" s="25">
        <v>100</v>
      </c>
      <c r="C69" s="25">
        <v>7</v>
      </c>
      <c r="D69" s="25">
        <v>52</v>
      </c>
      <c r="E69" s="25">
        <f>+D69/(D69+G69+I69+L69)*100</f>
        <v>50</v>
      </c>
      <c r="F69" s="25">
        <v>79</v>
      </c>
      <c r="G69" s="25">
        <v>5</v>
      </c>
      <c r="H69" s="25">
        <v>5</v>
      </c>
      <c r="I69" s="25">
        <v>8</v>
      </c>
      <c r="J69" s="25">
        <v>6</v>
      </c>
      <c r="K69" s="25">
        <v>6</v>
      </c>
      <c r="L69" s="25">
        <v>39</v>
      </c>
    </row>
    <row r="70" spans="1:12" ht="12.75">
      <c r="A70" s="28" t="s">
        <v>91</v>
      </c>
      <c r="B70" s="25">
        <v>2</v>
      </c>
      <c r="C70" s="25">
        <v>1</v>
      </c>
      <c r="D70" s="25">
        <v>1</v>
      </c>
      <c r="E70" s="25">
        <f>+D70/(D70+G70+0+0)*100</f>
        <v>50</v>
      </c>
      <c r="F70" s="25">
        <v>5</v>
      </c>
      <c r="G70" s="25">
        <v>1</v>
      </c>
      <c r="H70" s="25">
        <v>4</v>
      </c>
      <c r="I70" s="25" t="s">
        <v>43</v>
      </c>
      <c r="J70" s="25" t="s">
        <v>43</v>
      </c>
      <c r="K70" s="25" t="s">
        <v>43</v>
      </c>
      <c r="L70" s="25" t="s">
        <v>43</v>
      </c>
    </row>
    <row r="71" spans="1:12" ht="12.75">
      <c r="A71" s="29" t="s">
        <v>92</v>
      </c>
      <c r="B71" s="25"/>
      <c r="C71" s="30"/>
      <c r="D71" s="30"/>
      <c r="E71" s="30"/>
      <c r="F71" s="30"/>
      <c r="G71" s="30"/>
      <c r="H71" s="30"/>
      <c r="I71" s="30"/>
      <c r="J71" s="30"/>
      <c r="K71" s="30"/>
      <c r="L71" s="31"/>
    </row>
    <row r="72" spans="1:12" ht="12.75">
      <c r="A72" s="29" t="s">
        <v>93</v>
      </c>
      <c r="B72" s="4"/>
      <c r="C72" s="32"/>
      <c r="D72" s="32"/>
      <c r="E72" s="32"/>
      <c r="F72" s="32"/>
      <c r="G72" s="32"/>
      <c r="H72" s="32"/>
      <c r="I72" s="32"/>
      <c r="J72" s="32"/>
      <c r="K72" s="32"/>
      <c r="L72" s="4"/>
    </row>
    <row r="73" spans="1:12" ht="12.75">
      <c r="A73" s="27" t="s">
        <v>26</v>
      </c>
      <c r="B73" s="25">
        <v>882</v>
      </c>
      <c r="C73" s="25">
        <v>18</v>
      </c>
      <c r="D73" s="25">
        <v>963</v>
      </c>
      <c r="E73" s="25">
        <f>+D73/(D73+0+I73+L73)*100</f>
        <v>83.81201044386422</v>
      </c>
      <c r="F73" s="25">
        <v>1004</v>
      </c>
      <c r="G73" s="25" t="s">
        <v>43</v>
      </c>
      <c r="H73" s="25" t="s">
        <v>43</v>
      </c>
      <c r="I73" s="25">
        <v>10</v>
      </c>
      <c r="J73" s="25">
        <v>15</v>
      </c>
      <c r="K73" s="25">
        <v>82</v>
      </c>
      <c r="L73" s="25">
        <v>176</v>
      </c>
    </row>
    <row r="74" spans="1:12" ht="12.75">
      <c r="A74" s="27" t="s">
        <v>27</v>
      </c>
      <c r="B74" s="25">
        <v>22</v>
      </c>
      <c r="C74" s="25">
        <v>1</v>
      </c>
      <c r="D74" s="25">
        <v>1</v>
      </c>
      <c r="E74" s="25">
        <f>+D74/(D74+0+I74+0)*100</f>
        <v>50</v>
      </c>
      <c r="F74" s="25">
        <v>5</v>
      </c>
      <c r="G74" s="25" t="s">
        <v>43</v>
      </c>
      <c r="H74" s="25" t="s">
        <v>43</v>
      </c>
      <c r="I74" s="25">
        <v>1</v>
      </c>
      <c r="J74" s="25">
        <v>2</v>
      </c>
      <c r="K74" s="25" t="s">
        <v>43</v>
      </c>
      <c r="L74" s="25" t="s">
        <v>43</v>
      </c>
    </row>
    <row r="75" spans="1:12" ht="12.75">
      <c r="A75" s="33" t="s">
        <v>28</v>
      </c>
      <c r="B75" s="34">
        <v>214</v>
      </c>
      <c r="C75" s="34" t="s">
        <v>43</v>
      </c>
      <c r="D75" s="34">
        <v>1</v>
      </c>
      <c r="E75" s="35">
        <f>+D75/(D75+0+0+L75)*100</f>
        <v>25</v>
      </c>
      <c r="F75" s="34">
        <v>1</v>
      </c>
      <c r="G75" s="34" t="s">
        <v>43</v>
      </c>
      <c r="H75" s="34" t="s">
        <v>43</v>
      </c>
      <c r="I75" s="34" t="s">
        <v>43</v>
      </c>
      <c r="J75" s="34">
        <v>3</v>
      </c>
      <c r="K75" s="34" t="s">
        <v>43</v>
      </c>
      <c r="L75" s="34">
        <v>3</v>
      </c>
    </row>
    <row r="76" spans="1:12" s="24" customFormat="1" ht="12.75">
      <c r="A76" s="3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s="24" customFormat="1" ht="14.25">
      <c r="A77" s="36" t="s">
        <v>100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s="24" customFormat="1" ht="14.25">
      <c r="A78" s="36" t="s">
        <v>101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s="24" customFormat="1" ht="12.75">
      <c r="A79" s="4" t="s">
        <v>94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3" ht="14.25">
      <c r="A80" s="36" t="s">
        <v>102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37" t="s">
        <v>95</v>
      </c>
      <c r="B81" s="4"/>
      <c r="C81" s="4"/>
      <c r="D81" s="4"/>
      <c r="E81" s="4" t="s">
        <v>96</v>
      </c>
      <c r="F81" s="4"/>
      <c r="G81" s="4"/>
      <c r="H81" s="4"/>
      <c r="I81" s="4"/>
      <c r="J81" s="4"/>
      <c r="K81" s="4"/>
      <c r="L81" s="4"/>
      <c r="M81" s="4"/>
    </row>
    <row r="82" spans="2:8" ht="12.75">
      <c r="B82" s="4" t="s">
        <v>96</v>
      </c>
      <c r="C82" s="4"/>
      <c r="D82" s="4"/>
      <c r="E82" s="4"/>
      <c r="F82" s="4"/>
      <c r="G82" s="4"/>
      <c r="H82" s="4"/>
    </row>
    <row r="83" spans="2:8" ht="12.75">
      <c r="B83" s="4"/>
      <c r="C83" s="4"/>
      <c r="D83" s="4"/>
      <c r="E83" s="4"/>
      <c r="F83" s="4"/>
      <c r="G83" s="4"/>
      <c r="H83" s="4"/>
    </row>
    <row r="84" spans="2:8" ht="12.75">
      <c r="B84" s="4"/>
      <c r="C84" s="4"/>
      <c r="D84" s="4"/>
      <c r="E84" s="4"/>
      <c r="F84" s="4"/>
      <c r="G84" s="4"/>
      <c r="H84" s="4"/>
    </row>
    <row r="85" spans="1:8" ht="14.25">
      <c r="A85" s="36"/>
      <c r="B85" s="4"/>
      <c r="C85" s="4"/>
      <c r="D85" s="4"/>
      <c r="E85" s="4"/>
      <c r="F85" s="4"/>
      <c r="G85" s="4"/>
      <c r="H85" s="4"/>
    </row>
    <row r="86" spans="1:8" ht="14.25">
      <c r="A86" s="36"/>
      <c r="B86" s="4"/>
      <c r="C86" s="4"/>
      <c r="D86" s="4"/>
      <c r="E86" s="4"/>
      <c r="F86" s="4"/>
      <c r="G86" s="4"/>
      <c r="H86" s="4"/>
    </row>
    <row r="87" spans="1:8" ht="12.75">
      <c r="A87" s="37"/>
      <c r="B87" s="4"/>
      <c r="C87" s="4"/>
      <c r="D87" s="4"/>
      <c r="E87" s="4"/>
      <c r="F87" s="4"/>
      <c r="G87" s="4"/>
      <c r="H87" s="4"/>
    </row>
    <row r="88" spans="2:8" ht="12.75">
      <c r="B88" s="4"/>
      <c r="C88" s="4"/>
      <c r="D88" s="4"/>
      <c r="E88" s="4"/>
      <c r="F88" s="4"/>
      <c r="G88" s="4"/>
      <c r="H88" s="4"/>
    </row>
    <row r="89" spans="2:8" ht="12.75">
      <c r="B89" s="4"/>
      <c r="C89" s="4"/>
      <c r="D89" s="4"/>
      <c r="E89" s="4"/>
      <c r="F89" s="4"/>
      <c r="G89" s="4"/>
      <c r="H89" s="4"/>
    </row>
    <row r="90" spans="2:8" ht="12.75">
      <c r="B90" s="4"/>
      <c r="C90" s="4"/>
      <c r="D90" s="4"/>
      <c r="E90" s="4"/>
      <c r="F90" s="4"/>
      <c r="G90" s="4"/>
      <c r="H90" s="4"/>
    </row>
    <row r="91" spans="2:8" ht="12.75">
      <c r="B91" s="4"/>
      <c r="C91" s="4"/>
      <c r="D91" s="4"/>
      <c r="E91" s="4"/>
      <c r="F91" s="4"/>
      <c r="G91" s="4"/>
      <c r="H91" s="4"/>
    </row>
    <row r="92" spans="2:8" ht="12.75">
      <c r="B92" s="4"/>
      <c r="C92" s="4"/>
      <c r="D92" s="4"/>
      <c r="E92" s="4"/>
      <c r="F92" s="4"/>
      <c r="G92" s="4"/>
      <c r="H92" s="4"/>
    </row>
    <row r="93" spans="2:8" ht="12.75">
      <c r="B93" s="4"/>
      <c r="C93" s="4"/>
      <c r="D93" s="4"/>
      <c r="E93" s="4"/>
      <c r="F93" s="4"/>
      <c r="G93" s="4"/>
      <c r="H93" s="4"/>
    </row>
    <row r="94" spans="2:8" ht="12.75">
      <c r="B94" s="4"/>
      <c r="C94" s="4"/>
      <c r="D94" s="4"/>
      <c r="E94" s="4"/>
      <c r="F94" s="4"/>
      <c r="G94" s="4"/>
      <c r="H94" s="4"/>
    </row>
    <row r="95" spans="2:8" ht="12.75">
      <c r="B95" s="4"/>
      <c r="C95" s="4"/>
      <c r="D95" s="4"/>
      <c r="E95" s="4"/>
      <c r="F95" s="4"/>
      <c r="G95" s="4"/>
      <c r="H95" s="4"/>
    </row>
    <row r="96" spans="2:8" ht="12.75">
      <c r="B96" s="4"/>
      <c r="C96" s="4"/>
      <c r="D96" s="4"/>
      <c r="E96" s="4"/>
      <c r="F96" s="4"/>
      <c r="G96" s="4"/>
      <c r="H96" s="4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98"/>
  <sheetViews>
    <sheetView tabSelected="1" workbookViewId="0" topLeftCell="A1">
      <selection activeCell="F16" sqref="F16"/>
    </sheetView>
  </sheetViews>
  <sheetFormatPr defaultColWidth="9.33203125" defaultRowHeight="12.75"/>
  <cols>
    <col min="1" max="1" width="22" style="3" customWidth="1"/>
    <col min="2" max="2" width="13.16015625" style="3" customWidth="1"/>
    <col min="3" max="3" width="12.5" style="3" customWidth="1"/>
    <col min="4" max="4" width="15.16015625" style="3" bestFit="1" customWidth="1"/>
    <col min="5" max="5" width="15.16015625" style="3" customWidth="1"/>
    <col min="6" max="6" width="14.66015625" style="3" bestFit="1" customWidth="1"/>
    <col min="7" max="7" width="14.33203125" style="3" bestFit="1" customWidth="1"/>
    <col min="8" max="8" width="14" style="3" bestFit="1" customWidth="1"/>
    <col min="9" max="9" width="17.83203125" style="3" bestFit="1" customWidth="1"/>
    <col min="10" max="10" width="14" style="3" bestFit="1" customWidth="1"/>
    <col min="11" max="12" width="17.83203125" style="3" bestFit="1" customWidth="1"/>
    <col min="13" max="16384" width="10.66015625" style="3" customWidth="1"/>
  </cols>
  <sheetData>
    <row r="1" spans="1:11" ht="12.75">
      <c r="A1" s="48" t="s">
        <v>105</v>
      </c>
      <c r="B1" s="49"/>
      <c r="C1" s="49"/>
      <c r="D1" s="49"/>
      <c r="E1" s="49"/>
      <c r="F1" s="49"/>
      <c r="G1" s="49"/>
      <c r="H1" s="49"/>
      <c r="I1" s="49"/>
      <c r="J1" s="2"/>
      <c r="K1" s="2"/>
    </row>
    <row r="2" spans="1:11" ht="12.7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2.75">
      <c r="J3" s="4"/>
    </row>
    <row r="4" spans="1:12" ht="12.75">
      <c r="A4" s="5"/>
      <c r="B4" s="6" t="s">
        <v>31</v>
      </c>
      <c r="C4" s="7" t="s">
        <v>31</v>
      </c>
      <c r="D4" s="7"/>
      <c r="E4" s="7"/>
      <c r="F4" s="8" t="s">
        <v>0</v>
      </c>
      <c r="G4" s="7"/>
      <c r="H4" s="9" t="s">
        <v>0</v>
      </c>
      <c r="I4" s="8" t="s">
        <v>32</v>
      </c>
      <c r="J4" s="10" t="s">
        <v>1</v>
      </c>
      <c r="K4" s="10" t="s">
        <v>32</v>
      </c>
      <c r="L4" s="9" t="s">
        <v>32</v>
      </c>
    </row>
    <row r="5" spans="2:12" ht="12.75">
      <c r="B5" s="11" t="s">
        <v>31</v>
      </c>
      <c r="C5" s="12" t="s">
        <v>1</v>
      </c>
      <c r="D5" s="12"/>
      <c r="E5" s="12"/>
      <c r="F5" s="12" t="s">
        <v>2</v>
      </c>
      <c r="G5" s="12"/>
      <c r="H5" s="13" t="s">
        <v>33</v>
      </c>
      <c r="I5" s="12" t="s">
        <v>4</v>
      </c>
      <c r="J5" s="14" t="s">
        <v>3</v>
      </c>
      <c r="K5" s="14" t="s">
        <v>4</v>
      </c>
      <c r="L5" s="13" t="s">
        <v>4</v>
      </c>
    </row>
    <row r="6" spans="1:12" ht="12.75">
      <c r="A6" s="15" t="s">
        <v>34</v>
      </c>
      <c r="B6" s="16" t="s">
        <v>5</v>
      </c>
      <c r="C6" s="12" t="s">
        <v>6</v>
      </c>
      <c r="D6" s="12" t="s">
        <v>7</v>
      </c>
      <c r="E6" s="12" t="s">
        <v>35</v>
      </c>
      <c r="F6" s="12" t="s">
        <v>8</v>
      </c>
      <c r="G6" s="12" t="s">
        <v>9</v>
      </c>
      <c r="H6" s="13" t="s">
        <v>8</v>
      </c>
      <c r="I6" s="12" t="s">
        <v>104</v>
      </c>
      <c r="J6" s="14" t="s">
        <v>10</v>
      </c>
      <c r="K6" s="14" t="s">
        <v>11</v>
      </c>
      <c r="L6" s="13" t="s">
        <v>12</v>
      </c>
    </row>
    <row r="7" spans="1:12" ht="14.25">
      <c r="A7" s="17" t="s">
        <v>106</v>
      </c>
      <c r="B7" s="18" t="s">
        <v>97</v>
      </c>
      <c r="C7" s="19" t="s">
        <v>107</v>
      </c>
      <c r="D7" s="19" t="s">
        <v>14</v>
      </c>
      <c r="E7" s="19" t="s">
        <v>108</v>
      </c>
      <c r="F7" s="19" t="s">
        <v>13</v>
      </c>
      <c r="G7" s="19" t="s">
        <v>14</v>
      </c>
      <c r="H7" s="20" t="s">
        <v>13</v>
      </c>
      <c r="I7" s="19" t="s">
        <v>109</v>
      </c>
      <c r="J7" s="21" t="s">
        <v>110</v>
      </c>
      <c r="K7" s="21" t="s">
        <v>15</v>
      </c>
      <c r="L7" s="20" t="s">
        <v>15</v>
      </c>
    </row>
    <row r="8" spans="1:251" ht="12.75">
      <c r="A8" s="15"/>
      <c r="B8" s="7"/>
      <c r="C8" s="7"/>
      <c r="D8" s="7"/>
      <c r="E8" s="7"/>
      <c r="F8" s="7"/>
      <c r="G8" s="7"/>
      <c r="H8" s="7"/>
      <c r="I8" s="7"/>
      <c r="J8" s="7"/>
      <c r="K8" s="7"/>
      <c r="L8" s="22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</row>
    <row r="9" spans="1:12" ht="12.75">
      <c r="A9" s="1" t="s">
        <v>16</v>
      </c>
      <c r="B9" s="45">
        <v>59369</v>
      </c>
      <c r="C9" s="45">
        <v>3861</v>
      </c>
      <c r="D9" s="45">
        <v>20306</v>
      </c>
      <c r="E9" s="46">
        <f>+D9/(D9+G9+I9+L9)*100</f>
        <v>43.164764151946095</v>
      </c>
      <c r="F9" s="45">
        <v>28728</v>
      </c>
      <c r="G9" s="45">
        <v>1567</v>
      </c>
      <c r="H9" s="45">
        <v>2537</v>
      </c>
      <c r="I9" s="45">
        <v>11193</v>
      </c>
      <c r="J9" s="45">
        <v>17695</v>
      </c>
      <c r="K9" s="45">
        <v>3197</v>
      </c>
      <c r="L9" s="47">
        <v>13977</v>
      </c>
    </row>
    <row r="10" spans="1:12" ht="12.75">
      <c r="A10" s="26" t="s">
        <v>39</v>
      </c>
      <c r="B10" s="41"/>
      <c r="C10" s="41"/>
      <c r="D10" s="41"/>
      <c r="E10" s="30"/>
      <c r="F10" s="41"/>
      <c r="G10" s="41"/>
      <c r="H10" s="41"/>
      <c r="I10" s="41"/>
      <c r="J10" s="41"/>
      <c r="K10" s="41"/>
      <c r="L10" s="38"/>
    </row>
    <row r="11" spans="1:12" ht="12.75">
      <c r="A11" s="27" t="s">
        <v>17</v>
      </c>
      <c r="B11" s="41">
        <v>4602</v>
      </c>
      <c r="C11" s="42">
        <v>395</v>
      </c>
      <c r="D11" s="41">
        <v>2471</v>
      </c>
      <c r="E11" s="30">
        <f aca="true" t="shared" si="0" ref="E11:E18">+D11/(D11+G11+I11+L11)*100</f>
        <v>61.20881842952688</v>
      </c>
      <c r="F11" s="41">
        <v>3316</v>
      </c>
      <c r="G11" s="42">
        <v>210</v>
      </c>
      <c r="H11" s="42">
        <v>324</v>
      </c>
      <c r="I11" s="42">
        <v>399</v>
      </c>
      <c r="J11" s="41">
        <v>2645</v>
      </c>
      <c r="K11" s="42">
        <v>102</v>
      </c>
      <c r="L11" s="39">
        <v>957</v>
      </c>
    </row>
    <row r="12" spans="1:12" ht="12.75">
      <c r="A12" s="27" t="s">
        <v>18</v>
      </c>
      <c r="B12" s="41">
        <v>3521</v>
      </c>
      <c r="C12" s="42">
        <v>233</v>
      </c>
      <c r="D12" s="42">
        <v>628</v>
      </c>
      <c r="E12" s="30">
        <f t="shared" si="0"/>
        <v>27.726269315673292</v>
      </c>
      <c r="F12" s="42">
        <v>924</v>
      </c>
      <c r="G12" s="42">
        <v>180</v>
      </c>
      <c r="H12" s="42">
        <v>260</v>
      </c>
      <c r="I12" s="42">
        <v>246</v>
      </c>
      <c r="J12" s="42">
        <v>718</v>
      </c>
      <c r="K12" s="42">
        <v>280</v>
      </c>
      <c r="L12" s="38">
        <v>1211</v>
      </c>
    </row>
    <row r="13" spans="1:12" ht="12.75">
      <c r="A13" s="27" t="s">
        <v>19</v>
      </c>
      <c r="B13" s="41">
        <v>2175</v>
      </c>
      <c r="C13" s="42">
        <v>132</v>
      </c>
      <c r="D13" s="42">
        <v>715</v>
      </c>
      <c r="E13" s="30">
        <f t="shared" si="0"/>
        <v>39.87730061349693</v>
      </c>
      <c r="F13" s="42">
        <v>963</v>
      </c>
      <c r="G13" s="42">
        <v>150</v>
      </c>
      <c r="H13" s="42">
        <v>218</v>
      </c>
      <c r="I13" s="42">
        <v>158</v>
      </c>
      <c r="J13" s="41">
        <v>1657</v>
      </c>
      <c r="K13" s="42">
        <v>200</v>
      </c>
      <c r="L13" s="39">
        <v>770</v>
      </c>
    </row>
    <row r="14" spans="1:12" ht="12.75">
      <c r="A14" s="27" t="s">
        <v>20</v>
      </c>
      <c r="B14" s="41">
        <v>18184</v>
      </c>
      <c r="C14" s="42">
        <v>808</v>
      </c>
      <c r="D14" s="41">
        <v>6392</v>
      </c>
      <c r="E14" s="30">
        <f t="shared" si="0"/>
        <v>41.04539908816541</v>
      </c>
      <c r="F14" s="41">
        <v>8170</v>
      </c>
      <c r="G14" s="42">
        <v>318</v>
      </c>
      <c r="H14" s="42">
        <v>500</v>
      </c>
      <c r="I14" s="41">
        <v>6093</v>
      </c>
      <c r="J14" s="41">
        <v>5092</v>
      </c>
      <c r="K14" s="41">
        <v>1745</v>
      </c>
      <c r="L14" s="38">
        <v>2770</v>
      </c>
    </row>
    <row r="15" spans="1:12" ht="12.75">
      <c r="A15" s="27" t="s">
        <v>21</v>
      </c>
      <c r="B15" s="41">
        <v>12423</v>
      </c>
      <c r="C15" s="42">
        <v>315</v>
      </c>
      <c r="D15" s="41">
        <v>3552</v>
      </c>
      <c r="E15" s="30">
        <f t="shared" si="0"/>
        <v>48.35942818243703</v>
      </c>
      <c r="F15" s="41">
        <v>6793</v>
      </c>
      <c r="G15" s="42">
        <v>175</v>
      </c>
      <c r="H15" s="42">
        <v>437</v>
      </c>
      <c r="I15" s="42">
        <v>704</v>
      </c>
      <c r="J15" s="42">
        <v>551</v>
      </c>
      <c r="K15" s="42">
        <v>305</v>
      </c>
      <c r="L15" s="38">
        <v>2914</v>
      </c>
    </row>
    <row r="16" spans="1:12" ht="12.75">
      <c r="A16" s="27" t="s">
        <v>23</v>
      </c>
      <c r="B16" s="41">
        <v>5349</v>
      </c>
      <c r="C16" s="42">
        <v>858</v>
      </c>
      <c r="D16" s="41">
        <v>1611</v>
      </c>
      <c r="E16" s="30">
        <f t="shared" si="0"/>
        <v>31.919952446998217</v>
      </c>
      <c r="F16" s="41">
        <v>2094</v>
      </c>
      <c r="G16" s="42">
        <v>161</v>
      </c>
      <c r="H16" s="42">
        <v>257</v>
      </c>
      <c r="I16" s="42">
        <v>939</v>
      </c>
      <c r="J16" s="41">
        <v>2656</v>
      </c>
      <c r="K16" s="42">
        <v>212</v>
      </c>
      <c r="L16" s="38">
        <v>2336</v>
      </c>
    </row>
    <row r="17" spans="1:12" ht="12.75">
      <c r="A17" s="27" t="s">
        <v>22</v>
      </c>
      <c r="B17" s="41">
        <v>4629</v>
      </c>
      <c r="C17" s="42">
        <v>968</v>
      </c>
      <c r="D17" s="41">
        <v>1329</v>
      </c>
      <c r="E17" s="30">
        <f t="shared" si="0"/>
        <v>32.14804063860668</v>
      </c>
      <c r="F17" s="41">
        <v>1736</v>
      </c>
      <c r="G17" s="42">
        <v>171</v>
      </c>
      <c r="H17" s="42">
        <v>248</v>
      </c>
      <c r="I17" s="41">
        <v>1009</v>
      </c>
      <c r="J17" s="41">
        <v>3745</v>
      </c>
      <c r="K17" s="42">
        <v>143</v>
      </c>
      <c r="L17" s="38">
        <v>1625</v>
      </c>
    </row>
    <row r="18" spans="1:12" ht="12.75">
      <c r="A18" s="27" t="s">
        <v>24</v>
      </c>
      <c r="B18" s="41">
        <v>8486</v>
      </c>
      <c r="C18" s="42">
        <v>152</v>
      </c>
      <c r="D18" s="41">
        <v>3608</v>
      </c>
      <c r="E18" s="30">
        <f t="shared" si="0"/>
        <v>52.67922324426924</v>
      </c>
      <c r="F18" s="41">
        <v>4732</v>
      </c>
      <c r="G18" s="42">
        <v>202</v>
      </c>
      <c r="H18" s="42">
        <v>293</v>
      </c>
      <c r="I18" s="41">
        <v>1645</v>
      </c>
      <c r="J18" s="42">
        <v>631</v>
      </c>
      <c r="K18" s="42">
        <v>210</v>
      </c>
      <c r="L18" s="38">
        <v>1394</v>
      </c>
    </row>
    <row r="19" spans="1:12" ht="12.75">
      <c r="A19" s="26" t="s">
        <v>40</v>
      </c>
      <c r="B19" s="41"/>
      <c r="C19" s="42"/>
      <c r="D19" s="41"/>
      <c r="E19" s="30"/>
      <c r="F19" s="41"/>
      <c r="G19" s="42"/>
      <c r="H19" s="42"/>
      <c r="I19" s="41"/>
      <c r="J19" s="42"/>
      <c r="K19" s="42"/>
      <c r="L19" s="38"/>
    </row>
    <row r="20" spans="1:12" ht="12.75">
      <c r="A20" s="28" t="s">
        <v>41</v>
      </c>
      <c r="B20" s="42">
        <v>55</v>
      </c>
      <c r="C20" s="42">
        <v>16</v>
      </c>
      <c r="D20" s="42">
        <v>16</v>
      </c>
      <c r="E20" s="30">
        <f>+D20/(D20+G20+I20+L20)*100</f>
        <v>55.172413793103445</v>
      </c>
      <c r="F20" s="42">
        <v>22</v>
      </c>
      <c r="G20" s="42">
        <v>2</v>
      </c>
      <c r="H20" s="42">
        <v>3</v>
      </c>
      <c r="I20" s="42">
        <v>1</v>
      </c>
      <c r="J20" s="42">
        <v>22</v>
      </c>
      <c r="K20" s="42">
        <v>1</v>
      </c>
      <c r="L20" s="39">
        <v>10</v>
      </c>
    </row>
    <row r="21" spans="1:12" ht="12.75">
      <c r="A21" s="28" t="s">
        <v>42</v>
      </c>
      <c r="B21" s="42">
        <v>18</v>
      </c>
      <c r="C21" s="42">
        <v>2</v>
      </c>
      <c r="D21" s="42">
        <v>13</v>
      </c>
      <c r="E21" s="30">
        <f>+D21/(D21+0+0+L21)*100</f>
        <v>92.85714285714286</v>
      </c>
      <c r="F21" s="42">
        <v>21</v>
      </c>
      <c r="G21" s="42" t="s">
        <v>103</v>
      </c>
      <c r="H21" s="42" t="s">
        <v>103</v>
      </c>
      <c r="I21" s="42" t="s">
        <v>103</v>
      </c>
      <c r="J21" s="42">
        <v>4</v>
      </c>
      <c r="K21" s="42" t="s">
        <v>103</v>
      </c>
      <c r="L21" s="39">
        <v>1</v>
      </c>
    </row>
    <row r="22" spans="1:12" ht="12.75">
      <c r="A22" s="28" t="s">
        <v>44</v>
      </c>
      <c r="B22" s="42">
        <v>204</v>
      </c>
      <c r="C22" s="42">
        <v>13</v>
      </c>
      <c r="D22" s="42">
        <v>41</v>
      </c>
      <c r="E22" s="30">
        <f aca="true" t="shared" si="1" ref="E22:E31">+D22/(D22+G22+I22+L22)*100</f>
        <v>46.06741573033708</v>
      </c>
      <c r="F22" s="42">
        <v>55</v>
      </c>
      <c r="G22" s="42">
        <v>2</v>
      </c>
      <c r="H22" s="42">
        <v>6</v>
      </c>
      <c r="I22" s="42">
        <v>16</v>
      </c>
      <c r="J22" s="42">
        <v>22</v>
      </c>
      <c r="K22" s="42">
        <v>1</v>
      </c>
      <c r="L22" s="39">
        <v>30</v>
      </c>
    </row>
    <row r="23" spans="1:12" ht="12.75">
      <c r="A23" s="28" t="s">
        <v>45</v>
      </c>
      <c r="B23" s="42">
        <v>29</v>
      </c>
      <c r="C23" s="42">
        <v>15</v>
      </c>
      <c r="D23" s="42">
        <v>3</v>
      </c>
      <c r="E23" s="30">
        <f t="shared" si="1"/>
        <v>12.5</v>
      </c>
      <c r="F23" s="42">
        <v>5</v>
      </c>
      <c r="G23" s="42">
        <v>6</v>
      </c>
      <c r="H23" s="42">
        <v>6</v>
      </c>
      <c r="I23" s="42">
        <v>5</v>
      </c>
      <c r="J23" s="42">
        <v>9</v>
      </c>
      <c r="K23" s="42">
        <v>4</v>
      </c>
      <c r="L23" s="39">
        <v>10</v>
      </c>
    </row>
    <row r="24" spans="1:12" ht="12.75">
      <c r="A24" s="28" t="s">
        <v>46</v>
      </c>
      <c r="B24" s="41">
        <v>24237</v>
      </c>
      <c r="C24" s="42">
        <v>869</v>
      </c>
      <c r="D24" s="41">
        <v>8441</v>
      </c>
      <c r="E24" s="30">
        <f t="shared" si="1"/>
        <v>41.57923255012068</v>
      </c>
      <c r="F24" s="41">
        <v>11066</v>
      </c>
      <c r="G24" s="42">
        <v>484</v>
      </c>
      <c r="H24" s="42">
        <v>739</v>
      </c>
      <c r="I24" s="41">
        <v>7612</v>
      </c>
      <c r="J24" s="41">
        <v>5394</v>
      </c>
      <c r="K24" s="41">
        <v>1808</v>
      </c>
      <c r="L24" s="38">
        <v>3764</v>
      </c>
    </row>
    <row r="25" spans="1:12" ht="12.75">
      <c r="A25" s="28" t="s">
        <v>47</v>
      </c>
      <c r="B25" s="42">
        <v>432</v>
      </c>
      <c r="C25" s="42">
        <v>24</v>
      </c>
      <c r="D25" s="42">
        <v>150</v>
      </c>
      <c r="E25" s="30">
        <f t="shared" si="1"/>
        <v>42.13483146067416</v>
      </c>
      <c r="F25" s="42">
        <v>194</v>
      </c>
      <c r="G25" s="42">
        <v>21</v>
      </c>
      <c r="H25" s="42">
        <v>26</v>
      </c>
      <c r="I25" s="42">
        <v>25</v>
      </c>
      <c r="J25" s="42">
        <v>60</v>
      </c>
      <c r="K25" s="42">
        <v>46</v>
      </c>
      <c r="L25" s="39">
        <v>160</v>
      </c>
    </row>
    <row r="26" spans="1:12" ht="12.75">
      <c r="A26" s="28" t="s">
        <v>48</v>
      </c>
      <c r="B26" s="42">
        <v>210</v>
      </c>
      <c r="C26" s="42">
        <v>38</v>
      </c>
      <c r="D26" s="42">
        <v>89</v>
      </c>
      <c r="E26" s="30">
        <f t="shared" si="1"/>
        <v>46.1139896373057</v>
      </c>
      <c r="F26" s="42">
        <v>108</v>
      </c>
      <c r="G26" s="42">
        <v>9</v>
      </c>
      <c r="H26" s="42">
        <v>13</v>
      </c>
      <c r="I26" s="42">
        <v>27</v>
      </c>
      <c r="J26" s="42">
        <v>192</v>
      </c>
      <c r="K26" s="42">
        <v>5</v>
      </c>
      <c r="L26" s="39">
        <v>68</v>
      </c>
    </row>
    <row r="27" spans="1:12" ht="12.75">
      <c r="A27" s="28" t="s">
        <v>49</v>
      </c>
      <c r="B27" s="42">
        <v>29</v>
      </c>
      <c r="C27" s="42">
        <v>22</v>
      </c>
      <c r="D27" s="42">
        <v>18</v>
      </c>
      <c r="E27" s="30">
        <f t="shared" si="1"/>
        <v>40</v>
      </c>
      <c r="F27" s="42">
        <v>26</v>
      </c>
      <c r="G27" s="42">
        <v>4</v>
      </c>
      <c r="H27" s="42">
        <v>4</v>
      </c>
      <c r="I27" s="42">
        <v>4</v>
      </c>
      <c r="J27" s="42">
        <v>43</v>
      </c>
      <c r="K27" s="42">
        <v>1</v>
      </c>
      <c r="L27" s="39">
        <v>19</v>
      </c>
    </row>
    <row r="28" spans="1:12" ht="12.75">
      <c r="A28" s="28" t="s">
        <v>25</v>
      </c>
      <c r="B28" s="42">
        <v>284</v>
      </c>
      <c r="C28" s="42">
        <v>15</v>
      </c>
      <c r="D28" s="42">
        <v>200</v>
      </c>
      <c r="E28" s="30">
        <f t="shared" si="1"/>
        <v>70.6713780918728</v>
      </c>
      <c r="F28" s="42">
        <v>245</v>
      </c>
      <c r="G28" s="42">
        <v>15</v>
      </c>
      <c r="H28" s="42">
        <v>19</v>
      </c>
      <c r="I28" s="42">
        <v>16</v>
      </c>
      <c r="J28" s="42">
        <v>387</v>
      </c>
      <c r="K28" s="42">
        <v>6</v>
      </c>
      <c r="L28" s="39">
        <v>52</v>
      </c>
    </row>
    <row r="29" spans="1:12" ht="12.75">
      <c r="A29" s="28" t="s">
        <v>50</v>
      </c>
      <c r="B29" s="41">
        <v>12063</v>
      </c>
      <c r="C29" s="42">
        <v>319</v>
      </c>
      <c r="D29" s="41">
        <v>3492</v>
      </c>
      <c r="E29" s="30">
        <f t="shared" si="1"/>
        <v>48.16551724137931</v>
      </c>
      <c r="F29" s="41">
        <v>6642</v>
      </c>
      <c r="G29" s="42">
        <v>177</v>
      </c>
      <c r="H29" s="42">
        <v>437</v>
      </c>
      <c r="I29" s="42">
        <v>709</v>
      </c>
      <c r="J29" s="42">
        <v>550</v>
      </c>
      <c r="K29" s="42">
        <v>302</v>
      </c>
      <c r="L29" s="38">
        <v>2872</v>
      </c>
    </row>
    <row r="30" spans="1:12" ht="12.75">
      <c r="A30" s="28" t="s">
        <v>51</v>
      </c>
      <c r="B30" s="42">
        <v>785</v>
      </c>
      <c r="C30" s="42">
        <v>96</v>
      </c>
      <c r="D30" s="42">
        <v>237</v>
      </c>
      <c r="E30" s="30">
        <f t="shared" si="1"/>
        <v>56.97115384615385</v>
      </c>
      <c r="F30" s="42">
        <v>365</v>
      </c>
      <c r="G30" s="42">
        <v>19</v>
      </c>
      <c r="H30" s="42">
        <v>28</v>
      </c>
      <c r="I30" s="42">
        <v>67</v>
      </c>
      <c r="J30" s="42">
        <v>129</v>
      </c>
      <c r="K30" s="42">
        <v>25</v>
      </c>
      <c r="L30" s="39">
        <v>93</v>
      </c>
    </row>
    <row r="31" spans="1:12" ht="12.75">
      <c r="A31" s="28" t="s">
        <v>52</v>
      </c>
      <c r="B31" s="42">
        <v>26</v>
      </c>
      <c r="C31" s="42">
        <v>2</v>
      </c>
      <c r="D31" s="42">
        <v>4</v>
      </c>
      <c r="E31" s="30">
        <f t="shared" si="1"/>
        <v>50</v>
      </c>
      <c r="F31" s="42">
        <v>5</v>
      </c>
      <c r="G31" s="42">
        <v>1</v>
      </c>
      <c r="H31" s="42">
        <v>3</v>
      </c>
      <c r="I31" s="42">
        <v>2</v>
      </c>
      <c r="J31" s="42">
        <v>1</v>
      </c>
      <c r="K31" s="42">
        <v>1</v>
      </c>
      <c r="L31" s="39">
        <v>1</v>
      </c>
    </row>
    <row r="32" spans="1:12" ht="12.75">
      <c r="A32" s="28" t="s">
        <v>53</v>
      </c>
      <c r="B32" s="42">
        <v>15</v>
      </c>
      <c r="C32" s="42">
        <v>1</v>
      </c>
      <c r="D32" s="42">
        <v>3</v>
      </c>
      <c r="E32" s="30">
        <f>+D32/(D32+0+I32+L32)*100</f>
        <v>50</v>
      </c>
      <c r="F32" s="42">
        <v>4</v>
      </c>
      <c r="G32" s="42" t="s">
        <v>103</v>
      </c>
      <c r="H32" s="42" t="s">
        <v>103</v>
      </c>
      <c r="I32" s="42">
        <v>1</v>
      </c>
      <c r="J32" s="42">
        <v>3</v>
      </c>
      <c r="K32" s="42" t="s">
        <v>103</v>
      </c>
      <c r="L32" s="39">
        <v>2</v>
      </c>
    </row>
    <row r="33" spans="1:12" ht="12.75">
      <c r="A33" s="28" t="s">
        <v>54</v>
      </c>
      <c r="B33" s="42">
        <v>532</v>
      </c>
      <c r="C33" s="42">
        <v>27</v>
      </c>
      <c r="D33" s="42">
        <v>186</v>
      </c>
      <c r="E33" s="30">
        <f aca="true" t="shared" si="2" ref="E33:E38">+D33/(D33+G33+I33+L33)*100</f>
        <v>37.65182186234818</v>
      </c>
      <c r="F33" s="42">
        <v>270</v>
      </c>
      <c r="G33" s="42">
        <v>38</v>
      </c>
      <c r="H33" s="42">
        <v>60</v>
      </c>
      <c r="I33" s="42">
        <v>49</v>
      </c>
      <c r="J33" s="42">
        <v>88</v>
      </c>
      <c r="K33" s="42">
        <v>19</v>
      </c>
      <c r="L33" s="39">
        <v>221</v>
      </c>
    </row>
    <row r="34" spans="1:12" ht="12.75">
      <c r="A34" s="28" t="s">
        <v>55</v>
      </c>
      <c r="B34" s="42">
        <v>121</v>
      </c>
      <c r="C34" s="42">
        <v>8</v>
      </c>
      <c r="D34" s="42">
        <v>45</v>
      </c>
      <c r="E34" s="30">
        <f t="shared" si="2"/>
        <v>45.91836734693878</v>
      </c>
      <c r="F34" s="42">
        <v>64</v>
      </c>
      <c r="G34" s="42">
        <v>13</v>
      </c>
      <c r="H34" s="42">
        <v>14</v>
      </c>
      <c r="I34" s="42">
        <v>12</v>
      </c>
      <c r="J34" s="42">
        <v>45</v>
      </c>
      <c r="K34" s="42">
        <v>5</v>
      </c>
      <c r="L34" s="39">
        <v>28</v>
      </c>
    </row>
    <row r="35" spans="1:12" ht="12.75">
      <c r="A35" s="28" t="s">
        <v>56</v>
      </c>
      <c r="B35" s="42">
        <v>147</v>
      </c>
      <c r="C35" s="42">
        <v>26</v>
      </c>
      <c r="D35" s="42">
        <v>13</v>
      </c>
      <c r="E35" s="30">
        <f t="shared" si="2"/>
        <v>12.745098039215685</v>
      </c>
      <c r="F35" s="42">
        <v>24</v>
      </c>
      <c r="G35" s="42">
        <v>11</v>
      </c>
      <c r="H35" s="42">
        <v>11</v>
      </c>
      <c r="I35" s="42">
        <v>22</v>
      </c>
      <c r="J35" s="42">
        <v>88</v>
      </c>
      <c r="K35" s="42">
        <v>20</v>
      </c>
      <c r="L35" s="39">
        <v>56</v>
      </c>
    </row>
    <row r="36" spans="1:12" ht="12.75">
      <c r="A36" s="28" t="s">
        <v>57</v>
      </c>
      <c r="B36" s="42">
        <v>77</v>
      </c>
      <c r="C36" s="42">
        <v>14</v>
      </c>
      <c r="D36" s="42">
        <v>10</v>
      </c>
      <c r="E36" s="30">
        <f t="shared" si="2"/>
        <v>17.24137931034483</v>
      </c>
      <c r="F36" s="42">
        <v>16</v>
      </c>
      <c r="G36" s="42">
        <v>4</v>
      </c>
      <c r="H36" s="42">
        <v>4</v>
      </c>
      <c r="I36" s="42">
        <v>14</v>
      </c>
      <c r="J36" s="42">
        <v>36</v>
      </c>
      <c r="K36" s="42">
        <v>12</v>
      </c>
      <c r="L36" s="39">
        <v>30</v>
      </c>
    </row>
    <row r="37" spans="1:12" ht="12.75">
      <c r="A37" s="28" t="s">
        <v>58</v>
      </c>
      <c r="B37" s="42">
        <v>326</v>
      </c>
      <c r="C37" s="42">
        <v>14</v>
      </c>
      <c r="D37" s="42">
        <v>13</v>
      </c>
      <c r="E37" s="30">
        <f t="shared" si="2"/>
        <v>14.130434782608695</v>
      </c>
      <c r="F37" s="42">
        <v>18</v>
      </c>
      <c r="G37" s="42">
        <v>4</v>
      </c>
      <c r="H37" s="42">
        <v>6</v>
      </c>
      <c r="I37" s="42">
        <v>12</v>
      </c>
      <c r="J37" s="42">
        <v>27</v>
      </c>
      <c r="K37" s="42">
        <v>29</v>
      </c>
      <c r="L37" s="39">
        <v>63</v>
      </c>
    </row>
    <row r="38" spans="1:12" ht="12.75">
      <c r="A38" s="28" t="s">
        <v>59</v>
      </c>
      <c r="B38" s="42">
        <v>31</v>
      </c>
      <c r="C38" s="42">
        <v>1</v>
      </c>
      <c r="D38" s="42">
        <v>15</v>
      </c>
      <c r="E38" s="30">
        <f t="shared" si="2"/>
        <v>41.66666666666667</v>
      </c>
      <c r="F38" s="42">
        <v>23</v>
      </c>
      <c r="G38" s="42">
        <v>4</v>
      </c>
      <c r="H38" s="42">
        <v>6</v>
      </c>
      <c r="I38" s="42">
        <v>2</v>
      </c>
      <c r="J38" s="42">
        <v>19</v>
      </c>
      <c r="K38" s="42" t="s">
        <v>103</v>
      </c>
      <c r="L38" s="39">
        <v>15</v>
      </c>
    </row>
    <row r="39" spans="1:12" ht="12.75">
      <c r="A39" s="28" t="s">
        <v>60</v>
      </c>
      <c r="B39" s="42">
        <v>28</v>
      </c>
      <c r="C39" s="42">
        <v>1</v>
      </c>
      <c r="D39" s="42">
        <v>4</v>
      </c>
      <c r="E39" s="30">
        <f>+D39/(D39+0+I39+L39)*100</f>
        <v>57.14285714285714</v>
      </c>
      <c r="F39" s="42">
        <v>7</v>
      </c>
      <c r="G39" s="42" t="s">
        <v>103</v>
      </c>
      <c r="H39" s="42" t="s">
        <v>103</v>
      </c>
      <c r="I39" s="42">
        <v>1</v>
      </c>
      <c r="J39" s="42">
        <v>5</v>
      </c>
      <c r="K39" s="42" t="s">
        <v>103</v>
      </c>
      <c r="L39" s="39">
        <v>2</v>
      </c>
    </row>
    <row r="40" spans="1:12" ht="12.75">
      <c r="A40" s="28" t="s">
        <v>61</v>
      </c>
      <c r="B40" s="41">
        <v>1924</v>
      </c>
      <c r="C40" s="42">
        <v>95</v>
      </c>
      <c r="D40" s="41">
        <v>1052</v>
      </c>
      <c r="E40" s="30">
        <f aca="true" t="shared" si="3" ref="E40:E45">+D40/(D40+G40+I40+L40)*100</f>
        <v>59.00168255748738</v>
      </c>
      <c r="F40" s="41">
        <v>1340</v>
      </c>
      <c r="G40" s="42">
        <v>90</v>
      </c>
      <c r="H40" s="42">
        <v>131</v>
      </c>
      <c r="I40" s="42">
        <v>170</v>
      </c>
      <c r="J40" s="42">
        <v>810</v>
      </c>
      <c r="K40" s="42">
        <v>38</v>
      </c>
      <c r="L40" s="39">
        <v>471</v>
      </c>
    </row>
    <row r="41" spans="1:12" ht="12.75">
      <c r="A41" s="28" t="s">
        <v>62</v>
      </c>
      <c r="B41" s="42">
        <v>760</v>
      </c>
      <c r="C41" s="42">
        <v>126</v>
      </c>
      <c r="D41" s="42">
        <v>163</v>
      </c>
      <c r="E41" s="30">
        <f t="shared" si="3"/>
        <v>42.89473684210526</v>
      </c>
      <c r="F41" s="42">
        <v>226</v>
      </c>
      <c r="G41" s="42">
        <v>25</v>
      </c>
      <c r="H41" s="42">
        <v>41</v>
      </c>
      <c r="I41" s="42">
        <v>45</v>
      </c>
      <c r="J41" s="42">
        <v>811</v>
      </c>
      <c r="K41" s="42">
        <v>10</v>
      </c>
      <c r="L41" s="39">
        <v>147</v>
      </c>
    </row>
    <row r="42" spans="1:12" ht="12.75">
      <c r="A42" s="28" t="s">
        <v>63</v>
      </c>
      <c r="B42" s="42">
        <v>628</v>
      </c>
      <c r="C42" s="42">
        <v>27</v>
      </c>
      <c r="D42" s="42">
        <v>269</v>
      </c>
      <c r="E42" s="30">
        <f t="shared" si="3"/>
        <v>46.864111498257834</v>
      </c>
      <c r="F42" s="42">
        <v>449</v>
      </c>
      <c r="G42" s="42">
        <v>36</v>
      </c>
      <c r="H42" s="42">
        <v>65</v>
      </c>
      <c r="I42" s="42">
        <v>27</v>
      </c>
      <c r="J42" s="42">
        <v>56</v>
      </c>
      <c r="K42" s="42">
        <v>14</v>
      </c>
      <c r="L42" s="39">
        <v>242</v>
      </c>
    </row>
    <row r="43" spans="1:12" ht="12.75">
      <c r="A43" s="28" t="s">
        <v>64</v>
      </c>
      <c r="B43" s="42">
        <v>483</v>
      </c>
      <c r="C43" s="42">
        <v>32</v>
      </c>
      <c r="D43" s="42">
        <v>157</v>
      </c>
      <c r="E43" s="30">
        <f t="shared" si="3"/>
        <v>51.64473684210527</v>
      </c>
      <c r="F43" s="42">
        <v>214</v>
      </c>
      <c r="G43" s="42">
        <v>42</v>
      </c>
      <c r="H43" s="42">
        <v>63</v>
      </c>
      <c r="I43" s="42">
        <v>20</v>
      </c>
      <c r="J43" s="42">
        <v>36</v>
      </c>
      <c r="K43" s="42">
        <v>15</v>
      </c>
      <c r="L43" s="39">
        <v>85</v>
      </c>
    </row>
    <row r="44" spans="1:12" ht="12.75">
      <c r="A44" s="28" t="s">
        <v>65</v>
      </c>
      <c r="B44" s="42">
        <v>28</v>
      </c>
      <c r="C44" s="42">
        <v>2</v>
      </c>
      <c r="D44" s="42">
        <v>9</v>
      </c>
      <c r="E44" s="30">
        <f t="shared" si="3"/>
        <v>33.33333333333333</v>
      </c>
      <c r="F44" s="42">
        <v>13</v>
      </c>
      <c r="G44" s="42">
        <v>3</v>
      </c>
      <c r="H44" s="42">
        <v>5</v>
      </c>
      <c r="I44" s="42">
        <v>1</v>
      </c>
      <c r="J44" s="42">
        <v>4</v>
      </c>
      <c r="K44" s="42">
        <v>1</v>
      </c>
      <c r="L44" s="39">
        <v>14</v>
      </c>
    </row>
    <row r="45" spans="1:12" ht="12.75">
      <c r="A45" s="28" t="s">
        <v>66</v>
      </c>
      <c r="B45" s="42">
        <v>129</v>
      </c>
      <c r="C45" s="42">
        <v>12</v>
      </c>
      <c r="D45" s="42">
        <v>26</v>
      </c>
      <c r="E45" s="30">
        <f t="shared" si="3"/>
        <v>26</v>
      </c>
      <c r="F45" s="42">
        <v>39</v>
      </c>
      <c r="G45" s="42">
        <v>6</v>
      </c>
      <c r="H45" s="42">
        <v>10</v>
      </c>
      <c r="I45" s="42">
        <v>20</v>
      </c>
      <c r="J45" s="42">
        <v>41</v>
      </c>
      <c r="K45" s="42">
        <v>10</v>
      </c>
      <c r="L45" s="39">
        <v>48</v>
      </c>
    </row>
    <row r="46" spans="1:12" ht="12.75">
      <c r="A46" s="28" t="s">
        <v>67</v>
      </c>
      <c r="B46" s="42">
        <v>15</v>
      </c>
      <c r="C46" s="42" t="s">
        <v>103</v>
      </c>
      <c r="D46" s="42">
        <v>1</v>
      </c>
      <c r="E46" s="30">
        <f>+D46/(D46+G46+0+0)*100</f>
        <v>50</v>
      </c>
      <c r="F46" s="42">
        <v>1</v>
      </c>
      <c r="G46" s="42">
        <v>1</v>
      </c>
      <c r="H46" s="42">
        <v>1</v>
      </c>
      <c r="I46" s="42" t="s">
        <v>103</v>
      </c>
      <c r="J46" s="42" t="s">
        <v>103</v>
      </c>
      <c r="K46" s="42" t="s">
        <v>103</v>
      </c>
      <c r="L46" s="39" t="s">
        <v>103</v>
      </c>
    </row>
    <row r="47" spans="1:12" ht="12.75">
      <c r="A47" s="28" t="s">
        <v>68</v>
      </c>
      <c r="B47" s="42">
        <v>208</v>
      </c>
      <c r="C47" s="42">
        <v>44</v>
      </c>
      <c r="D47" s="42">
        <v>29</v>
      </c>
      <c r="E47" s="30">
        <f>+D47/(D47+G47+I47+L47)*100</f>
        <v>13.004484304932735</v>
      </c>
      <c r="F47" s="42">
        <v>42</v>
      </c>
      <c r="G47" s="42">
        <v>11</v>
      </c>
      <c r="H47" s="42">
        <v>15</v>
      </c>
      <c r="I47" s="42">
        <v>31</v>
      </c>
      <c r="J47" s="42">
        <v>170</v>
      </c>
      <c r="K47" s="42">
        <v>19</v>
      </c>
      <c r="L47" s="39">
        <v>152</v>
      </c>
    </row>
    <row r="48" spans="1:12" ht="12.75">
      <c r="A48" s="28" t="s">
        <v>69</v>
      </c>
      <c r="B48" s="42">
        <v>178</v>
      </c>
      <c r="C48" s="42">
        <v>24</v>
      </c>
      <c r="D48" s="42">
        <v>65</v>
      </c>
      <c r="E48" s="30">
        <f>+D48/(D48+G48+I48+L48)*100</f>
        <v>41.66666666666667</v>
      </c>
      <c r="F48" s="42">
        <v>97</v>
      </c>
      <c r="G48" s="42">
        <v>7</v>
      </c>
      <c r="H48" s="42">
        <v>10</v>
      </c>
      <c r="I48" s="42">
        <v>38</v>
      </c>
      <c r="J48" s="42">
        <v>159</v>
      </c>
      <c r="K48" s="42">
        <v>12</v>
      </c>
      <c r="L48" s="39">
        <v>46</v>
      </c>
    </row>
    <row r="49" spans="1:12" ht="12.75">
      <c r="A49" s="28" t="s">
        <v>70</v>
      </c>
      <c r="B49" s="42">
        <v>45</v>
      </c>
      <c r="C49" s="42">
        <v>3</v>
      </c>
      <c r="D49" s="42">
        <v>3</v>
      </c>
      <c r="E49" s="30">
        <f>+D49/(D49+0+I49+L49)*100</f>
        <v>21.428571428571427</v>
      </c>
      <c r="F49" s="42">
        <v>7</v>
      </c>
      <c r="G49" s="42" t="s">
        <v>103</v>
      </c>
      <c r="H49" s="42">
        <v>1</v>
      </c>
      <c r="I49" s="42">
        <v>4</v>
      </c>
      <c r="J49" s="42">
        <v>6</v>
      </c>
      <c r="K49" s="42" t="s">
        <v>103</v>
      </c>
      <c r="L49" s="39">
        <v>7</v>
      </c>
    </row>
    <row r="50" spans="1:12" ht="12.75">
      <c r="A50" s="28" t="s">
        <v>71</v>
      </c>
      <c r="B50" s="42">
        <v>715</v>
      </c>
      <c r="C50" s="42">
        <v>333</v>
      </c>
      <c r="D50" s="42">
        <v>310</v>
      </c>
      <c r="E50" s="30">
        <f>+D50/(D50+G50+I50+L50)*100</f>
        <v>41.11405835543766</v>
      </c>
      <c r="F50" s="42">
        <v>437</v>
      </c>
      <c r="G50" s="42">
        <v>37</v>
      </c>
      <c r="H50" s="42">
        <v>62</v>
      </c>
      <c r="I50" s="42">
        <v>109</v>
      </c>
      <c r="J50" s="41">
        <v>1766</v>
      </c>
      <c r="K50" s="42">
        <v>33</v>
      </c>
      <c r="L50" s="39">
        <v>298</v>
      </c>
    </row>
    <row r="51" spans="1:12" ht="12.75">
      <c r="A51" s="28" t="s">
        <v>72</v>
      </c>
      <c r="B51" s="42">
        <v>15</v>
      </c>
      <c r="C51" s="42">
        <v>1</v>
      </c>
      <c r="D51" s="42">
        <v>4</v>
      </c>
      <c r="E51" s="30">
        <f>+D51/(D51+0+I51+L51)*100</f>
        <v>57.14285714285714</v>
      </c>
      <c r="F51" s="42">
        <v>12</v>
      </c>
      <c r="G51" s="42" t="s">
        <v>103</v>
      </c>
      <c r="H51" s="42" t="s">
        <v>103</v>
      </c>
      <c r="I51" s="42">
        <v>1</v>
      </c>
      <c r="J51" s="42">
        <v>5</v>
      </c>
      <c r="K51" s="42" t="s">
        <v>103</v>
      </c>
      <c r="L51" s="39">
        <v>2</v>
      </c>
    </row>
    <row r="52" spans="1:12" ht="12.75">
      <c r="A52" s="28" t="s">
        <v>73</v>
      </c>
      <c r="B52" s="41">
        <v>7088</v>
      </c>
      <c r="C52" s="41">
        <v>1194</v>
      </c>
      <c r="D52" s="41">
        <v>2044</v>
      </c>
      <c r="E52" s="30">
        <f>+D52/(D52+G52+I52+L52)*100</f>
        <v>30.339913908267775</v>
      </c>
      <c r="F52" s="41">
        <v>2609</v>
      </c>
      <c r="G52" s="42">
        <v>183</v>
      </c>
      <c r="H52" s="42">
        <v>280</v>
      </c>
      <c r="I52" s="41">
        <v>1504</v>
      </c>
      <c r="J52" s="41">
        <v>3299</v>
      </c>
      <c r="K52" s="42">
        <v>269</v>
      </c>
      <c r="L52" s="38">
        <v>3006</v>
      </c>
    </row>
    <row r="53" spans="1:12" ht="12.75">
      <c r="A53" s="28" t="s">
        <v>74</v>
      </c>
      <c r="B53" s="42">
        <v>256</v>
      </c>
      <c r="C53" s="42">
        <v>56</v>
      </c>
      <c r="D53" s="42">
        <v>139</v>
      </c>
      <c r="E53" s="30">
        <f>+D53/(D53+G53+I53+L53)*100</f>
        <v>55.82329317269076</v>
      </c>
      <c r="F53" s="42">
        <v>195</v>
      </c>
      <c r="G53" s="42">
        <v>23</v>
      </c>
      <c r="H53" s="42">
        <v>41</v>
      </c>
      <c r="I53" s="42">
        <v>17</v>
      </c>
      <c r="J53" s="42">
        <v>189</v>
      </c>
      <c r="K53" s="42">
        <v>10</v>
      </c>
      <c r="L53" s="39">
        <v>70</v>
      </c>
    </row>
    <row r="54" spans="1:12" ht="12.75">
      <c r="A54" s="28" t="s">
        <v>75</v>
      </c>
      <c r="B54" s="42">
        <v>7</v>
      </c>
      <c r="C54" s="42" t="s">
        <v>103</v>
      </c>
      <c r="D54" s="42">
        <v>1</v>
      </c>
      <c r="E54" s="30">
        <f>+D54/(D54+0+0+0)*100</f>
        <v>100</v>
      </c>
      <c r="F54" s="42">
        <v>3</v>
      </c>
      <c r="G54" s="42" t="s">
        <v>103</v>
      </c>
      <c r="H54" s="42" t="s">
        <v>103</v>
      </c>
      <c r="I54" s="42">
        <v>1</v>
      </c>
      <c r="J54" s="42" t="s">
        <v>103</v>
      </c>
      <c r="K54" s="42" t="s">
        <v>103</v>
      </c>
      <c r="L54" s="39" t="s">
        <v>103</v>
      </c>
    </row>
    <row r="55" spans="1:12" ht="12.75">
      <c r="A55" s="28" t="s">
        <v>76</v>
      </c>
      <c r="B55" s="41">
        <v>1078</v>
      </c>
      <c r="C55" s="42">
        <v>31</v>
      </c>
      <c r="D55" s="42">
        <v>86</v>
      </c>
      <c r="E55" s="30">
        <f>+D55/(D55+G55+I55+L55)*100</f>
        <v>16.50671785028791</v>
      </c>
      <c r="F55" s="42">
        <v>109</v>
      </c>
      <c r="G55" s="42">
        <v>21</v>
      </c>
      <c r="H55" s="42">
        <v>29</v>
      </c>
      <c r="I55" s="42">
        <v>79</v>
      </c>
      <c r="J55" s="42">
        <v>138</v>
      </c>
      <c r="K55" s="42">
        <v>132</v>
      </c>
      <c r="L55" s="39">
        <v>335</v>
      </c>
    </row>
    <row r="56" spans="1:12" ht="12.75">
      <c r="A56" s="28" t="s">
        <v>77</v>
      </c>
      <c r="B56" s="42">
        <v>49</v>
      </c>
      <c r="C56" s="42">
        <v>2</v>
      </c>
      <c r="D56" s="42">
        <v>18</v>
      </c>
      <c r="E56" s="30">
        <f>+D56/(D56+G56+I56+L56)*100</f>
        <v>38.297872340425535</v>
      </c>
      <c r="F56" s="42">
        <v>30</v>
      </c>
      <c r="G56" s="42">
        <v>9</v>
      </c>
      <c r="H56" s="42">
        <v>14</v>
      </c>
      <c r="I56" s="42">
        <v>9</v>
      </c>
      <c r="J56" s="42">
        <v>25</v>
      </c>
      <c r="K56" s="42">
        <v>3</v>
      </c>
      <c r="L56" s="39">
        <v>11</v>
      </c>
    </row>
    <row r="57" spans="1:12" ht="12.75">
      <c r="A57" s="28" t="s">
        <v>78</v>
      </c>
      <c r="B57" s="42">
        <v>143</v>
      </c>
      <c r="C57" s="42">
        <v>5</v>
      </c>
      <c r="D57" s="42">
        <v>44</v>
      </c>
      <c r="E57" s="30">
        <f>+D57/(D57+G57+I57+L57)*100</f>
        <v>56.41025641025641</v>
      </c>
      <c r="F57" s="42">
        <v>63</v>
      </c>
      <c r="G57" s="42">
        <v>4</v>
      </c>
      <c r="H57" s="42">
        <v>4</v>
      </c>
      <c r="I57" s="42">
        <v>10</v>
      </c>
      <c r="J57" s="42">
        <v>54</v>
      </c>
      <c r="K57" s="42">
        <v>4</v>
      </c>
      <c r="L57" s="39">
        <v>20</v>
      </c>
    </row>
    <row r="58" spans="1:12" ht="12.75">
      <c r="A58" s="28" t="s">
        <v>79</v>
      </c>
      <c r="B58" s="41">
        <v>1086</v>
      </c>
      <c r="C58" s="42">
        <v>57</v>
      </c>
      <c r="D58" s="42">
        <v>349</v>
      </c>
      <c r="E58" s="30">
        <f>+D58/(D58+G58+I58+L58)*100</f>
        <v>34.52027695351138</v>
      </c>
      <c r="F58" s="42">
        <v>456</v>
      </c>
      <c r="G58" s="42">
        <v>70</v>
      </c>
      <c r="H58" s="42">
        <v>94</v>
      </c>
      <c r="I58" s="42">
        <v>207</v>
      </c>
      <c r="J58" s="42">
        <v>142</v>
      </c>
      <c r="K58" s="42">
        <v>37</v>
      </c>
      <c r="L58" s="39">
        <v>385</v>
      </c>
    </row>
    <row r="59" spans="1:12" ht="12.75">
      <c r="A59" s="28" t="s">
        <v>80</v>
      </c>
      <c r="B59" s="42">
        <v>72</v>
      </c>
      <c r="C59" s="42">
        <v>32</v>
      </c>
      <c r="D59" s="42">
        <v>12</v>
      </c>
      <c r="E59" s="30">
        <f>+D59/(D59+G59+I59+L59)*100</f>
        <v>30</v>
      </c>
      <c r="F59" s="42">
        <v>15</v>
      </c>
      <c r="G59" s="42">
        <v>7</v>
      </c>
      <c r="H59" s="42">
        <v>8</v>
      </c>
      <c r="I59" s="42">
        <v>2</v>
      </c>
      <c r="J59" s="42">
        <v>126</v>
      </c>
      <c r="K59" s="42">
        <v>3</v>
      </c>
      <c r="L59" s="39">
        <v>19</v>
      </c>
    </row>
    <row r="60" spans="1:12" ht="12.75">
      <c r="A60" s="28" t="s">
        <v>81</v>
      </c>
      <c r="B60" s="42">
        <v>48</v>
      </c>
      <c r="C60" s="42">
        <v>6</v>
      </c>
      <c r="D60" s="42">
        <v>17</v>
      </c>
      <c r="E60" s="30">
        <f>+D60/(D60+0+I60+L60)*100</f>
        <v>70.83333333333334</v>
      </c>
      <c r="F60" s="42">
        <v>28</v>
      </c>
      <c r="G60" s="42" t="s">
        <v>103</v>
      </c>
      <c r="H60" s="42" t="s">
        <v>103</v>
      </c>
      <c r="I60" s="42">
        <v>1</v>
      </c>
      <c r="J60" s="42">
        <v>14</v>
      </c>
      <c r="K60" s="42">
        <v>1</v>
      </c>
      <c r="L60" s="39">
        <v>6</v>
      </c>
    </row>
    <row r="61" spans="1:12" ht="12.75">
      <c r="A61" s="28" t="s">
        <v>82</v>
      </c>
      <c r="B61" s="42">
        <v>11</v>
      </c>
      <c r="C61" s="42">
        <v>4</v>
      </c>
      <c r="D61" s="42">
        <v>5</v>
      </c>
      <c r="E61" s="30">
        <f>+D61/(D61+0+I61+L61)*100</f>
        <v>38.46153846153847</v>
      </c>
      <c r="F61" s="42">
        <v>12</v>
      </c>
      <c r="G61" s="42" t="s">
        <v>103</v>
      </c>
      <c r="H61" s="42" t="s">
        <v>103</v>
      </c>
      <c r="I61" s="42">
        <v>2</v>
      </c>
      <c r="J61" s="42">
        <v>4</v>
      </c>
      <c r="K61" s="42">
        <v>3</v>
      </c>
      <c r="L61" s="39">
        <v>6</v>
      </c>
    </row>
    <row r="62" spans="1:12" ht="12.75">
      <c r="A62" s="28" t="s">
        <v>83</v>
      </c>
      <c r="B62" s="42">
        <v>714</v>
      </c>
      <c r="C62" s="42">
        <v>18</v>
      </c>
      <c r="D62" s="42">
        <v>186</v>
      </c>
      <c r="E62" s="30">
        <f>+D62/(D62+G62+I62+L62)*100</f>
        <v>36.54223968565815</v>
      </c>
      <c r="F62" s="42">
        <v>215</v>
      </c>
      <c r="G62" s="42">
        <v>11</v>
      </c>
      <c r="H62" s="42">
        <v>19</v>
      </c>
      <c r="I62" s="42">
        <v>66</v>
      </c>
      <c r="J62" s="42">
        <v>21</v>
      </c>
      <c r="K62" s="42">
        <v>80</v>
      </c>
      <c r="L62" s="39">
        <v>246</v>
      </c>
    </row>
    <row r="63" spans="1:12" ht="12.75">
      <c r="A63" s="28" t="s">
        <v>84</v>
      </c>
      <c r="B63" s="42">
        <v>786</v>
      </c>
      <c r="C63" s="42">
        <v>76</v>
      </c>
      <c r="D63" s="42">
        <v>328</v>
      </c>
      <c r="E63" s="30">
        <f>+D63/(D63+G63+I63+L63)*100</f>
        <v>45.30386740331492</v>
      </c>
      <c r="F63" s="42">
        <v>452</v>
      </c>
      <c r="G63" s="42">
        <v>82</v>
      </c>
      <c r="H63" s="42">
        <v>116</v>
      </c>
      <c r="I63" s="42">
        <v>47</v>
      </c>
      <c r="J63" s="41">
        <v>1488</v>
      </c>
      <c r="K63" s="42">
        <v>58</v>
      </c>
      <c r="L63" s="39">
        <v>267</v>
      </c>
    </row>
    <row r="64" spans="1:12" ht="12.75">
      <c r="A64" s="28" t="s">
        <v>85</v>
      </c>
      <c r="B64" s="42">
        <v>124</v>
      </c>
      <c r="C64" s="42">
        <v>4</v>
      </c>
      <c r="D64" s="42">
        <v>40</v>
      </c>
      <c r="E64" s="30">
        <f>+D64/(D64+G64+I64+L64)*100</f>
        <v>48.78048780487805</v>
      </c>
      <c r="F64" s="42">
        <v>81</v>
      </c>
      <c r="G64" s="42">
        <v>5</v>
      </c>
      <c r="H64" s="42">
        <v>11</v>
      </c>
      <c r="I64" s="42">
        <v>7</v>
      </c>
      <c r="J64" s="42">
        <v>42</v>
      </c>
      <c r="K64" s="42">
        <v>8</v>
      </c>
      <c r="L64" s="39">
        <v>30</v>
      </c>
    </row>
    <row r="65" spans="1:12" ht="12.75">
      <c r="A65" s="28" t="s">
        <v>86</v>
      </c>
      <c r="B65" s="42">
        <v>10</v>
      </c>
      <c r="C65" s="42">
        <v>1</v>
      </c>
      <c r="D65" s="42">
        <v>4</v>
      </c>
      <c r="E65" s="30">
        <f>+D65/(D65+0+0+0)*100</f>
        <v>100</v>
      </c>
      <c r="F65" s="42">
        <v>10</v>
      </c>
      <c r="G65" s="42" t="s">
        <v>103</v>
      </c>
      <c r="H65" s="42" t="s">
        <v>103</v>
      </c>
      <c r="I65" s="42" t="s">
        <v>103</v>
      </c>
      <c r="J65" s="42" t="s">
        <v>103</v>
      </c>
      <c r="K65" s="42" t="s">
        <v>103</v>
      </c>
      <c r="L65" s="39" t="s">
        <v>103</v>
      </c>
    </row>
    <row r="66" spans="1:12" ht="12.75">
      <c r="A66" s="28" t="s">
        <v>87</v>
      </c>
      <c r="B66" s="41">
        <v>1277</v>
      </c>
      <c r="C66" s="42">
        <v>108</v>
      </c>
      <c r="D66" s="42">
        <v>804</v>
      </c>
      <c r="E66" s="30">
        <f>+D66/(D66+G66+I66+L66)*100</f>
        <v>62.91079812206573</v>
      </c>
      <c r="F66" s="41">
        <v>1125</v>
      </c>
      <c r="G66" s="42">
        <v>61</v>
      </c>
      <c r="H66" s="42">
        <v>106</v>
      </c>
      <c r="I66" s="42">
        <v>138</v>
      </c>
      <c r="J66" s="41">
        <v>1090</v>
      </c>
      <c r="K66" s="42">
        <v>30</v>
      </c>
      <c r="L66" s="39">
        <v>275</v>
      </c>
    </row>
    <row r="67" spans="1:12" ht="12.75">
      <c r="A67" s="28" t="s">
        <v>88</v>
      </c>
      <c r="B67" s="42">
        <v>621</v>
      </c>
      <c r="C67" s="42">
        <v>17</v>
      </c>
      <c r="D67" s="42">
        <v>128</v>
      </c>
      <c r="E67" s="30">
        <f>+D67/(D67+G67+I67+L67)*100</f>
        <v>54.700854700854705</v>
      </c>
      <c r="F67" s="42">
        <v>169</v>
      </c>
      <c r="G67" s="42">
        <v>13</v>
      </c>
      <c r="H67" s="42">
        <v>17</v>
      </c>
      <c r="I67" s="42">
        <v>21</v>
      </c>
      <c r="J67" s="42">
        <v>41</v>
      </c>
      <c r="K67" s="42">
        <v>42</v>
      </c>
      <c r="L67" s="39">
        <v>72</v>
      </c>
    </row>
    <row r="68" spans="1:12" ht="12.75">
      <c r="A68" s="28" t="s">
        <v>89</v>
      </c>
      <c r="B68" s="42">
        <v>2</v>
      </c>
      <c r="C68" s="42">
        <v>1</v>
      </c>
      <c r="D68" s="42">
        <v>2</v>
      </c>
      <c r="E68" s="30">
        <f>+D68/(D68+0+0+L68)*100</f>
        <v>50</v>
      </c>
      <c r="F68" s="42">
        <v>5</v>
      </c>
      <c r="G68" s="42" t="s">
        <v>103</v>
      </c>
      <c r="H68" s="42" t="s">
        <v>103</v>
      </c>
      <c r="I68" s="42" t="s">
        <v>103</v>
      </c>
      <c r="J68" s="42" t="s">
        <v>103</v>
      </c>
      <c r="K68" s="42" t="s">
        <v>103</v>
      </c>
      <c r="L68" s="39">
        <v>2</v>
      </c>
    </row>
    <row r="69" spans="1:12" ht="12.75">
      <c r="A69" s="28" t="s">
        <v>90</v>
      </c>
      <c r="B69" s="42">
        <v>100</v>
      </c>
      <c r="C69" s="42">
        <v>7</v>
      </c>
      <c r="D69" s="42">
        <v>52</v>
      </c>
      <c r="E69" s="30">
        <f>+D69/(D69+G69+I69+L69)*100</f>
        <v>50</v>
      </c>
      <c r="F69" s="42">
        <v>79</v>
      </c>
      <c r="G69" s="42">
        <v>5</v>
      </c>
      <c r="H69" s="42">
        <v>5</v>
      </c>
      <c r="I69" s="42">
        <v>8</v>
      </c>
      <c r="J69" s="42">
        <v>8</v>
      </c>
      <c r="K69" s="42">
        <v>4</v>
      </c>
      <c r="L69" s="39">
        <v>39</v>
      </c>
    </row>
    <row r="70" spans="1:12" ht="12.75">
      <c r="A70" s="28" t="s">
        <v>91</v>
      </c>
      <c r="B70" s="42">
        <v>2</v>
      </c>
      <c r="C70" s="42">
        <v>1</v>
      </c>
      <c r="D70" s="42">
        <v>1</v>
      </c>
      <c r="E70" s="30">
        <f>+D70/(D70+G70+0+0)*100</f>
        <v>50</v>
      </c>
      <c r="F70" s="42">
        <v>5</v>
      </c>
      <c r="G70" s="42">
        <v>1</v>
      </c>
      <c r="H70" s="42">
        <v>4</v>
      </c>
      <c r="I70" s="42" t="s">
        <v>103</v>
      </c>
      <c r="J70" s="42" t="s">
        <v>103</v>
      </c>
      <c r="K70" s="42" t="s">
        <v>103</v>
      </c>
      <c r="L70" s="39" t="s">
        <v>103</v>
      </c>
    </row>
    <row r="71" spans="1:12" ht="12.75">
      <c r="A71" s="40" t="s">
        <v>92</v>
      </c>
      <c r="B71" s="42"/>
      <c r="C71" s="42"/>
      <c r="D71" s="42"/>
      <c r="E71" s="30"/>
      <c r="F71" s="42"/>
      <c r="G71" s="42"/>
      <c r="H71" s="42"/>
      <c r="I71" s="42"/>
      <c r="J71" s="42"/>
      <c r="K71" s="42"/>
      <c r="L71" s="39"/>
    </row>
    <row r="72" spans="1:12" ht="12.75">
      <c r="A72" s="40" t="s">
        <v>93</v>
      </c>
      <c r="B72" s="42"/>
      <c r="C72" s="42"/>
      <c r="D72" s="42"/>
      <c r="E72" s="32"/>
      <c r="F72" s="42"/>
      <c r="G72" s="42"/>
      <c r="H72" s="42"/>
      <c r="I72" s="42"/>
      <c r="J72" s="42"/>
      <c r="K72" s="42"/>
      <c r="L72" s="39"/>
    </row>
    <row r="73" spans="1:12" ht="12.75">
      <c r="A73" s="27" t="s">
        <v>26</v>
      </c>
      <c r="B73" s="42">
        <v>882</v>
      </c>
      <c r="C73" s="42">
        <v>18</v>
      </c>
      <c r="D73" s="42">
        <v>963</v>
      </c>
      <c r="E73" s="30">
        <f>+D73/(D73+0+I73+L73)*100</f>
        <v>83.81201044386422</v>
      </c>
      <c r="F73" s="41">
        <v>1004</v>
      </c>
      <c r="G73" s="42" t="s">
        <v>103</v>
      </c>
      <c r="H73" s="42" t="s">
        <v>103</v>
      </c>
      <c r="I73" s="42">
        <v>10</v>
      </c>
      <c r="J73" s="42">
        <v>21</v>
      </c>
      <c r="K73" s="42">
        <v>76</v>
      </c>
      <c r="L73" s="39">
        <v>176</v>
      </c>
    </row>
    <row r="74" spans="1:12" ht="12.75">
      <c r="A74" s="27" t="s">
        <v>27</v>
      </c>
      <c r="B74" s="42">
        <v>22</v>
      </c>
      <c r="C74" s="42">
        <v>1</v>
      </c>
      <c r="D74" s="42">
        <v>1</v>
      </c>
      <c r="E74" s="30">
        <f>+D74/(D74+0+I74+0)*100</f>
        <v>50</v>
      </c>
      <c r="F74" s="42">
        <v>5</v>
      </c>
      <c r="G74" s="42" t="s">
        <v>103</v>
      </c>
      <c r="H74" s="42" t="s">
        <v>103</v>
      </c>
      <c r="I74" s="42">
        <v>1</v>
      </c>
      <c r="J74" s="42">
        <v>2</v>
      </c>
      <c r="K74" s="42" t="s">
        <v>103</v>
      </c>
      <c r="L74" s="39" t="s">
        <v>103</v>
      </c>
    </row>
    <row r="75" spans="1:12" ht="12.75">
      <c r="A75" s="33" t="s">
        <v>28</v>
      </c>
      <c r="B75" s="43">
        <v>214</v>
      </c>
      <c r="C75" s="43" t="s">
        <v>103</v>
      </c>
      <c r="D75" s="43">
        <v>1</v>
      </c>
      <c r="E75" s="35">
        <f>+D75/(D75+0+0+L75)*100</f>
        <v>25</v>
      </c>
      <c r="F75" s="43">
        <v>1</v>
      </c>
      <c r="G75" s="43" t="s">
        <v>103</v>
      </c>
      <c r="H75" s="43" t="s">
        <v>103</v>
      </c>
      <c r="I75" s="43" t="s">
        <v>103</v>
      </c>
      <c r="J75" s="43">
        <v>3</v>
      </c>
      <c r="K75" s="43" t="s">
        <v>103</v>
      </c>
      <c r="L75" s="44">
        <v>3</v>
      </c>
    </row>
    <row r="76" spans="1:12" s="24" customFormat="1" ht="12.75">
      <c r="A76" s="3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s="24" customFormat="1" ht="14.25">
      <c r="A77" s="36" t="s">
        <v>100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s="24" customFormat="1" ht="14.25">
      <c r="A78" s="36" t="s">
        <v>113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s="24" customFormat="1" ht="14.25">
      <c r="A79" s="36" t="s">
        <v>111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s="24" customFormat="1" ht="12.75">
      <c r="A80" s="4" t="s">
        <v>94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s="24" customFormat="1" ht="14.25">
      <c r="A81" s="36" t="s">
        <v>114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3" ht="14.25">
      <c r="A82" s="36" t="s">
        <v>112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37" t="s">
        <v>95</v>
      </c>
      <c r="B83" s="4"/>
      <c r="C83" s="4"/>
      <c r="D83" s="4"/>
      <c r="E83" s="4" t="s">
        <v>96</v>
      </c>
      <c r="F83" s="4"/>
      <c r="G83" s="4"/>
      <c r="H83" s="4"/>
      <c r="I83" s="4"/>
      <c r="J83" s="4"/>
      <c r="K83" s="4"/>
      <c r="L83" s="4"/>
      <c r="M83" s="4"/>
    </row>
    <row r="84" spans="2:8" ht="12.75">
      <c r="B84" s="4" t="s">
        <v>96</v>
      </c>
      <c r="C84" s="4"/>
      <c r="D84" s="4"/>
      <c r="E84" s="4"/>
      <c r="F84" s="4"/>
      <c r="G84" s="4"/>
      <c r="H84" s="4"/>
    </row>
    <row r="85" spans="2:8" ht="12.75">
      <c r="B85" s="4"/>
      <c r="C85" s="4"/>
      <c r="D85" s="4"/>
      <c r="E85" s="4"/>
      <c r="F85" s="4"/>
      <c r="G85" s="4"/>
      <c r="H85" s="4"/>
    </row>
    <row r="86" spans="2:8" ht="12.75">
      <c r="B86" s="4"/>
      <c r="C86" s="4"/>
      <c r="D86" s="4"/>
      <c r="E86" s="4"/>
      <c r="F86" s="4"/>
      <c r="G86" s="4"/>
      <c r="H86" s="4"/>
    </row>
    <row r="87" spans="1:8" ht="14.25">
      <c r="A87" s="36"/>
      <c r="B87" s="4"/>
      <c r="C87" s="4"/>
      <c r="D87" s="4"/>
      <c r="E87" s="4"/>
      <c r="F87" s="4"/>
      <c r="G87" s="4"/>
      <c r="H87" s="4"/>
    </row>
    <row r="88" spans="1:8" ht="14.25">
      <c r="A88" s="36"/>
      <c r="B88" s="4"/>
      <c r="C88" s="4"/>
      <c r="D88" s="4"/>
      <c r="E88" s="4"/>
      <c r="F88" s="4"/>
      <c r="G88" s="4"/>
      <c r="H88" s="4"/>
    </row>
    <row r="89" spans="1:8" ht="12.75">
      <c r="A89" s="37"/>
      <c r="B89" s="4"/>
      <c r="C89" s="4"/>
      <c r="D89" s="4"/>
      <c r="E89" s="4"/>
      <c r="F89" s="4"/>
      <c r="G89" s="4"/>
      <c r="H89" s="4"/>
    </row>
    <row r="90" spans="2:8" ht="12.75">
      <c r="B90" s="4"/>
      <c r="C90" s="4"/>
      <c r="D90" s="4"/>
      <c r="E90" s="4"/>
      <c r="F90" s="4"/>
      <c r="G90" s="4"/>
      <c r="H90" s="4"/>
    </row>
    <row r="91" spans="2:8" ht="12.75">
      <c r="B91" s="4"/>
      <c r="C91" s="4"/>
      <c r="D91" s="4"/>
      <c r="E91" s="4"/>
      <c r="F91" s="4"/>
      <c r="G91" s="4"/>
      <c r="H91" s="4"/>
    </row>
    <row r="92" spans="2:8" ht="12.75">
      <c r="B92" s="4"/>
      <c r="C92" s="4"/>
      <c r="D92" s="4"/>
      <c r="E92" s="4"/>
      <c r="F92" s="4"/>
      <c r="G92" s="4"/>
      <c r="H92" s="4"/>
    </row>
    <row r="93" spans="2:8" ht="12.75">
      <c r="B93" s="4"/>
      <c r="C93" s="4"/>
      <c r="D93" s="4"/>
      <c r="E93" s="4"/>
      <c r="F93" s="4"/>
      <c r="G93" s="4"/>
      <c r="H93" s="4"/>
    </row>
    <row r="94" spans="2:8" ht="12.75">
      <c r="B94" s="4"/>
      <c r="C94" s="4"/>
      <c r="D94" s="4"/>
      <c r="E94" s="4"/>
      <c r="F94" s="4"/>
      <c r="G94" s="4"/>
      <c r="H94" s="4"/>
    </row>
    <row r="95" spans="2:8" ht="12.75">
      <c r="B95" s="4"/>
      <c r="C95" s="4"/>
      <c r="D95" s="4"/>
      <c r="E95" s="4"/>
      <c r="F95" s="4"/>
      <c r="G95" s="4"/>
      <c r="H95" s="4"/>
    </row>
    <row r="96" spans="2:8" ht="12.75">
      <c r="B96" s="4"/>
      <c r="C96" s="4"/>
      <c r="D96" s="4"/>
      <c r="E96" s="4"/>
      <c r="F96" s="4"/>
      <c r="G96" s="4"/>
      <c r="H96" s="4"/>
    </row>
    <row r="97" spans="2:8" ht="12.75">
      <c r="B97" s="4"/>
      <c r="C97" s="4"/>
      <c r="D97" s="4"/>
      <c r="E97" s="4"/>
      <c r="F97" s="4"/>
      <c r="G97" s="4"/>
      <c r="H97" s="4"/>
    </row>
    <row r="98" spans="2:8" ht="12.75">
      <c r="B98" s="4"/>
      <c r="C98" s="4"/>
      <c r="D98" s="4"/>
      <c r="E98" s="4"/>
      <c r="F98" s="4"/>
      <c r="G98" s="4"/>
      <c r="H98" s="4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user_template</dc:creator>
  <cp:keywords/>
  <dc:description/>
  <cp:lastModifiedBy>user_template</cp:lastModifiedBy>
  <cp:lastPrinted>2003-02-05T13:18:51Z</cp:lastPrinted>
  <dcterms:created xsi:type="dcterms:W3CDTF">2003-02-04T19:26:15Z</dcterms:created>
  <dcterms:modified xsi:type="dcterms:W3CDTF">2003-02-25T16:11:22Z</dcterms:modified>
  <cp:category/>
  <cp:version/>
  <cp:contentType/>
  <cp:contentStatus/>
</cp:coreProperties>
</file>